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FUSÃO DE INFORMAÇÃO\Pedido Dados\Contas Nacionais\contas nacionais, evolução, ilhas\"/>
    </mc:Choice>
  </mc:AlternateContent>
  <bookViews>
    <workbookView xWindow="390" yWindow="4740" windowWidth="13020" windowHeight="7155"/>
  </bookViews>
  <sheets>
    <sheet name="Principais operações CN" sheetId="1" r:id="rId1"/>
    <sheet name="Estrutura" sheetId="2" r:id="rId2"/>
    <sheet name="Rácios" sheetId="3" r:id="rId3"/>
    <sheet name="RATIO TEST" sheetId="4" state="hidden" r:id="rId4"/>
  </sheets>
  <externalReferences>
    <externalReference r:id="rId5"/>
  </externalReferences>
  <definedNames>
    <definedName name="_xlnm._FilterDatabase" localSheetId="1" hidden="1">Estrutura!$A$9:$J$273</definedName>
    <definedName name="_Toc455560479" localSheetId="1">Estrutura!#REF!</definedName>
    <definedName name="_Toc455741640" localSheetId="1">Estrutura!#REF!</definedName>
    <definedName name="_Toc455741641" localSheetId="1">Estrutura!#REF!</definedName>
    <definedName name="_Toc455741642" localSheetId="1">Estrutura!#REF!</definedName>
    <definedName name="_Toc455741643" localSheetId="1">Estrutura!#REF!</definedName>
    <definedName name="_Toc455741644" localSheetId="1">Estrutura!#REF!</definedName>
    <definedName name="_Toc455741645" localSheetId="1">Estrutura!#REF!</definedName>
    <definedName name="_Toc455741646" localSheetId="1">Estrutura!#REF!</definedName>
    <definedName name="_Toc455741647" localSheetId="1">Estrutura!#REF!</definedName>
    <definedName name="_Toc455741648" localSheetId="1">Estrutura!#REF!</definedName>
    <definedName name="_Toc455741649" localSheetId="1">Estrutura!#REF!</definedName>
    <definedName name="_Toc455741650" localSheetId="1">Estrutura!#REF!</definedName>
    <definedName name="_Toc455741651" localSheetId="1">Estrutura!#REF!</definedName>
    <definedName name="_Toc455741652" localSheetId="1">Estrutura!#REF!</definedName>
    <definedName name="_Toc455741653" localSheetId="1">Estrutura!#REF!</definedName>
    <definedName name="_Toc455741654" localSheetId="1">Estrutura!#REF!</definedName>
    <definedName name="_Toc455741655" localSheetId="1">Estrutura!#REF!</definedName>
    <definedName name="_Toc455741656" localSheetId="1">Estrutura!#REF!</definedName>
    <definedName name="_Toc455741657" localSheetId="1">Estrutura!#REF!</definedName>
    <definedName name="_Toc455741658" localSheetId="1">Estrutura!#REF!</definedName>
    <definedName name="_Toc455741659" localSheetId="1">Estrutura!#REF!</definedName>
    <definedName name="_Toc455741660" localSheetId="1">Estrutura!#REF!</definedName>
    <definedName name="_Toc455741661" localSheetId="1">Estrutura!#REF!</definedName>
    <definedName name="_Toc455741662" localSheetId="1">Estrutura!#REF!</definedName>
    <definedName name="_Toc455741663" localSheetId="1">Estrutura!#REF!</definedName>
    <definedName name="_Toc455741664" localSheetId="1">Estrutura!#REF!</definedName>
    <definedName name="_Toc455741665" localSheetId="1">Estrutura!#REF!</definedName>
    <definedName name="_Toc455741666" localSheetId="1">Estrutura!#REF!</definedName>
    <definedName name="_Toc455741683" localSheetId="0">'Principais operações CN'!#REF!</definedName>
    <definedName name="_xlnm.Print_Area" localSheetId="1">Estrutura!$A$1:$I$273</definedName>
    <definedName name="_xlnm.Print_Area" localSheetId="0">'Principais operações CN'!$A$1:$I$224</definedName>
    <definedName name="_xlnm.Print_Area" localSheetId="2">Rácios!$A$3:$J$30</definedName>
  </definedNames>
  <calcPr calcId="162913"/>
</workbook>
</file>

<file path=xl/calcChain.xml><?xml version="1.0" encoding="utf-8"?>
<calcChain xmlns="http://schemas.openxmlformats.org/spreadsheetml/2006/main">
  <c r="J18" i="4" l="1"/>
  <c r="I18" i="4"/>
  <c r="H18" i="4"/>
  <c r="G18" i="4"/>
  <c r="F18" i="4"/>
  <c r="E18" i="4"/>
  <c r="D18" i="4"/>
  <c r="C18" i="4"/>
  <c r="J14" i="4"/>
  <c r="I14" i="4"/>
  <c r="H14" i="4"/>
  <c r="G14" i="4"/>
  <c r="F14" i="4"/>
  <c r="E14" i="4"/>
  <c r="D14" i="4"/>
  <c r="C14" i="4"/>
  <c r="B14" i="4"/>
  <c r="J13" i="3" l="1"/>
  <c r="J7" i="3"/>
  <c r="J11" i="3" l="1"/>
  <c r="J9" i="3"/>
  <c r="J23" i="4" l="1"/>
  <c r="I23" i="4"/>
  <c r="H23" i="4"/>
  <c r="G23" i="4"/>
  <c r="F23" i="4"/>
  <c r="E23" i="4"/>
  <c r="D23" i="4"/>
  <c r="C23" i="4"/>
  <c r="J9" i="4" l="1"/>
  <c r="J7" i="4"/>
  <c r="J26" i="4" s="1"/>
  <c r="F9" i="4"/>
  <c r="E9" i="4"/>
  <c r="D9" i="4"/>
  <c r="C9" i="4"/>
  <c r="G9" i="4"/>
  <c r="I9" i="4"/>
  <c r="H9" i="4"/>
  <c r="F7" i="4"/>
  <c r="E7" i="4"/>
  <c r="D7" i="4"/>
  <c r="C7" i="4"/>
  <c r="I7" i="4"/>
  <c r="H7" i="4"/>
  <c r="G7" i="4"/>
  <c r="J5" i="4"/>
  <c r="I5" i="4"/>
  <c r="H5" i="4"/>
  <c r="G5" i="4"/>
  <c r="F5" i="4"/>
  <c r="E5" i="4"/>
  <c r="D5" i="4"/>
  <c r="C5" i="4"/>
  <c r="C17" i="4" l="1"/>
  <c r="C16" i="4"/>
  <c r="G24" i="4"/>
  <c r="G26" i="4"/>
  <c r="G25" i="4"/>
  <c r="H17" i="4"/>
  <c r="H16" i="4"/>
  <c r="I17" i="4"/>
  <c r="I16" i="4"/>
  <c r="J8" i="4"/>
  <c r="J25" i="4"/>
  <c r="G17" i="4"/>
  <c r="G16" i="4"/>
  <c r="D24" i="4"/>
  <c r="D26" i="4"/>
  <c r="D25" i="4"/>
  <c r="D17" i="4"/>
  <c r="D16" i="4"/>
  <c r="H24" i="4"/>
  <c r="H26" i="4"/>
  <c r="H25" i="4"/>
  <c r="E24" i="4"/>
  <c r="E25" i="4"/>
  <c r="E26" i="4"/>
  <c r="E17" i="4"/>
  <c r="E16" i="4"/>
  <c r="I24" i="4"/>
  <c r="I25" i="4"/>
  <c r="I26" i="4"/>
  <c r="F24" i="4"/>
  <c r="F25" i="4"/>
  <c r="F26" i="4"/>
  <c r="F17" i="4"/>
  <c r="F16" i="4"/>
  <c r="J17" i="4"/>
  <c r="J16" i="4"/>
  <c r="J15" i="4"/>
  <c r="C24" i="4"/>
  <c r="C26" i="4"/>
  <c r="C25" i="4"/>
  <c r="J10" i="4"/>
  <c r="J24" i="4"/>
  <c r="F27" i="4"/>
  <c r="F31" i="4"/>
  <c r="F29" i="4"/>
  <c r="F28" i="4"/>
  <c r="H31" i="4"/>
  <c r="H29" i="4"/>
  <c r="H28" i="4"/>
  <c r="H27" i="4"/>
  <c r="E31" i="4"/>
  <c r="E29" i="4"/>
  <c r="E28" i="4"/>
  <c r="E27" i="4"/>
  <c r="I31" i="4"/>
  <c r="I29" i="4"/>
  <c r="I28" i="4"/>
  <c r="I27" i="4"/>
  <c r="J27" i="4"/>
  <c r="J31" i="4"/>
  <c r="J29" i="4"/>
  <c r="J28" i="4"/>
  <c r="C31" i="4"/>
  <c r="C29" i="4"/>
  <c r="C28" i="4"/>
  <c r="C27" i="4"/>
  <c r="G27" i="4"/>
  <c r="G31" i="4"/>
  <c r="G29" i="4"/>
  <c r="G28" i="4"/>
  <c r="D31" i="4"/>
  <c r="D29" i="4"/>
  <c r="D28" i="4"/>
  <c r="D27" i="4"/>
  <c r="J6" i="4"/>
  <c r="J12" i="4"/>
  <c r="J19" i="4"/>
  <c r="I6" i="4" l="1"/>
  <c r="B23" i="4" l="1"/>
  <c r="I19" i="4"/>
  <c r="H19" i="4"/>
  <c r="F19" i="4"/>
  <c r="D19" i="4"/>
  <c r="B18" i="4"/>
  <c r="I15" i="4"/>
  <c r="H15" i="4"/>
  <c r="F15" i="4"/>
  <c r="D15" i="4"/>
  <c r="I12" i="4"/>
  <c r="J13" i="4" s="1"/>
  <c r="H12" i="4"/>
  <c r="G12" i="4"/>
  <c r="F12" i="4"/>
  <c r="E12" i="4"/>
  <c r="D10" i="4"/>
  <c r="C12" i="4"/>
  <c r="B9" i="4"/>
  <c r="I8" i="4"/>
  <c r="G10" i="4"/>
  <c r="C10" i="4"/>
  <c r="B7" i="4"/>
  <c r="B5" i="4"/>
  <c r="B15" i="4" s="1"/>
  <c r="B26" i="4" l="1"/>
  <c r="B25" i="4"/>
  <c r="B17" i="4"/>
  <c r="B27" i="4"/>
  <c r="B28" i="4"/>
  <c r="B10" i="4"/>
  <c r="I13" i="4"/>
  <c r="H10" i="4"/>
  <c r="D12" i="4"/>
  <c r="G19" i="4"/>
  <c r="G15" i="4"/>
  <c r="C19" i="4"/>
  <c r="C15" i="4"/>
  <c r="E15" i="4"/>
  <c r="E10" i="4"/>
  <c r="B31" i="4"/>
  <c r="F10" i="4"/>
  <c r="I10" i="4"/>
  <c r="B29" i="4"/>
  <c r="B6" i="4"/>
  <c r="B16" i="4"/>
  <c r="E19" i="4"/>
  <c r="B19" i="4"/>
  <c r="H13" i="4"/>
  <c r="B12" i="4"/>
  <c r="H8" i="4"/>
  <c r="E8" i="4"/>
  <c r="D8" i="4"/>
  <c r="G8" i="4"/>
  <c r="F8" i="4"/>
  <c r="C8" i="4"/>
  <c r="B8" i="4"/>
  <c r="G6" i="4"/>
  <c r="F6" i="4"/>
  <c r="C6" i="4"/>
  <c r="E6" i="4"/>
  <c r="D13" i="4" l="1"/>
  <c r="C13" i="4"/>
  <c r="G13" i="4"/>
  <c r="B24" i="4"/>
  <c r="D6" i="4"/>
  <c r="H6" i="4"/>
  <c r="E13" i="4"/>
  <c r="F13" i="4" l="1"/>
</calcChain>
</file>

<file path=xl/sharedStrings.xml><?xml version="1.0" encoding="utf-8"?>
<sst xmlns="http://schemas.openxmlformats.org/spreadsheetml/2006/main" count="414" uniqueCount="154">
  <si>
    <t>Ecart (1)-(2)</t>
  </si>
  <si>
    <t>Ecart  en%</t>
  </si>
  <si>
    <t>I - EVOLUÇÃO DAS PRINCIPAIS OPERAÇÕES DAS CONTAS NACIONAIS</t>
  </si>
  <si>
    <t xml:space="preserve">Produção </t>
  </si>
  <si>
    <t>Variação anual ( %)</t>
  </si>
  <si>
    <t>Consumo intermédio</t>
  </si>
  <si>
    <t>Valor acrescentado bruto</t>
  </si>
  <si>
    <t>Remunerações dos empregados</t>
  </si>
  <si>
    <t>Outros impostos, líquidos de subsídios sobre a produção</t>
  </si>
  <si>
    <t>Rendimento de exploração</t>
  </si>
  <si>
    <t>Saldo dos rendimentos primários / Rendimento nacional</t>
  </si>
  <si>
    <t>Contribuições sociais</t>
  </si>
  <si>
    <t>Prestações sociais excepto transferências sociais em espécie</t>
  </si>
  <si>
    <t>Rendimento disponível bruto</t>
  </si>
  <si>
    <t>Variação de existências</t>
  </si>
  <si>
    <t>Transferências de capital a receber (+)</t>
  </si>
  <si>
    <t>Transferências de capital a pagar(-) </t>
  </si>
  <si>
    <t xml:space="preserve">Variações do património líquido resultantes de poupança ….  </t>
  </si>
  <si>
    <t>Indicadores</t>
  </si>
  <si>
    <t>Ajustamentos por serviços bancários imputados</t>
  </si>
  <si>
    <t>Formação bruta de capital fixo</t>
  </si>
  <si>
    <t>I-3-Administrações Públicas (S13)</t>
  </si>
  <si>
    <t xml:space="preserve">Despesas de consumo final </t>
  </si>
  <si>
    <t xml:space="preserve">Formação bruta de capital fixo </t>
  </si>
  <si>
    <t>Produto Interno Bruto</t>
  </si>
  <si>
    <t>Outros impostos, líquidos de subsídios sobre os produtos</t>
  </si>
  <si>
    <t>Impostos, liquidos de subsídios, sobre a produção</t>
  </si>
  <si>
    <t>Impostos correntes sobre o rendimento , património etc.</t>
  </si>
  <si>
    <t>Saldo externo de bens e serviços</t>
  </si>
  <si>
    <t>Saldo das operações correntes com o exterior</t>
  </si>
  <si>
    <t>Capacidade ou necessidade de financiamento(não financeiro)(1)</t>
  </si>
  <si>
    <t>Operações</t>
  </si>
  <si>
    <t>Produção</t>
  </si>
  <si>
    <t>Outras transferências correntes</t>
  </si>
  <si>
    <t>Despesa de consumo final</t>
  </si>
  <si>
    <t>Formação bruta de capital e activos não produzidos</t>
  </si>
  <si>
    <t>Activos não produzidos</t>
  </si>
  <si>
    <t>Saldo dos rendimentos primários/ Rendimento nacional</t>
  </si>
  <si>
    <t>Ajustamento pela  variação da participação líquida das famílias nos fundos de pensões</t>
  </si>
  <si>
    <t>Poupança</t>
  </si>
  <si>
    <t>Importação de bens  e serviços</t>
  </si>
  <si>
    <t>I-2- Sociedades Financeiras (S12)</t>
  </si>
  <si>
    <t>I-1-Sociedades não Financeiras (S11)</t>
  </si>
  <si>
    <t>I-5-Economia Total S1)</t>
  </si>
  <si>
    <t>I-6-Resto do Mundo (S2)</t>
  </si>
  <si>
    <t>Sectores</t>
  </si>
  <si>
    <t xml:space="preserve">Sociedades Não  Financeiras </t>
  </si>
  <si>
    <t xml:space="preserve">Sociedades Financeiras </t>
  </si>
  <si>
    <t>Administração Pública</t>
  </si>
  <si>
    <t xml:space="preserve">Famílias </t>
  </si>
  <si>
    <t xml:space="preserve">Total </t>
  </si>
  <si>
    <t>II-2-Estrutura da Produção (%)</t>
  </si>
  <si>
    <t xml:space="preserve">∑ Valor Acrescentado </t>
  </si>
  <si>
    <t>SECTORES</t>
  </si>
  <si>
    <t>S1</t>
  </si>
  <si>
    <t>II-1-Produção (Em Milhões de Escudos)</t>
  </si>
  <si>
    <t>II-3-Valor Acrescentado e Produto  Interno Bruto (Em Milhões de Escudos )</t>
  </si>
  <si>
    <t>D.21-D.31</t>
  </si>
  <si>
    <t>Produto Interno Bruto (PIB)</t>
  </si>
  <si>
    <t>Total (EBE)</t>
  </si>
  <si>
    <t xml:space="preserve">Total (D.29-D.39) </t>
  </si>
  <si>
    <t>Total</t>
  </si>
  <si>
    <t>∑ Valor Acrescentado</t>
  </si>
  <si>
    <t>II-4-Estrutura do Produto Interno Bruto  (%)</t>
  </si>
  <si>
    <t>II-5-Estrutura Do Total Do Valor Acrescentado (%)</t>
  </si>
  <si>
    <t>II-6-Remuneração dos Empregados ( EM Milhões De Escudos)</t>
  </si>
  <si>
    <t>II-7-Estrutura de Remuneração dos Empregados (%)</t>
  </si>
  <si>
    <t>II-8-Excedente Bruto De Exploração  (Em Milhões de Escudos)</t>
  </si>
  <si>
    <t>II-9-Estrutura Do Excedente Bruto De Exploração  (%)</t>
  </si>
  <si>
    <t>II-10- Despesas De Consumo Final (%)</t>
  </si>
  <si>
    <t>II-11-Estrutura De Despesas De Consumo Final (%)</t>
  </si>
  <si>
    <t>II-13-Estrutura da Formação Bruta de Capital Fixo (%)</t>
  </si>
  <si>
    <t xml:space="preserve">II-12- Formação Bruta de Capital Fixo (Em Milhões De Escudos) </t>
  </si>
  <si>
    <t>II-15-Estrutura do Rendimento Disponível Bruto (%)</t>
  </si>
  <si>
    <t>II-17- Estrutura De Poupança Bruta ou Rendimento Disponível Bruto  (%)</t>
  </si>
  <si>
    <t>II-18- Saldo de Rendimentos Primários ou Rendimento Nacional Bruto (Em Milhões de Escudos)</t>
  </si>
  <si>
    <t xml:space="preserve">II-19- Estrutura Do Saldo de Rendimentos Primários ou Rendimento Nacional Bruto(%) </t>
  </si>
  <si>
    <t xml:space="preserve"> III-1- Remuneração Dos Empregados/Valor Acrescentado (%)</t>
  </si>
  <si>
    <t xml:space="preserve"> III-1- Valor Acrescentado /Produção (%)</t>
  </si>
  <si>
    <t xml:space="preserve"> III-2- Taxa de Investimento   (%)</t>
  </si>
  <si>
    <t>III-3- Taxa de Poupança (%)</t>
  </si>
  <si>
    <t>III -4- Capacidade(+)/Necessidade(-) de Financiamento(Em Milhões de Escudos)</t>
  </si>
  <si>
    <r>
      <t xml:space="preserve">III-  Principais Rácios Das Contas Nacionais </t>
    </r>
    <r>
      <rPr>
        <b/>
        <sz val="10"/>
        <color theme="1"/>
        <rFont val="Arial"/>
        <family val="2"/>
      </rPr>
      <t xml:space="preserve">Sectoriais </t>
    </r>
  </si>
  <si>
    <t>II-16-Poupança Bruta ou Rendimento Disponível Bruto (Em Milhões De Escudos )</t>
  </si>
  <si>
    <t xml:space="preserve">II-14-Rendimento Disponível Bruto (Em Milhões De Escudos) </t>
  </si>
  <si>
    <t>II-3-Remuneração dos Empregados/ Valor Acrescentado (%)</t>
  </si>
  <si>
    <t>I-4 - Família (S14)</t>
  </si>
  <si>
    <t>Exportação de bens  e serviços</t>
  </si>
  <si>
    <t>Principais Indicadores</t>
  </si>
  <si>
    <t>Rendimento disponível bruto das famílias (em milhões de  ECV)</t>
  </si>
  <si>
    <t>Rendimento disponíve bruto das famílias /Rendimento nacional disponível  bruto</t>
  </si>
  <si>
    <t>Evolução do rendimento disponível bruto das famílias por habitante</t>
  </si>
  <si>
    <t>Despesas de consumo final  (em milhões de ECV ) </t>
  </si>
  <si>
    <t>Despesas de consumo final/PIB </t>
  </si>
  <si>
    <t>Despesas de consumo final das famílias/PIB </t>
  </si>
  <si>
    <t>Despesas de consumo final das Administrações Públicas /PIB </t>
  </si>
  <si>
    <t>Formação bruta de capital fixo (em milhões de ECV )</t>
  </si>
  <si>
    <t>Taxa de investimento nacional</t>
  </si>
  <si>
    <t xml:space="preserve">Poupança nacional (em milhões de ECV ) </t>
  </si>
  <si>
    <t>Taxa de poupança nacional</t>
  </si>
  <si>
    <t>Taxa de poupança das sociedades não financeiras</t>
  </si>
  <si>
    <t>Taxa de poupança das famílias  </t>
  </si>
  <si>
    <t>Exportação de bens e serviços /PIB </t>
  </si>
  <si>
    <t>Importação de bens e serviços /PIB </t>
  </si>
  <si>
    <t>Saldo da conta corrente da balança de pagamentos/PIB</t>
  </si>
  <si>
    <t>Saldo orçamental/PIB</t>
  </si>
  <si>
    <t>Necessidade de financiamento da economia nacional/PIB</t>
  </si>
  <si>
    <t xml:space="preserve">Formação bruta de capital e activos não produzidos </t>
  </si>
  <si>
    <t>Balança comercial (em milhões de escudos)</t>
  </si>
  <si>
    <t>Total (RE)</t>
  </si>
  <si>
    <t>PIB por habitante(em mil ECV)</t>
  </si>
  <si>
    <t>Rendimento nacional disponível bruto a preços correntes (em milhões de ECV)</t>
  </si>
  <si>
    <t>PIB a preços de mercado (em milhões de ECV)</t>
  </si>
  <si>
    <t>Em %</t>
  </si>
  <si>
    <t>Rendimento nacional disponível bruto por habitante (em mil ECV)</t>
  </si>
  <si>
    <t>Massa salarial  (em milhões de escudos)</t>
  </si>
  <si>
    <t>Rendimento disponível bruto das famílias por habitante (em mil ECV )</t>
  </si>
  <si>
    <t>Transferências de capital a pagar (-) </t>
  </si>
  <si>
    <t>Capacidade  (+) / Necessidade (-) de financiamento</t>
  </si>
  <si>
    <r>
      <t>Poupança</t>
    </r>
    <r>
      <rPr>
        <sz val="10"/>
        <color rgb="FFC00000"/>
        <rFont val="Arial"/>
        <family val="2"/>
      </rPr>
      <t xml:space="preserve"> </t>
    </r>
  </si>
  <si>
    <t>PRINCIPAUX INDICATEURS</t>
  </si>
  <si>
    <t>En %</t>
  </si>
  <si>
    <t>Taux de croissance</t>
  </si>
  <si>
    <t>PIB aux prix courants (en millions de ECV)</t>
  </si>
  <si>
    <t>PIB par habitant (en million de ECV)</t>
  </si>
  <si>
    <t>RNBD aux prix courants (en millions de ECV)</t>
  </si>
  <si>
    <t>RNBD par habitant (en million de ECV)</t>
  </si>
  <si>
    <t>Revenu disponible brut des ménages (en millions de )</t>
  </si>
  <si>
    <t>Revenu disponible brut des ménages /RNBD</t>
  </si>
  <si>
    <t>Masse salariale (en millions de )</t>
  </si>
  <si>
    <t>Revenu disponible brut des ménages par habitant (en millions de )</t>
  </si>
  <si>
    <t>Evolution du revenu disponible brut des ménages par habitant</t>
  </si>
  <si>
    <t>Dépenses de consommation finale (en millions de ECV ) </t>
  </si>
  <si>
    <t>Dépenses de consommation finale/PIB </t>
  </si>
  <si>
    <t xml:space="preserve">      Dépenses de consommation finale des ménages/PIB </t>
  </si>
  <si>
    <t xml:space="preserve">      Dépenses de consommation finale des Administrations publiques/PIB </t>
  </si>
  <si>
    <t>Formation brute de capital fixe (en millions de ECV )</t>
  </si>
  <si>
    <t>Taux d'investissement national </t>
  </si>
  <si>
    <t xml:space="preserve">      Taux d'investissement des sociétés non financières </t>
  </si>
  <si>
    <t xml:space="preserve">      Taux d'investissement des Administrations publiques </t>
  </si>
  <si>
    <t xml:space="preserve">      Taux d'investissement des ménages</t>
  </si>
  <si>
    <t>Epargne nationale (en millions de ECV )</t>
  </si>
  <si>
    <t>Taux d'épargne nationale</t>
  </si>
  <si>
    <t xml:space="preserve">      Taux d'épargne des sociétés non financières </t>
  </si>
  <si>
    <t xml:space="preserve">      Taux d'épargne des ménages </t>
  </si>
  <si>
    <t>Exportations de biens et services/PIB </t>
  </si>
  <si>
    <t>Importations de biens et services/PIB </t>
  </si>
  <si>
    <t>Solde du compte courant de la balance des paiements/PIB</t>
  </si>
  <si>
    <t>Solde budgétaire/PIB</t>
  </si>
  <si>
    <t>Besoin de financement de l’économie nationale/PIB</t>
  </si>
  <si>
    <t>Population</t>
  </si>
  <si>
    <r>
      <t>Formação bruta de capital e A</t>
    </r>
    <r>
      <rPr>
        <sz val="10"/>
        <rFont val="Arial"/>
        <family val="2"/>
      </rPr>
      <t>ctivos não produzidos</t>
    </r>
  </si>
  <si>
    <t>II-  Estrutura e Valores das Principais Operações (das Contas Nacionais) por Sector Institucional</t>
  </si>
  <si>
    <t>Fonte: 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</si>
</sst>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#,##0.000"/>
    <numFmt numFmtId="167" formatCode="0.0%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53"/>
      <name val="Arial"/>
      <family val="2"/>
    </font>
    <font>
      <sz val="12"/>
      <color indexed="8"/>
      <name val="Calibri"/>
      <family val="2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0"/>
      <color rgb="FFC00000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sz val="11"/>
      <color theme="3"/>
      <name val="Calibri"/>
      <family val="2"/>
      <scheme val="minor"/>
    </font>
    <font>
      <b/>
      <sz val="14"/>
      <name val="Arial"/>
      <family val="2"/>
    </font>
    <font>
      <b/>
      <sz val="12"/>
      <color indexed="53"/>
      <name val="Calibri"/>
      <family val="2"/>
    </font>
    <font>
      <b/>
      <sz val="12"/>
      <color indexed="20"/>
      <name val="Calibri"/>
      <family val="2"/>
    </font>
    <font>
      <b/>
      <sz val="12"/>
      <color indexed="36"/>
      <name val="Arial"/>
      <family val="2"/>
    </font>
    <font>
      <sz val="12"/>
      <color rgb="FFFF0000"/>
      <name val="Calibri"/>
      <family val="2"/>
    </font>
    <font>
      <sz val="11"/>
      <name val="Arial"/>
      <family val="2"/>
    </font>
    <font>
      <sz val="11"/>
      <color rgb="FFFF0066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36"/>
      </bottom>
      <diagonal/>
    </border>
    <border>
      <left/>
      <right/>
      <top/>
      <bottom style="medium">
        <color indexed="36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9" fontId="22" fillId="0" borderId="0" applyFont="0" applyFill="0" applyBorder="0" applyAlignment="0" applyProtection="0"/>
  </cellStyleXfs>
  <cellXfs count="116">
    <xf numFmtId="0" fontId="0" fillId="0" borderId="0" xfId="0"/>
    <xf numFmtId="3" fontId="2" fillId="0" borderId="0" xfId="0" applyNumberFormat="1" applyFont="1" applyBorder="1" applyAlignment="1"/>
    <xf numFmtId="3" fontId="2" fillId="0" borderId="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/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4" fillId="0" borderId="0" xfId="0" applyNumberFormat="1" applyFont="1" applyFill="1" applyBorder="1"/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indent="1"/>
    </xf>
    <xf numFmtId="164" fontId="2" fillId="4" borderId="0" xfId="0" applyNumberFormat="1" applyFont="1" applyFill="1" applyBorder="1"/>
    <xf numFmtId="3" fontId="4" fillId="4" borderId="0" xfId="0" applyNumberFormat="1" applyFont="1" applyFill="1" applyBorder="1"/>
    <xf numFmtId="0" fontId="4" fillId="4" borderId="0" xfId="0" applyFont="1" applyFill="1" applyBorder="1" applyAlignment="1">
      <alignment horizontal="left" indent="1"/>
    </xf>
    <xf numFmtId="164" fontId="4" fillId="4" borderId="0" xfId="0" applyNumberFormat="1" applyFont="1" applyFill="1" applyBorder="1"/>
    <xf numFmtId="0" fontId="2" fillId="4" borderId="2" xfId="0" applyFont="1" applyFill="1" applyBorder="1" applyAlignment="1">
      <alignment horizontal="left" indent="1"/>
    </xf>
    <xf numFmtId="3" fontId="2" fillId="4" borderId="2" xfId="0" applyNumberFormat="1" applyFont="1" applyFill="1" applyBorder="1"/>
    <xf numFmtId="3" fontId="2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center" wrapText="1"/>
    </xf>
    <xf numFmtId="3" fontId="2" fillId="0" borderId="0" xfId="0" applyNumberFormat="1" applyFont="1" applyBorder="1"/>
    <xf numFmtId="0" fontId="0" fillId="0" borderId="0" xfId="0" applyBorder="1"/>
    <xf numFmtId="0" fontId="0" fillId="0" borderId="0" xfId="0" applyBorder="1" applyAlignment="1">
      <alignment horizontal="left"/>
    </xf>
    <xf numFmtId="3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/>
    <xf numFmtId="3" fontId="4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/>
    <xf numFmtId="0" fontId="2" fillId="4" borderId="0" xfId="0" applyFont="1" applyFill="1" applyBorder="1" applyAlignment="1">
      <alignment horizontal="left"/>
    </xf>
    <xf numFmtId="3" fontId="2" fillId="4" borderId="0" xfId="0" applyNumberFormat="1" applyFont="1" applyFill="1" applyBorder="1"/>
    <xf numFmtId="164" fontId="0" fillId="0" borderId="0" xfId="0" applyNumberFormat="1" applyFill="1" applyBorder="1"/>
    <xf numFmtId="0" fontId="2" fillId="4" borderId="2" xfId="0" applyFont="1" applyFill="1" applyBorder="1" applyAlignment="1">
      <alignment horizontal="left"/>
    </xf>
    <xf numFmtId="164" fontId="2" fillId="4" borderId="2" xfId="0" applyNumberFormat="1" applyFont="1" applyFill="1" applyBorder="1"/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/>
    <xf numFmtId="164" fontId="2" fillId="0" borderId="0" xfId="0" applyNumberFormat="1" applyFont="1" applyFill="1" applyBorder="1"/>
    <xf numFmtId="0" fontId="5" fillId="4" borderId="0" xfId="0" applyFont="1" applyFill="1" applyBorder="1"/>
    <xf numFmtId="3" fontId="5" fillId="4" borderId="0" xfId="0" applyNumberFormat="1" applyFont="1" applyFill="1" applyBorder="1"/>
    <xf numFmtId="3" fontId="5" fillId="4" borderId="2" xfId="0" applyNumberFormat="1" applyFont="1" applyFill="1" applyBorder="1"/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3" fontId="5" fillId="0" borderId="0" xfId="0" applyNumberFormat="1" applyFont="1" applyFill="1" applyBorder="1"/>
    <xf numFmtId="3" fontId="4" fillId="4" borderId="2" xfId="0" applyNumberFormat="1" applyFont="1" applyFill="1" applyBorder="1"/>
    <xf numFmtId="0" fontId="5" fillId="0" borderId="0" xfId="0" applyFont="1"/>
    <xf numFmtId="164" fontId="7" fillId="0" borderId="0" xfId="0" applyNumberFormat="1" applyFont="1" applyAlignment="1">
      <alignment wrapText="1"/>
    </xf>
    <xf numFmtId="0" fontId="4" fillId="0" borderId="0" xfId="0" applyFont="1" applyFill="1" applyBorder="1" applyAlignment="1">
      <alignment horizontal="left" indent="1"/>
    </xf>
    <xf numFmtId="3" fontId="5" fillId="0" borderId="2" xfId="0" applyNumberFormat="1" applyFont="1" applyFill="1" applyBorder="1"/>
    <xf numFmtId="0" fontId="6" fillId="0" borderId="2" xfId="0" applyFont="1" applyBorder="1"/>
    <xf numFmtId="0" fontId="6" fillId="4" borderId="2" xfId="0" applyFont="1" applyFill="1" applyBorder="1"/>
    <xf numFmtId="0" fontId="1" fillId="0" borderId="0" xfId="0" applyFont="1" applyAlignment="1"/>
    <xf numFmtId="0" fontId="4" fillId="5" borderId="0" xfId="0" applyFont="1" applyFill="1" applyBorder="1" applyAlignment="1">
      <alignment horizontal="left" indent="1"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/>
    <xf numFmtId="0" fontId="5" fillId="0" borderId="0" xfId="0" applyFont="1" applyAlignment="1">
      <alignment horizontal="left"/>
    </xf>
    <xf numFmtId="0" fontId="5" fillId="4" borderId="0" xfId="0" applyFont="1" applyFill="1" applyBorder="1" applyAlignment="1">
      <alignment horizontal="left" indent="1"/>
    </xf>
    <xf numFmtId="165" fontId="5" fillId="4" borderId="2" xfId="0" applyNumberFormat="1" applyFont="1" applyFill="1" applyBorder="1" applyAlignment="1">
      <alignment horizontal="left" vertical="center" wrapText="1"/>
    </xf>
    <xf numFmtId="165" fontId="0" fillId="0" borderId="0" xfId="0" applyNumberFormat="1"/>
    <xf numFmtId="164" fontId="0" fillId="0" borderId="0" xfId="0" applyNumberFormat="1"/>
    <xf numFmtId="3" fontId="5" fillId="4" borderId="0" xfId="0" applyNumberFormat="1" applyFont="1" applyFill="1" applyBorder="1" applyAlignment="1">
      <alignment horizontal="right"/>
    </xf>
    <xf numFmtId="164" fontId="4" fillId="5" borderId="0" xfId="0" applyNumberFormat="1" applyFont="1" applyFill="1" applyBorder="1" applyAlignment="1">
      <alignment horizontal="right"/>
    </xf>
    <xf numFmtId="164" fontId="5" fillId="4" borderId="0" xfId="0" applyNumberFormat="1" applyFont="1" applyFill="1" applyBorder="1" applyAlignment="1">
      <alignment horizontal="right"/>
    </xf>
    <xf numFmtId="3" fontId="4" fillId="5" borderId="0" xfId="0" applyNumberFormat="1" applyFont="1" applyFill="1" applyBorder="1" applyAlignment="1">
      <alignment horizontal="right"/>
    </xf>
    <xf numFmtId="165" fontId="8" fillId="5" borderId="0" xfId="0" applyNumberFormat="1" applyFont="1" applyFill="1" applyAlignment="1">
      <alignment horizontal="right" vertical="center" wrapText="1"/>
    </xf>
    <xf numFmtId="165" fontId="5" fillId="4" borderId="2" xfId="0" applyNumberFormat="1" applyFont="1" applyFill="1" applyBorder="1" applyAlignment="1">
      <alignment horizontal="right" vertical="center" wrapText="1"/>
    </xf>
    <xf numFmtId="0" fontId="9" fillId="0" borderId="0" xfId="0" applyFont="1"/>
    <xf numFmtId="164" fontId="9" fillId="0" borderId="0" xfId="0" applyNumberFormat="1" applyFont="1"/>
    <xf numFmtId="3" fontId="5" fillId="0" borderId="0" xfId="0" applyNumberFormat="1" applyFont="1"/>
    <xf numFmtId="165" fontId="5" fillId="0" borderId="0" xfId="0" applyNumberFormat="1" applyFont="1"/>
    <xf numFmtId="3" fontId="5" fillId="3" borderId="0" xfId="0" applyNumberFormat="1" applyFont="1" applyFill="1" applyBorder="1"/>
    <xf numFmtId="164" fontId="5" fillId="0" borderId="0" xfId="0" applyNumberFormat="1" applyFont="1" applyFill="1" applyBorder="1"/>
    <xf numFmtId="3" fontId="6" fillId="0" borderId="0" xfId="0" applyNumberFormat="1" applyFont="1" applyFill="1" applyBorder="1"/>
    <xf numFmtId="164" fontId="6" fillId="0" borderId="0" xfId="0" applyNumberFormat="1" applyFont="1" applyFill="1" applyBorder="1"/>
    <xf numFmtId="0" fontId="5" fillId="3" borderId="0" xfId="0" applyFont="1" applyFill="1" applyBorder="1"/>
    <xf numFmtId="0" fontId="5" fillId="0" borderId="0" xfId="0" applyFont="1" applyFill="1" applyBorder="1"/>
    <xf numFmtId="0" fontId="4" fillId="0" borderId="0" xfId="0" applyFont="1" applyFill="1" applyBorder="1"/>
    <xf numFmtId="0" fontId="6" fillId="0" borderId="2" xfId="0" applyFont="1" applyFill="1" applyBorder="1"/>
    <xf numFmtId="0" fontId="4" fillId="0" borderId="0" xfId="0" applyFont="1" applyBorder="1" applyAlignment="1">
      <alignment horizontal="left" indent="1"/>
    </xf>
    <xf numFmtId="0" fontId="10" fillId="0" borderId="0" xfId="0" applyFont="1"/>
    <xf numFmtId="164" fontId="12" fillId="0" borderId="0" xfId="0" applyNumberFormat="1" applyFont="1" applyFill="1" applyBorder="1"/>
    <xf numFmtId="0" fontId="14" fillId="0" borderId="0" xfId="0" applyFont="1"/>
    <xf numFmtId="0" fontId="13" fillId="0" borderId="0" xfId="0" applyFont="1"/>
    <xf numFmtId="3" fontId="0" fillId="0" borderId="0" xfId="0" applyNumberFormat="1"/>
    <xf numFmtId="0" fontId="14" fillId="0" borderId="0" xfId="0" applyFont="1" applyFill="1"/>
    <xf numFmtId="164" fontId="16" fillId="0" borderId="0" xfId="0" applyNumberFormat="1" applyFont="1" applyAlignment="1">
      <alignment wrapText="1"/>
    </xf>
    <xf numFmtId="0" fontId="17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3" fontId="8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0" fontId="8" fillId="7" borderId="0" xfId="0" applyFont="1" applyFill="1" applyAlignment="1">
      <alignment vertical="center" wrapText="1"/>
    </xf>
    <xf numFmtId="166" fontId="8" fillId="7" borderId="0" xfId="0" applyNumberFormat="1" applyFont="1" applyFill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3" fontId="20" fillId="7" borderId="0" xfId="2" applyNumberFormat="1" applyFont="1" applyFill="1"/>
    <xf numFmtId="4" fontId="8" fillId="0" borderId="0" xfId="0" applyNumberFormat="1" applyFont="1" applyBorder="1" applyAlignment="1">
      <alignment vertical="center"/>
    </xf>
    <xf numFmtId="165" fontId="8" fillId="0" borderId="0" xfId="0" applyNumberFormat="1" applyFont="1" applyAlignment="1">
      <alignment vertical="center" wrapText="1"/>
    </xf>
    <xf numFmtId="0" fontId="8" fillId="0" borderId="4" xfId="0" applyFont="1" applyBorder="1" applyAlignment="1">
      <alignment vertical="center" wrapText="1"/>
    </xf>
    <xf numFmtId="165" fontId="8" fillId="0" borderId="4" xfId="0" applyNumberFormat="1" applyFont="1" applyBorder="1" applyAlignment="1">
      <alignment vertical="center" wrapText="1"/>
    </xf>
    <xf numFmtId="164" fontId="19" fillId="0" borderId="0" xfId="0" applyNumberFormat="1" applyFont="1" applyAlignment="1">
      <alignment vertical="center" wrapText="1"/>
    </xf>
    <xf numFmtId="0" fontId="8" fillId="8" borderId="0" xfId="0" applyFont="1" applyFill="1" applyAlignment="1">
      <alignment vertical="center" wrapText="1"/>
    </xf>
    <xf numFmtId="165" fontId="8" fillId="8" borderId="0" xfId="0" applyNumberFormat="1" applyFont="1" applyFill="1" applyAlignment="1">
      <alignment vertical="center" wrapText="1"/>
    </xf>
    <xf numFmtId="0" fontId="0" fillId="8" borderId="0" xfId="0" applyFill="1"/>
    <xf numFmtId="0" fontId="21" fillId="0" borderId="0" xfId="0" applyFont="1" applyFill="1" applyBorder="1"/>
    <xf numFmtId="0" fontId="21" fillId="0" borderId="0" xfId="0" applyFont="1"/>
    <xf numFmtId="0" fontId="21" fillId="0" borderId="0" xfId="0" applyFont="1" applyFill="1"/>
    <xf numFmtId="1" fontId="5" fillId="0" borderId="0" xfId="0" applyNumberFormat="1" applyFont="1"/>
    <xf numFmtId="1" fontId="4" fillId="5" borderId="0" xfId="0" applyNumberFormat="1" applyFont="1" applyFill="1" applyBorder="1" applyAlignment="1">
      <alignment horizontal="right"/>
    </xf>
    <xf numFmtId="167" fontId="5" fillId="0" borderId="0" xfId="3" applyNumberFormat="1" applyFont="1"/>
    <xf numFmtId="3" fontId="2" fillId="0" borderId="2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1" applyFont="1" applyFill="1" applyAlignment="1">
      <alignment horizontal="center"/>
    </xf>
    <xf numFmtId="0" fontId="15" fillId="6" borderId="0" xfId="1" applyFont="1" applyFill="1" applyAlignment="1">
      <alignment horizontal="center"/>
    </xf>
    <xf numFmtId="0" fontId="2" fillId="0" borderId="2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/>
    </xf>
    <xf numFmtId="0" fontId="0" fillId="0" borderId="0" xfId="0" applyFill="1"/>
  </cellXfs>
  <cellStyles count="4">
    <cellStyle name="Motif" xfId="2"/>
    <cellStyle name="Normal" xfId="0" builtinId="0"/>
    <cellStyle name="Normal 2" xfId="1"/>
    <cellStyle name="Percentagem" xfId="3" builtinId="5"/>
  </cellStyles>
  <dxfs count="0"/>
  <tableStyles count="0" defaultTableStyle="TableStyleMedium2" defaultPivotStyle="PivotStyleLight16"/>
  <colors>
    <mruColors>
      <color rgb="FFFF00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RAFT_SI_2015_JB\VERSAO%20FINAL\QUADROS\Synthese%20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ei-98"/>
      <sheetName val="tcei-07"/>
      <sheetName val="tcei-08"/>
      <sheetName val="tcei-09"/>
      <sheetName val="tcei-10"/>
      <sheetName val="tcei-11"/>
      <sheetName val="tcei-12"/>
      <sheetName val="Draft TCEI 2007"/>
      <sheetName val="tcei-13"/>
      <sheetName val="tcei-14"/>
      <sheetName val="tcei-15"/>
    </sheetNames>
    <sheetDataSet>
      <sheetData sheetId="0" refreshError="1"/>
      <sheetData sheetId="1">
        <row r="11">
          <cell r="C11">
            <v>80754.934971573733</v>
          </cell>
        </row>
        <row r="12">
          <cell r="D12">
            <v>43931.78046467017</v>
          </cell>
        </row>
        <row r="16">
          <cell r="B16">
            <v>121973.72483763113</v>
          </cell>
        </row>
        <row r="30">
          <cell r="B30">
            <v>143668.04251189236</v>
          </cell>
        </row>
        <row r="33">
          <cell r="O33">
            <v>88533.870458956371</v>
          </cell>
        </row>
        <row r="34">
          <cell r="B34">
            <v>98066.513120885822</v>
          </cell>
          <cell r="F34">
            <v>76770.164065748293</v>
          </cell>
          <cell r="G34">
            <v>21296.349055137525</v>
          </cell>
        </row>
        <row r="36">
          <cell r="E36">
            <v>45601.52939100653</v>
          </cell>
          <cell r="F36">
            <v>11763.706393208087</v>
          </cell>
          <cell r="I36">
            <v>14681.270684935751</v>
          </cell>
        </row>
        <row r="37">
          <cell r="D37">
            <v>15128.835988103499</v>
          </cell>
        </row>
        <row r="38">
          <cell r="E38">
            <v>53943.814354965783</v>
          </cell>
        </row>
        <row r="45">
          <cell r="D45">
            <v>12981.2167673406</v>
          </cell>
        </row>
      </sheetData>
      <sheetData sheetId="2">
        <row r="11">
          <cell r="C11">
            <v>84979.055556661362</v>
          </cell>
        </row>
        <row r="12">
          <cell r="D12">
            <v>49698.250993068032</v>
          </cell>
        </row>
        <row r="16">
          <cell r="B16">
            <v>134698.36056286367</v>
          </cell>
        </row>
        <row r="30">
          <cell r="B30">
            <v>155055.15165731127</v>
          </cell>
        </row>
        <row r="33">
          <cell r="O33">
            <v>92614.716915107841</v>
          </cell>
        </row>
        <row r="34">
          <cell r="B34">
            <v>104603.05730536599</v>
          </cell>
          <cell r="F34">
            <v>81863.730503059705</v>
          </cell>
          <cell r="G34">
            <v>22739.326802306299</v>
          </cell>
        </row>
        <row r="36">
          <cell r="E36">
            <v>50452.094351945263</v>
          </cell>
          <cell r="F36">
            <v>10750.986412048147</v>
          </cell>
          <cell r="I36">
            <v>15137.416723814653</v>
          </cell>
        </row>
        <row r="37">
          <cell r="D37">
            <v>14924.013731057126</v>
          </cell>
        </row>
        <row r="38">
          <cell r="E38">
            <v>57285.150247818361</v>
          </cell>
        </row>
        <row r="45">
          <cell r="D45">
            <v>12840.083731057126</v>
          </cell>
        </row>
      </sheetData>
      <sheetData sheetId="3">
        <row r="11">
          <cell r="C11">
            <v>77396.431880197051</v>
          </cell>
        </row>
        <row r="12">
          <cell r="D12">
            <v>42227.75651794696</v>
          </cell>
        </row>
        <row r="16">
          <cell r="B16">
            <v>135879.08351191657</v>
          </cell>
        </row>
        <row r="30">
          <cell r="B30">
            <v>156599.84093493788</v>
          </cell>
        </row>
        <row r="33">
          <cell r="O33">
            <v>98436.75594128306</v>
          </cell>
        </row>
        <row r="34">
          <cell r="B34">
            <v>111547.08808513801</v>
          </cell>
          <cell r="F34">
            <v>86838.660037105205</v>
          </cell>
          <cell r="G34">
            <v>24708.428048032802</v>
          </cell>
        </row>
        <row r="36">
          <cell r="E36">
            <v>45052.752849799857</v>
          </cell>
          <cell r="F36">
            <v>11598.095904177859</v>
          </cell>
          <cell r="I36">
            <v>13845.22213269028</v>
          </cell>
        </row>
        <row r="37">
          <cell r="D37">
            <v>14447.9176532288</v>
          </cell>
        </row>
        <row r="38">
          <cell r="E38">
            <v>52336.742088137697</v>
          </cell>
        </row>
        <row r="45">
          <cell r="D45">
            <v>10777.9138134728</v>
          </cell>
        </row>
      </sheetData>
      <sheetData sheetId="4">
        <row r="11">
          <cell r="C11">
            <v>85591.040588926073</v>
          </cell>
        </row>
        <row r="12">
          <cell r="D12">
            <v>45270.775376439495</v>
          </cell>
        </row>
        <row r="16">
          <cell r="B16">
            <v>138568.51746057265</v>
          </cell>
        </row>
        <row r="30">
          <cell r="B30">
            <v>160579.04317975618</v>
          </cell>
        </row>
        <row r="33">
          <cell r="O33">
            <v>102205.12799638193</v>
          </cell>
        </row>
        <row r="34">
          <cell r="B34">
            <v>112864.59574877609</v>
          </cell>
          <cell r="F34">
            <v>87328.197496258494</v>
          </cell>
          <cell r="G34">
            <v>25536.3982525176</v>
          </cell>
        </row>
        <row r="36">
          <cell r="E36">
            <v>47714.447430980072</v>
          </cell>
          <cell r="F36">
            <v>14876.930500123426</v>
          </cell>
          <cell r="I36">
            <v>12414.414248467669</v>
          </cell>
        </row>
        <row r="37">
          <cell r="D37">
            <v>18309.739302303024</v>
          </cell>
        </row>
        <row r="38">
          <cell r="E38">
            <v>62624.943758873967</v>
          </cell>
        </row>
        <row r="45">
          <cell r="D45">
            <v>14998.968087319414</v>
          </cell>
        </row>
      </sheetData>
      <sheetData sheetId="5">
        <row r="11">
          <cell r="C11">
            <v>95159.376378646455</v>
          </cell>
        </row>
        <row r="12">
          <cell r="D12">
            <v>52541.480243230551</v>
          </cell>
        </row>
        <row r="16">
          <cell r="B16">
            <v>147924.17059477497</v>
          </cell>
        </row>
        <row r="30">
          <cell r="B30">
            <v>170784.38521352413</v>
          </cell>
        </row>
        <row r="33">
          <cell r="O33">
            <v>111077.30961744006</v>
          </cell>
        </row>
        <row r="34">
          <cell r="B34">
            <v>120265.17627560301</v>
          </cell>
          <cell r="F34">
            <v>92864.263928066503</v>
          </cell>
          <cell r="G34">
            <v>27400.912347536501</v>
          </cell>
        </row>
        <row r="36">
          <cell r="E36">
            <v>50519.208937921125</v>
          </cell>
          <cell r="F36">
            <v>18213.045689373554</v>
          </cell>
          <cell r="I36">
            <v>12084.64114965997</v>
          </cell>
        </row>
        <row r="37">
          <cell r="D37">
            <v>19757.681516666606</v>
          </cell>
        </row>
        <row r="38">
          <cell r="E38">
            <v>69128.203737175645</v>
          </cell>
        </row>
        <row r="45">
          <cell r="D45">
            <v>18772.660422109857</v>
          </cell>
        </row>
      </sheetData>
      <sheetData sheetId="6">
        <row r="11">
          <cell r="C11">
            <v>89978.231584225505</v>
          </cell>
        </row>
        <row r="12">
          <cell r="D12">
            <v>60789.735630724084</v>
          </cell>
        </row>
        <row r="16">
          <cell r="B16">
            <v>150351.28092253458</v>
          </cell>
        </row>
        <row r="30">
          <cell r="B30">
            <v>166136.01664036009</v>
          </cell>
        </row>
        <row r="33">
          <cell r="O33">
            <v>111385.153907796</v>
          </cell>
        </row>
        <row r="34">
          <cell r="B34">
            <v>123618.83829624021</v>
          </cell>
          <cell r="F34">
            <v>97655.99865300933</v>
          </cell>
          <cell r="G34">
            <v>25962.839643230884</v>
          </cell>
        </row>
        <row r="36">
          <cell r="E36">
            <v>42517.178344119908</v>
          </cell>
          <cell r="F36">
            <v>13729.155254786674</v>
          </cell>
          <cell r="I36">
            <v>10218.426247822101</v>
          </cell>
        </row>
        <row r="37">
          <cell r="D37">
            <v>13403.7602074278</v>
          </cell>
        </row>
        <row r="38">
          <cell r="E38">
            <v>52844.441503676208</v>
          </cell>
        </row>
        <row r="45">
          <cell r="D45">
            <v>12281.508079831199</v>
          </cell>
        </row>
      </sheetData>
      <sheetData sheetId="7" refreshError="1"/>
      <sheetData sheetId="8">
        <row r="11">
          <cell r="C11">
            <v>84312.0042048225</v>
          </cell>
        </row>
        <row r="12">
          <cell r="D12">
            <v>62246.267805709242</v>
          </cell>
        </row>
        <row r="16">
          <cell r="B16">
            <v>153723.1726047745</v>
          </cell>
        </row>
        <row r="30">
          <cell r="B30">
            <v>171151.40631539407</v>
          </cell>
        </row>
        <row r="33">
          <cell r="O33">
            <v>112699.714036224</v>
          </cell>
        </row>
        <row r="34">
          <cell r="B34">
            <v>127166.90801368358</v>
          </cell>
          <cell r="F34">
            <v>100330.054333997</v>
          </cell>
          <cell r="G34">
            <v>26836.853679686599</v>
          </cell>
        </row>
        <row r="36">
          <cell r="E36">
            <v>43984.49830171049</v>
          </cell>
          <cell r="F36">
            <v>12369.659702227</v>
          </cell>
          <cell r="I36">
            <v>13092.070968755215</v>
          </cell>
        </row>
        <row r="37">
          <cell r="D37">
            <v>4637.5022219427337</v>
          </cell>
        </row>
        <row r="38">
          <cell r="E38">
            <v>46336.836830700187</v>
          </cell>
        </row>
        <row r="45">
          <cell r="D45">
            <v>4104.1268059427302</v>
          </cell>
        </row>
      </sheetData>
      <sheetData sheetId="9">
        <row r="11">
          <cell r="C11">
            <v>93719.794054996499</v>
          </cell>
        </row>
        <row r="12">
          <cell r="D12">
            <v>62332.025978689606</v>
          </cell>
        </row>
        <row r="16">
          <cell r="B16">
            <v>154435.7430940223</v>
          </cell>
        </row>
        <row r="30">
          <cell r="B30">
            <v>168782.74656193421</v>
          </cell>
        </row>
        <row r="33">
          <cell r="O33">
            <v>115528.90666218645</v>
          </cell>
        </row>
        <row r="34">
          <cell r="B34">
            <v>128675.76012017431</v>
          </cell>
          <cell r="F34">
            <v>100179.60030791201</v>
          </cell>
          <cell r="G34">
            <v>28496.1598122623</v>
          </cell>
        </row>
        <row r="36">
          <cell r="E36">
            <v>40106.986441759836</v>
          </cell>
          <cell r="F36">
            <v>15349.306354274437</v>
          </cell>
          <cell r="I36">
            <v>8033.3300006553409</v>
          </cell>
        </row>
        <row r="37">
          <cell r="D37">
            <v>17040.764608395082</v>
          </cell>
        </row>
        <row r="38">
          <cell r="E38">
            <v>53317.161828884804</v>
          </cell>
        </row>
        <row r="45">
          <cell r="D45">
            <v>16382.002719395081</v>
          </cell>
        </row>
      </sheetData>
      <sheetData sheetId="10">
        <row r="11">
          <cell r="B11">
            <v>93884.2482507159</v>
          </cell>
          <cell r="C11">
            <v>93884.2482507159</v>
          </cell>
        </row>
        <row r="12">
          <cell r="D12">
            <v>71267.713219692901</v>
          </cell>
        </row>
        <row r="16">
          <cell r="B16">
            <v>158699.11425399335</v>
          </cell>
        </row>
        <row r="30">
          <cell r="B30">
            <v>178074.25216865068</v>
          </cell>
        </row>
        <row r="33">
          <cell r="O33">
            <v>121105.12598166158</v>
          </cell>
        </row>
        <row r="34">
          <cell r="B34">
            <v>133409.79170422451</v>
          </cell>
          <cell r="G34">
            <v>29918.328253671501</v>
          </cell>
        </row>
        <row r="36">
          <cell r="E36">
            <v>44664.460464426193</v>
          </cell>
          <cell r="F36">
            <v>17613.662531108574</v>
          </cell>
          <cell r="I36">
            <v>6722.5618384359377</v>
          </cell>
        </row>
        <row r="37">
          <cell r="D37">
            <v>3241.7302441540301</v>
          </cell>
        </row>
        <row r="38">
          <cell r="E38">
            <v>45680.578624709196</v>
          </cell>
        </row>
        <row r="45">
          <cell r="D45">
            <v>1357.95340829421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J235"/>
  <sheetViews>
    <sheetView tabSelected="1" view="pageLayout" zoomScaleNormal="90" workbookViewId="0">
      <selection activeCell="A72" sqref="A72"/>
    </sheetView>
  </sheetViews>
  <sheetFormatPr defaultRowHeight="15" x14ac:dyDescent="0.25"/>
  <cols>
    <col min="1" max="1" width="56.7109375" customWidth="1"/>
    <col min="2" max="3" width="11.5703125" bestFit="1" customWidth="1"/>
    <col min="4" max="6" width="12" bestFit="1" customWidth="1"/>
    <col min="7" max="8" width="10" customWidth="1"/>
    <col min="9" max="9" width="10.42578125" customWidth="1"/>
    <col min="10" max="10" width="12.42578125" customWidth="1"/>
  </cols>
  <sheetData>
    <row r="2" spans="1:10" x14ac:dyDescent="0.25">
      <c r="B2" s="1"/>
      <c r="C2" s="1"/>
      <c r="D2" s="1"/>
      <c r="E2" s="1"/>
      <c r="F2" s="1"/>
      <c r="G2" s="1"/>
    </row>
    <row r="3" spans="1:10" x14ac:dyDescent="0.25">
      <c r="B3" s="1"/>
      <c r="C3" s="1"/>
      <c r="D3" s="1"/>
      <c r="E3" s="1"/>
      <c r="F3" s="1"/>
      <c r="G3" s="1"/>
    </row>
    <row r="4" spans="1:10" x14ac:dyDescent="0.25">
      <c r="B4" s="1"/>
      <c r="C4" s="1"/>
      <c r="D4" s="1"/>
      <c r="E4" s="1"/>
      <c r="F4" s="1"/>
      <c r="G4" s="1"/>
    </row>
    <row r="5" spans="1:10" x14ac:dyDescent="0.25">
      <c r="A5" s="107" t="s">
        <v>2</v>
      </c>
      <c r="B5" s="107"/>
      <c r="C5" s="107"/>
      <c r="D5" s="107"/>
      <c r="E5" s="107"/>
      <c r="F5" s="107"/>
      <c r="G5" s="107"/>
    </row>
    <row r="7" spans="1:10" x14ac:dyDescent="0.25">
      <c r="A7" s="106" t="s">
        <v>42</v>
      </c>
      <c r="B7" s="106"/>
      <c r="C7" s="106"/>
      <c r="D7" s="106"/>
      <c r="E7" s="106"/>
      <c r="F7" s="106"/>
      <c r="G7" s="106"/>
      <c r="H7" s="42"/>
    </row>
    <row r="8" spans="1:10" x14ac:dyDescent="0.25">
      <c r="A8" s="37" t="s">
        <v>18</v>
      </c>
      <c r="B8" s="38">
        <v>2007</v>
      </c>
      <c r="C8" s="38">
        <v>2008</v>
      </c>
      <c r="D8" s="38">
        <v>2009</v>
      </c>
      <c r="E8" s="38">
        <v>2010</v>
      </c>
      <c r="F8" s="38">
        <v>2011</v>
      </c>
      <c r="G8" s="38">
        <v>2012</v>
      </c>
      <c r="H8" s="38">
        <v>2013</v>
      </c>
      <c r="I8" s="38">
        <v>2014</v>
      </c>
      <c r="J8" s="38">
        <v>2015</v>
      </c>
    </row>
    <row r="9" spans="1:10" x14ac:dyDescent="0.25">
      <c r="A9" s="71" t="s">
        <v>3</v>
      </c>
      <c r="B9" s="67">
        <v>98373.463237156757</v>
      </c>
      <c r="C9" s="67">
        <v>117929.19615009366</v>
      </c>
      <c r="D9" s="67">
        <v>106343.94970886695</v>
      </c>
      <c r="E9" s="67">
        <v>121058.22018982741</v>
      </c>
      <c r="F9" s="67">
        <v>132215.64771257029</v>
      </c>
      <c r="G9" s="67">
        <v>133244.54293406149</v>
      </c>
      <c r="H9" s="67">
        <v>132412.26297347553</v>
      </c>
      <c r="I9" s="67">
        <v>132771.07260308956</v>
      </c>
      <c r="J9" s="67">
        <v>131015.09778794613</v>
      </c>
    </row>
    <row r="10" spans="1:10" x14ac:dyDescent="0.25">
      <c r="A10" s="10" t="s">
        <v>4</v>
      </c>
      <c r="B10" s="11"/>
      <c r="C10" s="11">
        <v>19.879073349072129</v>
      </c>
      <c r="D10" s="11">
        <v>-9.8239001192560238</v>
      </c>
      <c r="E10" s="11">
        <v>13.836490483232078</v>
      </c>
      <c r="F10" s="11">
        <v>9.2165798450095195</v>
      </c>
      <c r="G10" s="11">
        <v>0.7781947441863668</v>
      </c>
      <c r="H10" s="11">
        <v>-0.62462592632992919</v>
      </c>
      <c r="I10" s="11">
        <v>0.27097915371018477</v>
      </c>
      <c r="J10" s="11">
        <v>-1.3225582807429803</v>
      </c>
    </row>
    <row r="11" spans="1:10" x14ac:dyDescent="0.25">
      <c r="A11" s="72" t="s">
        <v>5</v>
      </c>
      <c r="B11" s="40">
        <v>54212.905692026907</v>
      </c>
      <c r="C11" s="40">
        <v>68372.862333670972</v>
      </c>
      <c r="D11" s="40">
        <v>58267.794182350037</v>
      </c>
      <c r="E11" s="40">
        <v>69394.484508991896</v>
      </c>
      <c r="F11" s="40">
        <v>77817.572447961691</v>
      </c>
      <c r="G11" s="40">
        <v>78207.692637425251</v>
      </c>
      <c r="H11" s="40">
        <v>77111.906076010593</v>
      </c>
      <c r="I11" s="40">
        <v>78446.816816918072</v>
      </c>
      <c r="J11" s="40">
        <v>75493.352940238634</v>
      </c>
    </row>
    <row r="12" spans="1:10" x14ac:dyDescent="0.25">
      <c r="A12" s="10" t="s">
        <v>4</v>
      </c>
      <c r="B12" s="11"/>
      <c r="C12" s="11">
        <v>26.11916196133086</v>
      </c>
      <c r="D12" s="11">
        <v>-14.779355151180473</v>
      </c>
      <c r="E12" s="11">
        <v>19.095780924571628</v>
      </c>
      <c r="F12" s="11">
        <v>12.137978974219997</v>
      </c>
      <c r="G12" s="11">
        <v>0.50132659911028554</v>
      </c>
      <c r="H12" s="11">
        <v>-1.4011237570897002</v>
      </c>
      <c r="I12" s="11">
        <v>1.7311344108024422</v>
      </c>
      <c r="J12" s="11">
        <v>-3.7649250747450069</v>
      </c>
    </row>
    <row r="13" spans="1:10" x14ac:dyDescent="0.25">
      <c r="A13" s="72" t="s">
        <v>6</v>
      </c>
      <c r="B13" s="40">
        <v>44160.557545129857</v>
      </c>
      <c r="C13" s="40">
        <v>49556.333816422688</v>
      </c>
      <c r="D13" s="40">
        <v>48076.155526516901</v>
      </c>
      <c r="E13" s="40">
        <v>51663.735680835518</v>
      </c>
      <c r="F13" s="40">
        <v>54398.075264608604</v>
      </c>
      <c r="G13" s="40">
        <v>55036.850296636236</v>
      </c>
      <c r="H13" s="40">
        <v>55300.356897464946</v>
      </c>
      <c r="I13" s="40">
        <v>54324.255786171496</v>
      </c>
      <c r="J13" s="40">
        <v>55521.744847707494</v>
      </c>
    </row>
    <row r="14" spans="1:10" x14ac:dyDescent="0.25">
      <c r="A14" s="10" t="s">
        <v>4</v>
      </c>
      <c r="B14" s="11"/>
      <c r="C14" s="11">
        <v>12.21854200046868</v>
      </c>
      <c r="D14" s="11">
        <v>-2.986859954953458</v>
      </c>
      <c r="E14" s="11">
        <v>7.4622858567379602</v>
      </c>
      <c r="F14" s="11">
        <v>5.2925704030871712</v>
      </c>
      <c r="G14" s="11">
        <v>1.1742603555740416</v>
      </c>
      <c r="H14" s="11">
        <v>0.47878212399232351</v>
      </c>
      <c r="I14" s="11">
        <v>-1.7650900754642258</v>
      </c>
      <c r="J14" s="11">
        <v>2.2043358794449075</v>
      </c>
    </row>
    <row r="15" spans="1:10" x14ac:dyDescent="0.25">
      <c r="A15" s="72" t="s">
        <v>7</v>
      </c>
      <c r="B15" s="40">
        <v>20274.67015239086</v>
      </c>
      <c r="C15" s="40">
        <v>23095.63381243909</v>
      </c>
      <c r="D15" s="40">
        <v>22768.66703029404</v>
      </c>
      <c r="E15" s="40">
        <v>25577.485350647836</v>
      </c>
      <c r="F15" s="40">
        <v>26610.964298499559</v>
      </c>
      <c r="G15" s="40">
        <v>29380.37946242424</v>
      </c>
      <c r="H15" s="40">
        <v>28815.610542472568</v>
      </c>
      <c r="I15" s="40">
        <v>30288.947385140338</v>
      </c>
      <c r="J15" s="40">
        <v>32403.813768983662</v>
      </c>
    </row>
    <row r="16" spans="1:10" x14ac:dyDescent="0.25">
      <c r="A16" s="10" t="s">
        <v>4</v>
      </c>
      <c r="B16" s="12"/>
      <c r="C16" s="14">
        <v>13.913733929306705</v>
      </c>
      <c r="D16" s="14">
        <v>-1.4157082018201539</v>
      </c>
      <c r="E16" s="14">
        <v>12.336331839789416</v>
      </c>
      <c r="F16" s="14">
        <v>4.0405807438984365</v>
      </c>
      <c r="G16" s="14">
        <v>10.407045505227464</v>
      </c>
      <c r="H16" s="14">
        <v>-1.9222655741188694</v>
      </c>
      <c r="I16" s="14">
        <v>5.1129815226234934</v>
      </c>
      <c r="J16" s="14">
        <v>6.9823039967406464</v>
      </c>
    </row>
    <row r="17" spans="1:10" x14ac:dyDescent="0.25">
      <c r="A17" s="72" t="s">
        <v>8</v>
      </c>
      <c r="B17" s="40">
        <v>253.75540404752763</v>
      </c>
      <c r="C17" s="40">
        <v>147.65417622942107</v>
      </c>
      <c r="D17" s="40">
        <v>321.95999350243994</v>
      </c>
      <c r="E17" s="40">
        <v>233.52069838072768</v>
      </c>
      <c r="F17" s="40">
        <v>432.88365175468272</v>
      </c>
      <c r="G17" s="40">
        <v>458.91685673183281</v>
      </c>
      <c r="H17" s="40">
        <v>591.83129591108002</v>
      </c>
      <c r="I17" s="40">
        <v>796.2452109277674</v>
      </c>
      <c r="J17" s="40">
        <v>950.37493371680694</v>
      </c>
    </row>
    <row r="18" spans="1:10" x14ac:dyDescent="0.25">
      <c r="A18" s="10" t="s">
        <v>9</v>
      </c>
      <c r="B18" s="27">
        <v>23632.131988691472</v>
      </c>
      <c r="C18" s="27">
        <v>26313.045827754177</v>
      </c>
      <c r="D18" s="27">
        <v>24985.528502720423</v>
      </c>
      <c r="E18" s="27">
        <v>25852.729631806949</v>
      </c>
      <c r="F18" s="27">
        <v>27354.227314354368</v>
      </c>
      <c r="G18" s="27">
        <v>25197.553977480165</v>
      </c>
      <c r="H18" s="27">
        <v>25892.915059081301</v>
      </c>
      <c r="I18" s="27">
        <v>23239.063190103392</v>
      </c>
      <c r="J18" s="27">
        <v>22167.556145007027</v>
      </c>
    </row>
    <row r="19" spans="1:10" x14ac:dyDescent="0.25">
      <c r="A19" s="72" t="s">
        <v>4</v>
      </c>
      <c r="B19" s="40"/>
      <c r="C19" s="68">
        <v>11.344358775355467</v>
      </c>
      <c r="D19" s="68">
        <v>-5.045091829063475</v>
      </c>
      <c r="E19" s="68">
        <v>3.4708136311469628</v>
      </c>
      <c r="F19" s="68">
        <v>5.8078883890856359</v>
      </c>
      <c r="G19" s="68">
        <v>-7.8842414815441328</v>
      </c>
      <c r="H19" s="68">
        <v>2.7596372339259627</v>
      </c>
      <c r="I19" s="68">
        <v>-10.24933601690836</v>
      </c>
      <c r="J19" s="68">
        <v>-4.6108013749568073</v>
      </c>
    </row>
    <row r="20" spans="1:10" x14ac:dyDescent="0.25">
      <c r="A20" s="13" t="s">
        <v>10</v>
      </c>
      <c r="B20" s="12">
        <v>18275.752712454494</v>
      </c>
      <c r="C20" s="12">
        <v>19282.750742984637</v>
      </c>
      <c r="D20" s="12">
        <v>17829.708323625397</v>
      </c>
      <c r="E20" s="12">
        <v>16080.45148340521</v>
      </c>
      <c r="F20" s="12">
        <v>16741.346246257326</v>
      </c>
      <c r="G20" s="12">
        <v>14595.153022496395</v>
      </c>
      <c r="H20" s="12">
        <v>17157.7129191971</v>
      </c>
      <c r="I20" s="12">
        <v>11577.964132209088</v>
      </c>
      <c r="J20" s="12">
        <v>11892.563226078473</v>
      </c>
    </row>
    <row r="21" spans="1:10" x14ac:dyDescent="0.25">
      <c r="A21" s="31" t="s">
        <v>27</v>
      </c>
      <c r="B21" s="69">
        <v>3032.9982343916454</v>
      </c>
      <c r="C21" s="69">
        <v>3677.9964674772336</v>
      </c>
      <c r="D21" s="69">
        <v>3581.2313836423482</v>
      </c>
      <c r="E21" s="69">
        <v>3136.6873401669454</v>
      </c>
      <c r="F21" s="69">
        <v>3906.7060174502144</v>
      </c>
      <c r="G21" s="69">
        <v>3719.7504167269271</v>
      </c>
      <c r="H21" s="69">
        <v>3391.4877407885001</v>
      </c>
      <c r="I21" s="69">
        <v>2939.9878826711483</v>
      </c>
      <c r="J21" s="69">
        <v>4620.2613198065519</v>
      </c>
    </row>
    <row r="22" spans="1:10" x14ac:dyDescent="0.25">
      <c r="A22" s="13" t="s">
        <v>4</v>
      </c>
      <c r="B22" s="12"/>
      <c r="C22" s="14">
        <v>21.26602731817815</v>
      </c>
      <c r="D22" s="14">
        <v>-2.6309183461847518</v>
      </c>
      <c r="E22" s="14">
        <v>-12.413161727161903</v>
      </c>
      <c r="F22" s="14">
        <v>24.54878646726344</v>
      </c>
      <c r="G22" s="14">
        <v>-4.7855047164594993</v>
      </c>
      <c r="H22" s="14">
        <v>-8.8248575620100613</v>
      </c>
      <c r="I22" s="14">
        <v>-13.312737436355315</v>
      </c>
      <c r="J22" s="14">
        <v>57.152393281593319</v>
      </c>
    </row>
    <row r="23" spans="1:10" x14ac:dyDescent="0.25">
      <c r="A23" s="72" t="s">
        <v>11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</row>
    <row r="24" spans="1:10" x14ac:dyDescent="0.25">
      <c r="A24" s="13" t="s">
        <v>12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</row>
    <row r="25" spans="1:10" x14ac:dyDescent="0.25">
      <c r="A25" s="72" t="s">
        <v>13</v>
      </c>
      <c r="B25" s="40">
        <v>14681.270684935751</v>
      </c>
      <c r="C25" s="40">
        <v>15137.416723814653</v>
      </c>
      <c r="D25" s="40">
        <v>13845.22213269028</v>
      </c>
      <c r="E25" s="40">
        <v>12414.414248467669</v>
      </c>
      <c r="F25" s="40">
        <v>12084.64114965997</v>
      </c>
      <c r="G25" s="40">
        <v>10218.426247822095</v>
      </c>
      <c r="H25" s="40">
        <v>13092.070968755201</v>
      </c>
      <c r="I25" s="40">
        <v>8033.3300006553409</v>
      </c>
      <c r="J25" s="40">
        <v>6722.5618384359377</v>
      </c>
    </row>
    <row r="26" spans="1:10" x14ac:dyDescent="0.25">
      <c r="A26" s="10" t="s">
        <v>4</v>
      </c>
      <c r="B26" s="11"/>
      <c r="C26" s="11">
        <v>3.1069929072757185</v>
      </c>
      <c r="D26" s="11">
        <v>-8.5364274149330335</v>
      </c>
      <c r="E26" s="11">
        <v>-10.334307897049177</v>
      </c>
      <c r="F26" s="11">
        <v>-2.6563726021016421</v>
      </c>
      <c r="G26" s="11">
        <v>-15.4428656898131</v>
      </c>
      <c r="H26" s="11">
        <v>28.122184877006674</v>
      </c>
      <c r="I26" s="11">
        <v>-38.639730720775702</v>
      </c>
      <c r="J26" s="11">
        <v>-16.316622896264398</v>
      </c>
    </row>
    <row r="27" spans="1:10" x14ac:dyDescent="0.25">
      <c r="A27" s="72" t="s">
        <v>20</v>
      </c>
      <c r="B27" s="40">
        <v>36739.474118598104</v>
      </c>
      <c r="C27" s="40">
        <v>36220.891860143049</v>
      </c>
      <c r="D27" s="40">
        <v>31184.990993050716</v>
      </c>
      <c r="E27" s="40">
        <v>31696.535082361006</v>
      </c>
      <c r="F27" s="40">
        <v>42190.313534421919</v>
      </c>
      <c r="G27" s="40">
        <v>22601.456565881159</v>
      </c>
      <c r="H27" s="40">
        <v>21265.9811816904</v>
      </c>
      <c r="I27" s="40">
        <v>34614.213243500097</v>
      </c>
      <c r="J27" s="40">
        <v>26731.908310729046</v>
      </c>
    </row>
    <row r="28" spans="1:10" x14ac:dyDescent="0.25">
      <c r="A28" s="10" t="s">
        <v>4</v>
      </c>
      <c r="B28" s="11"/>
      <c r="C28" s="11">
        <v>-1.4115124696151726</v>
      </c>
      <c r="D28" s="11">
        <v>-13.903304442466712</v>
      </c>
      <c r="E28" s="11">
        <v>1.6403534938467024</v>
      </c>
      <c r="F28" s="11">
        <v>33.107020766760911</v>
      </c>
      <c r="G28" s="11">
        <v>-46.429749692565693</v>
      </c>
      <c r="H28" s="11">
        <v>-5.9088022946572991</v>
      </c>
      <c r="I28" s="11">
        <v>62.768004672656566</v>
      </c>
      <c r="J28" s="11">
        <v>-22.771873730948442</v>
      </c>
    </row>
    <row r="29" spans="1:10" x14ac:dyDescent="0.25">
      <c r="A29" s="73" t="s">
        <v>14</v>
      </c>
      <c r="B29" s="40">
        <v>5885.3522370491401</v>
      </c>
      <c r="C29" s="40">
        <v>7016.5433308581523</v>
      </c>
      <c r="D29" s="40">
        <v>6212.6165175301649</v>
      </c>
      <c r="E29" s="40">
        <v>2947.8509491884688</v>
      </c>
      <c r="F29" s="40">
        <v>996.15033861099801</v>
      </c>
      <c r="G29" s="40">
        <v>2667.9629507832183</v>
      </c>
      <c r="H29" s="40">
        <v>1981.7126956949701</v>
      </c>
      <c r="I29" s="40">
        <v>3282.7692601398385</v>
      </c>
      <c r="J29" s="40">
        <v>1907.0375157170902</v>
      </c>
    </row>
    <row r="30" spans="1:10" x14ac:dyDescent="0.25">
      <c r="A30" s="13" t="s">
        <v>35</v>
      </c>
      <c r="B30" s="12">
        <v>42624.826355647245</v>
      </c>
      <c r="C30" s="12">
        <v>43237.435191001205</v>
      </c>
      <c r="D30" s="12">
        <v>37397.607510580885</v>
      </c>
      <c r="E30" s="12">
        <v>34644.386031549475</v>
      </c>
      <c r="F30" s="12">
        <v>43186.463873032917</v>
      </c>
      <c r="G30" s="12">
        <v>25269.419516664377</v>
      </c>
      <c r="H30" s="12">
        <v>23247.693877385402</v>
      </c>
      <c r="I30" s="12">
        <v>37896.982503639934</v>
      </c>
      <c r="J30" s="12">
        <v>28638.945826446135</v>
      </c>
    </row>
    <row r="31" spans="1:10" x14ac:dyDescent="0.25">
      <c r="A31" s="31" t="s">
        <v>36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</row>
    <row r="32" spans="1:10" x14ac:dyDescent="0.25">
      <c r="A32" s="13" t="s">
        <v>15</v>
      </c>
      <c r="B32" s="14">
        <v>8.35</v>
      </c>
      <c r="C32" s="14">
        <v>37.380000000000003</v>
      </c>
      <c r="D32" s="14">
        <v>109.71822299999999</v>
      </c>
      <c r="E32" s="14">
        <v>132.75804999999997</v>
      </c>
      <c r="F32" s="14">
        <v>106.05430000000001</v>
      </c>
      <c r="G32" s="14">
        <v>66.856429999999989</v>
      </c>
      <c r="H32" s="14">
        <v>71.708200000000005</v>
      </c>
      <c r="I32" s="14">
        <v>107.293363</v>
      </c>
      <c r="J32" s="14">
        <v>139.83005100000003</v>
      </c>
    </row>
    <row r="33" spans="1:10" x14ac:dyDescent="0.25">
      <c r="A33" s="31" t="s">
        <v>117</v>
      </c>
      <c r="B33" s="70">
        <v>0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</row>
    <row r="34" spans="1:10" x14ac:dyDescent="0.25">
      <c r="A34" s="13" t="s">
        <v>17</v>
      </c>
      <c r="B34" s="12">
        <v>14689.620684935751</v>
      </c>
      <c r="C34" s="12">
        <v>15174.796723814654</v>
      </c>
      <c r="D34" s="12">
        <v>13954.94035569028</v>
      </c>
      <c r="E34" s="12">
        <v>12547.172298467669</v>
      </c>
      <c r="F34" s="12">
        <v>12190.695449659972</v>
      </c>
      <c r="G34" s="12">
        <v>10285.282677822095</v>
      </c>
      <c r="H34" s="12">
        <v>13163.7791687552</v>
      </c>
      <c r="I34" s="12">
        <v>8140.6233636553407</v>
      </c>
      <c r="J34" s="12">
        <v>6862.3918894359376</v>
      </c>
    </row>
    <row r="35" spans="1:10" x14ac:dyDescent="0.25">
      <c r="A35" s="113" t="s">
        <v>30</v>
      </c>
      <c r="B35" s="45">
        <v>-27935.205670711493</v>
      </c>
      <c r="C35" s="45">
        <v>-28062.638467186553</v>
      </c>
      <c r="D35" s="45">
        <v>-23442.667154890605</v>
      </c>
      <c r="E35" s="45">
        <v>-22097.213733081804</v>
      </c>
      <c r="F35" s="45">
        <v>-30995.768423372945</v>
      </c>
      <c r="G35" s="45">
        <v>-14984.136838842283</v>
      </c>
      <c r="H35" s="45">
        <v>-10083.9147086302</v>
      </c>
      <c r="I35" s="45">
        <v>-29756.359139984626</v>
      </c>
      <c r="J35" s="45">
        <v>-21776.553937010198</v>
      </c>
    </row>
    <row r="36" spans="1:10" x14ac:dyDescent="0.25">
      <c r="A36" s="42"/>
      <c r="B36" s="42"/>
      <c r="C36" s="42"/>
      <c r="D36" s="42"/>
      <c r="E36" s="42"/>
      <c r="F36" s="42"/>
      <c r="G36" s="42"/>
      <c r="H36" s="42"/>
    </row>
    <row r="37" spans="1:10" x14ac:dyDescent="0.25">
      <c r="A37" s="106" t="s">
        <v>41</v>
      </c>
      <c r="B37" s="106"/>
      <c r="C37" s="106"/>
      <c r="D37" s="106"/>
      <c r="E37" s="106"/>
      <c r="F37" s="106"/>
      <c r="G37" s="106"/>
      <c r="H37" s="42"/>
    </row>
    <row r="38" spans="1:10" x14ac:dyDescent="0.25">
      <c r="A38" s="37" t="s">
        <v>18</v>
      </c>
      <c r="B38" s="38">
        <v>2007</v>
      </c>
      <c r="C38" s="38">
        <v>2008</v>
      </c>
      <c r="D38" s="38">
        <v>2009</v>
      </c>
      <c r="E38" s="38">
        <v>2010</v>
      </c>
      <c r="F38" s="38">
        <v>2011</v>
      </c>
      <c r="G38" s="38">
        <v>2012</v>
      </c>
      <c r="H38" s="38">
        <v>2013</v>
      </c>
      <c r="I38" s="38">
        <v>2014</v>
      </c>
      <c r="J38" s="38">
        <v>2015</v>
      </c>
    </row>
    <row r="39" spans="1:10" x14ac:dyDescent="0.25">
      <c r="A39" s="71" t="s">
        <v>3</v>
      </c>
      <c r="B39" s="67">
        <v>8580.9512056583317</v>
      </c>
      <c r="C39" s="67">
        <v>10370.137530740909</v>
      </c>
      <c r="D39" s="67">
        <v>9356.9554993900019</v>
      </c>
      <c r="E39" s="67">
        <v>9545.1613706507087</v>
      </c>
      <c r="F39" s="67">
        <v>9604.0305234569641</v>
      </c>
      <c r="G39" s="67">
        <v>9742.7527717573921</v>
      </c>
      <c r="H39" s="67">
        <v>9552.0986893685895</v>
      </c>
      <c r="I39" s="67">
        <v>10094.280852490243</v>
      </c>
      <c r="J39" s="67">
        <v>10456.629212966238</v>
      </c>
    </row>
    <row r="40" spans="1:10" x14ac:dyDescent="0.25">
      <c r="A40" s="10" t="s">
        <v>4</v>
      </c>
      <c r="B40" s="11"/>
      <c r="C40" s="11">
        <v>20.850675900624836</v>
      </c>
      <c r="D40" s="11">
        <v>-9.7701889521470857</v>
      </c>
      <c r="E40" s="11">
        <v>2.0114007304296244</v>
      </c>
      <c r="F40" s="11">
        <v>0.6167434003501171</v>
      </c>
      <c r="G40" s="11">
        <v>1.4444169868224721</v>
      </c>
      <c r="H40" s="11">
        <v>-1.9568810464069442</v>
      </c>
      <c r="I40" s="11">
        <v>5.6760527791143742</v>
      </c>
      <c r="J40" s="11">
        <v>3.5896401712124382</v>
      </c>
    </row>
    <row r="41" spans="1:10" x14ac:dyDescent="0.25">
      <c r="A41" s="72" t="s">
        <v>5</v>
      </c>
      <c r="B41" s="40">
        <v>3736.9821926110967</v>
      </c>
      <c r="C41" s="40">
        <v>4354.2389449665625</v>
      </c>
      <c r="D41" s="40">
        <v>4040.961682430061</v>
      </c>
      <c r="E41" s="40">
        <v>4425.8471682618392</v>
      </c>
      <c r="F41" s="40">
        <v>4526.6089425301279</v>
      </c>
      <c r="G41" s="40">
        <v>4505.4779728807644</v>
      </c>
      <c r="H41" s="40">
        <v>4174.6198165767</v>
      </c>
      <c r="I41" s="40">
        <v>4108.6119574369841</v>
      </c>
      <c r="J41" s="40">
        <v>4319.0635492446836</v>
      </c>
    </row>
    <row r="42" spans="1:10" x14ac:dyDescent="0.25">
      <c r="A42" s="10" t="s">
        <v>4</v>
      </c>
      <c r="B42" s="11"/>
      <c r="C42" s="11">
        <v>16.517519231853139</v>
      </c>
      <c r="D42" s="11">
        <v>-7.1947650667780856</v>
      </c>
      <c r="E42" s="11">
        <v>9.5246012231505297</v>
      </c>
      <c r="F42" s="11">
        <v>2.2766663745386717</v>
      </c>
      <c r="G42" s="11">
        <v>-0.46681676985229625</v>
      </c>
      <c r="H42" s="11">
        <v>-7.3434640740793871</v>
      </c>
      <c r="I42" s="11">
        <v>-1.5811705506118199</v>
      </c>
      <c r="J42" s="11">
        <v>5.122206574577115</v>
      </c>
    </row>
    <row r="43" spans="1:10" x14ac:dyDescent="0.25">
      <c r="A43" s="72" t="s">
        <v>6</v>
      </c>
      <c r="B43" s="40">
        <v>4843.9690130472354</v>
      </c>
      <c r="C43" s="40">
        <v>6015.8985857743473</v>
      </c>
      <c r="D43" s="40">
        <v>5315.9938169599418</v>
      </c>
      <c r="E43" s="40">
        <v>5119.3142023888695</v>
      </c>
      <c r="F43" s="40">
        <v>5077.4215809268362</v>
      </c>
      <c r="G43" s="40">
        <v>5237.2747988766287</v>
      </c>
      <c r="H43" s="40">
        <v>5377.4788727918803</v>
      </c>
      <c r="I43" s="40">
        <v>5985.668895053258</v>
      </c>
      <c r="J43" s="40">
        <v>6137.5656637215543</v>
      </c>
    </row>
    <row r="44" spans="1:10" x14ac:dyDescent="0.25">
      <c r="A44" s="10" t="s">
        <v>4</v>
      </c>
      <c r="B44" s="11"/>
      <c r="C44" s="11">
        <v>24.193581122639696</v>
      </c>
      <c r="D44" s="11">
        <v>-11.634251456124167</v>
      </c>
      <c r="E44" s="11">
        <v>-3.6997713192139736</v>
      </c>
      <c r="F44" s="11">
        <v>-0.81832487332941239</v>
      </c>
      <c r="G44" s="11">
        <v>3.1483148563096419</v>
      </c>
      <c r="H44" s="11">
        <v>2.6770425326035241</v>
      </c>
      <c r="I44" s="11">
        <v>11.30994721966462</v>
      </c>
      <c r="J44" s="11">
        <v>2.5376740900892036</v>
      </c>
    </row>
    <row r="45" spans="1:10" x14ac:dyDescent="0.25">
      <c r="A45" s="72" t="s">
        <v>7</v>
      </c>
      <c r="B45" s="40">
        <v>2072.7581774499999</v>
      </c>
      <c r="C45" s="40">
        <v>2470.2242747435002</v>
      </c>
      <c r="D45" s="40">
        <v>2573.6095936828533</v>
      </c>
      <c r="E45" s="40">
        <v>2803.5827608324726</v>
      </c>
      <c r="F45" s="40">
        <v>3104.8813481713505</v>
      </c>
      <c r="G45" s="40">
        <v>3235.4776922505594</v>
      </c>
      <c r="H45" s="40">
        <v>3354.5777430601902</v>
      </c>
      <c r="I45" s="40">
        <v>3418.0748440000002</v>
      </c>
      <c r="J45" s="40">
        <v>3496.0130234736489</v>
      </c>
    </row>
    <row r="46" spans="1:10" x14ac:dyDescent="0.25">
      <c r="A46" s="10" t="s">
        <v>4</v>
      </c>
      <c r="B46" s="12"/>
      <c r="C46" s="14">
        <v>19.175710008896484</v>
      </c>
      <c r="D46" s="14">
        <v>4.1852604233714175</v>
      </c>
      <c r="E46" s="14">
        <v>8.9358218011818202</v>
      </c>
      <c r="F46" s="14">
        <v>10.746912541629872</v>
      </c>
      <c r="G46" s="14">
        <v>4.2061621503225899</v>
      </c>
      <c r="H46" s="14">
        <v>3.681065429531194</v>
      </c>
      <c r="I46" s="14">
        <v>1.8928492884438337</v>
      </c>
      <c r="J46" s="14">
        <v>2.2801776740043911</v>
      </c>
    </row>
    <row r="47" spans="1:10" x14ac:dyDescent="0.25">
      <c r="A47" s="72" t="s">
        <v>8</v>
      </c>
      <c r="B47" s="40">
        <v>60.738568000000001</v>
      </c>
      <c r="C47" s="40">
        <v>63.269669281177926</v>
      </c>
      <c r="D47" s="40">
        <v>66.315180217297367</v>
      </c>
      <c r="E47" s="40">
        <v>58.665628392335364</v>
      </c>
      <c r="F47" s="40">
        <v>55.307653000000002</v>
      </c>
      <c r="G47" s="40">
        <v>61.684438999999998</v>
      </c>
      <c r="H47" s="40">
        <v>64.947665810000004</v>
      </c>
      <c r="I47" s="40">
        <v>67.645834000000008</v>
      </c>
      <c r="J47" s="40">
        <v>54.940736999999999</v>
      </c>
    </row>
    <row r="48" spans="1:10" x14ac:dyDescent="0.25">
      <c r="A48" s="10" t="s">
        <v>9</v>
      </c>
      <c r="B48" s="27">
        <v>2710.4722675972348</v>
      </c>
      <c r="C48" s="27">
        <v>3482.4046417496688</v>
      </c>
      <c r="D48" s="27">
        <v>2676.0690430597911</v>
      </c>
      <c r="E48" s="27">
        <v>2257.0658131640612</v>
      </c>
      <c r="F48" s="27">
        <v>1917.2325797554861</v>
      </c>
      <c r="G48" s="27">
        <v>1940.1126676260687</v>
      </c>
      <c r="H48" s="27">
        <v>1957.9534639216899</v>
      </c>
      <c r="I48" s="27">
        <v>2499.9482170532601</v>
      </c>
      <c r="J48" s="27">
        <v>2586.611903247905</v>
      </c>
    </row>
    <row r="49" spans="1:10" x14ac:dyDescent="0.25">
      <c r="A49" s="72" t="s">
        <v>4</v>
      </c>
      <c r="B49" s="40"/>
      <c r="C49" s="68">
        <v>28.47962635075152</v>
      </c>
      <c r="D49" s="68">
        <v>-23.15456363177686</v>
      </c>
      <c r="E49" s="68">
        <v>-15.657414780922297</v>
      </c>
      <c r="F49" s="68">
        <v>-15.056416672767782</v>
      </c>
      <c r="G49" s="68">
        <v>1.1933913554452946</v>
      </c>
      <c r="H49" s="68">
        <v>0.91957526969059789</v>
      </c>
      <c r="I49" s="68">
        <v>27.681697400814613</v>
      </c>
      <c r="J49" s="68">
        <v>3.466619252489922</v>
      </c>
    </row>
    <row r="50" spans="1:10" x14ac:dyDescent="0.25">
      <c r="A50" s="13" t="s">
        <v>19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</row>
    <row r="51" spans="1:10" x14ac:dyDescent="0.25">
      <c r="A51" s="31" t="s">
        <v>10</v>
      </c>
      <c r="B51" s="69">
        <v>7194.8212913238031</v>
      </c>
      <c r="C51" s="69">
        <v>8720.3470087445457</v>
      </c>
      <c r="D51" s="69">
        <v>7667.8849974016412</v>
      </c>
      <c r="E51" s="69">
        <v>7892.6175065050411</v>
      </c>
      <c r="F51" s="69">
        <v>7821.1843293154861</v>
      </c>
      <c r="G51" s="69">
        <v>7353.0239272308745</v>
      </c>
      <c r="H51" s="69">
        <v>7534.7670906476897</v>
      </c>
      <c r="I51" s="69">
        <v>7548.3939191762602</v>
      </c>
      <c r="J51" s="69">
        <v>7934.6859531379041</v>
      </c>
    </row>
    <row r="52" spans="1:10" x14ac:dyDescent="0.25">
      <c r="A52" s="13" t="s">
        <v>27</v>
      </c>
      <c r="B52" s="12">
        <v>381.96690408000006</v>
      </c>
      <c r="C52" s="12">
        <v>358.246040065182</v>
      </c>
      <c r="D52" s="12">
        <v>266.09380563000002</v>
      </c>
      <c r="E52" s="12">
        <v>369.59648884999996</v>
      </c>
      <c r="F52" s="12">
        <v>326.34618900000004</v>
      </c>
      <c r="G52" s="12">
        <v>270.12658999999996</v>
      </c>
      <c r="H52" s="12">
        <v>267.86930699999999</v>
      </c>
      <c r="I52" s="12">
        <v>149.03822600000001</v>
      </c>
      <c r="J52" s="12">
        <v>213.99804268000003</v>
      </c>
    </row>
    <row r="53" spans="1:10" x14ac:dyDescent="0.25">
      <c r="A53" s="72" t="s">
        <v>11</v>
      </c>
      <c r="B53" s="40">
        <v>232.83465745000001</v>
      </c>
      <c r="C53" s="40">
        <v>252.36067974349999</v>
      </c>
      <c r="D53" s="40">
        <v>284.91895116765329</v>
      </c>
      <c r="E53" s="40">
        <v>288.34592189247314</v>
      </c>
      <c r="F53" s="40">
        <v>287.95073773407205</v>
      </c>
      <c r="G53" s="40">
        <v>281.76257907055958</v>
      </c>
      <c r="H53" s="40">
        <v>416.83972907056</v>
      </c>
      <c r="I53" s="40">
        <v>343.354218</v>
      </c>
      <c r="J53" s="40">
        <v>183.62257407055961</v>
      </c>
    </row>
    <row r="54" spans="1:10" x14ac:dyDescent="0.25">
      <c r="A54" s="13" t="s">
        <v>12</v>
      </c>
      <c r="B54" s="12">
        <v>232.83465745000001</v>
      </c>
      <c r="C54" s="12">
        <v>252.36067974349999</v>
      </c>
      <c r="D54" s="12">
        <v>284.91895116765329</v>
      </c>
      <c r="E54" s="12">
        <v>288.34592189247314</v>
      </c>
      <c r="F54" s="12">
        <v>287.95073773407205</v>
      </c>
      <c r="G54" s="12">
        <v>281.76257907055958</v>
      </c>
      <c r="H54" s="12">
        <v>416.83972907056</v>
      </c>
      <c r="I54" s="12">
        <v>343.354218</v>
      </c>
      <c r="J54" s="12">
        <v>183.62257407055961</v>
      </c>
    </row>
    <row r="55" spans="1:10" x14ac:dyDescent="0.25">
      <c r="A55" s="72" t="s">
        <v>13</v>
      </c>
      <c r="B55" s="40">
        <v>7778.4242122864025</v>
      </c>
      <c r="C55" s="40">
        <v>9478.5013824381622</v>
      </c>
      <c r="D55" s="40">
        <v>8501.2797340041598</v>
      </c>
      <c r="E55" s="40">
        <v>8756.4184132954415</v>
      </c>
      <c r="F55" s="40">
        <v>8849.471815949486</v>
      </c>
      <c r="G55" s="40">
        <v>8305.8815156442761</v>
      </c>
      <c r="H55" s="40">
        <v>8511.9916669027898</v>
      </c>
      <c r="I55" s="40">
        <v>8667.8666179563097</v>
      </c>
      <c r="J55" s="40">
        <v>8954.5919968881499</v>
      </c>
    </row>
    <row r="56" spans="1:10" x14ac:dyDescent="0.25">
      <c r="A56" s="10" t="s">
        <v>119</v>
      </c>
      <c r="B56" s="27">
        <v>7778.4242122864025</v>
      </c>
      <c r="C56" s="27">
        <v>9478.5013824381622</v>
      </c>
      <c r="D56" s="27">
        <v>8501.2797340041598</v>
      </c>
      <c r="E56" s="27">
        <v>8756.4184132954415</v>
      </c>
      <c r="F56" s="27">
        <v>8849.471815949486</v>
      </c>
      <c r="G56" s="27">
        <v>8305.8815156442761</v>
      </c>
      <c r="H56" s="27">
        <v>8511.9916669027898</v>
      </c>
      <c r="I56" s="27">
        <v>8667.8666179563097</v>
      </c>
      <c r="J56" s="27">
        <v>8954.5919968881499</v>
      </c>
    </row>
    <row r="57" spans="1:10" x14ac:dyDescent="0.25">
      <c r="A57" s="72" t="s">
        <v>20</v>
      </c>
      <c r="B57" s="40">
        <v>1482.1009339999998</v>
      </c>
      <c r="C57" s="40">
        <v>1342.510497</v>
      </c>
      <c r="D57" s="40">
        <v>1532.304421</v>
      </c>
      <c r="E57" s="40">
        <v>1484.3585734999999</v>
      </c>
      <c r="F57" s="40">
        <v>1876.8817690999999</v>
      </c>
      <c r="G57" s="40">
        <v>1724.2471705999999</v>
      </c>
      <c r="H57" s="40">
        <v>787.80296449499099</v>
      </c>
      <c r="I57" s="40">
        <v>716.06498199999999</v>
      </c>
      <c r="J57" s="40">
        <v>787.37773494676969</v>
      </c>
    </row>
    <row r="58" spans="1:10" x14ac:dyDescent="0.25">
      <c r="A58" s="10" t="s">
        <v>4</v>
      </c>
      <c r="B58" s="11"/>
      <c r="C58" s="11">
        <v>-9.4184163708245787</v>
      </c>
      <c r="D58" s="11">
        <v>14.137239479625464</v>
      </c>
      <c r="E58" s="11">
        <v>-3.1290027518624641</v>
      </c>
      <c r="F58" s="11">
        <v>26.443960550210011</v>
      </c>
      <c r="G58" s="11">
        <v>-8.1323502104872158</v>
      </c>
      <c r="H58" s="11">
        <v>-54.310322909165464</v>
      </c>
      <c r="I58" s="11">
        <v>-9.1060818158989196</v>
      </c>
      <c r="J58" s="11">
        <v>9.9589778496904202</v>
      </c>
    </row>
    <row r="59" spans="1:10" x14ac:dyDescent="0.25">
      <c r="A59" s="73" t="s">
        <v>35</v>
      </c>
      <c r="B59" s="40">
        <v>1482.1009339999998</v>
      </c>
      <c r="C59" s="40">
        <v>1342.510497</v>
      </c>
      <c r="D59" s="40">
        <v>1532.304421</v>
      </c>
      <c r="E59" s="40">
        <v>1484.3585734999999</v>
      </c>
      <c r="F59" s="40">
        <v>1876.8817690999999</v>
      </c>
      <c r="G59" s="40">
        <v>1724.2471705999999</v>
      </c>
      <c r="H59" s="40">
        <v>787.80296449499099</v>
      </c>
      <c r="I59" s="40">
        <v>716.06498199999999</v>
      </c>
      <c r="J59" s="40">
        <v>787.37773494676969</v>
      </c>
    </row>
    <row r="60" spans="1:10" x14ac:dyDescent="0.25">
      <c r="A60" s="13" t="s">
        <v>36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</row>
    <row r="61" spans="1:10" x14ac:dyDescent="0.25">
      <c r="A61" s="31" t="s">
        <v>15</v>
      </c>
      <c r="B61" s="69">
        <v>0</v>
      </c>
      <c r="C61" s="70">
        <v>0</v>
      </c>
      <c r="D61" s="70">
        <v>0</v>
      </c>
      <c r="E61" s="70">
        <v>0</v>
      </c>
      <c r="F61" s="70">
        <v>0</v>
      </c>
      <c r="G61" s="70">
        <v>0</v>
      </c>
      <c r="H61" s="70">
        <v>0</v>
      </c>
      <c r="I61" s="70">
        <v>0</v>
      </c>
      <c r="J61" s="70">
        <v>0</v>
      </c>
    </row>
    <row r="62" spans="1:10" x14ac:dyDescent="0.25">
      <c r="A62" s="13" t="s">
        <v>16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</row>
    <row r="63" spans="1:10" x14ac:dyDescent="0.25">
      <c r="A63" s="44" t="s">
        <v>17</v>
      </c>
      <c r="B63" s="69">
        <v>7778.4242122864025</v>
      </c>
      <c r="C63" s="69">
        <v>9478.5013824381622</v>
      </c>
      <c r="D63" s="69">
        <v>8501.2797340041598</v>
      </c>
      <c r="E63" s="69">
        <v>8756.4184132954415</v>
      </c>
      <c r="F63" s="69">
        <v>8849.471815949486</v>
      </c>
      <c r="G63" s="69">
        <v>8305.8815156442761</v>
      </c>
      <c r="H63" s="69">
        <v>8511.9916669027898</v>
      </c>
      <c r="I63" s="69">
        <v>8667.8666179563097</v>
      </c>
      <c r="J63" s="69">
        <v>8954.5919968881499</v>
      </c>
    </row>
    <row r="64" spans="1:10" x14ac:dyDescent="0.25">
      <c r="A64" s="15" t="s">
        <v>118</v>
      </c>
      <c r="B64" s="41">
        <v>6296.3232782864034</v>
      </c>
      <c r="C64" s="41">
        <v>8135.9908854381629</v>
      </c>
      <c r="D64" s="41">
        <v>6968.9753130041599</v>
      </c>
      <c r="E64" s="41">
        <v>7272.0598397954427</v>
      </c>
      <c r="F64" s="41">
        <v>6972.5900468494865</v>
      </c>
      <c r="G64" s="41">
        <v>6581.6343450442764</v>
      </c>
      <c r="H64" s="41">
        <v>7724.1887024077996</v>
      </c>
      <c r="I64" s="41">
        <v>7951.8016359563098</v>
      </c>
      <c r="J64" s="41">
        <v>8167.2142619413798</v>
      </c>
    </row>
    <row r="65" spans="1:10" x14ac:dyDescent="0.25">
      <c r="A65" s="26" t="s">
        <v>153</v>
      </c>
      <c r="B65" s="7"/>
      <c r="C65" s="7"/>
      <c r="D65" s="7"/>
      <c r="E65" s="7"/>
      <c r="F65" s="7"/>
      <c r="G65" s="7"/>
      <c r="H65" s="7"/>
      <c r="I65" s="7"/>
      <c r="J65" s="7"/>
    </row>
    <row r="66" spans="1:10" x14ac:dyDescent="0.25">
      <c r="A66" s="31"/>
      <c r="B66" s="7"/>
      <c r="C66" s="7"/>
      <c r="D66" s="7"/>
      <c r="E66" s="7"/>
      <c r="F66" s="7"/>
      <c r="G66" s="7"/>
      <c r="H66" s="7"/>
      <c r="I66" s="7"/>
      <c r="J66" s="7"/>
    </row>
    <row r="67" spans="1:10" x14ac:dyDescent="0.25">
      <c r="A67" s="31"/>
      <c r="B67" s="7"/>
      <c r="C67" s="7"/>
      <c r="D67" s="7"/>
      <c r="E67" s="7"/>
      <c r="F67" s="7"/>
      <c r="G67" s="7"/>
      <c r="H67" s="7"/>
      <c r="I67" s="7"/>
      <c r="J67" s="7"/>
    </row>
    <row r="68" spans="1:10" x14ac:dyDescent="0.25">
      <c r="A68" s="31"/>
      <c r="B68" s="7"/>
      <c r="C68" s="7"/>
      <c r="D68" s="7"/>
      <c r="E68" s="7"/>
      <c r="F68" s="7"/>
      <c r="G68" s="7"/>
      <c r="H68" s="7"/>
      <c r="I68" s="7"/>
      <c r="J68" s="7"/>
    </row>
    <row r="69" spans="1:10" x14ac:dyDescent="0.25">
      <c r="A69" s="31"/>
      <c r="B69" s="7"/>
      <c r="C69" s="7"/>
      <c r="D69" s="7"/>
      <c r="E69" s="7"/>
      <c r="F69" s="7"/>
      <c r="G69" s="7"/>
      <c r="H69" s="7"/>
      <c r="I69" s="7"/>
      <c r="J69" s="7"/>
    </row>
    <row r="70" spans="1:10" x14ac:dyDescent="0.25">
      <c r="A70" s="31"/>
      <c r="B70" s="7"/>
      <c r="C70" s="7"/>
      <c r="D70" s="7"/>
      <c r="E70" s="7"/>
      <c r="F70" s="7"/>
      <c r="G70" s="7"/>
      <c r="H70" s="7"/>
      <c r="I70" s="7"/>
      <c r="J70" s="7"/>
    </row>
    <row r="71" spans="1:10" x14ac:dyDescent="0.25">
      <c r="A71" s="31"/>
      <c r="B71" s="7"/>
      <c r="C71" s="7"/>
      <c r="D71" s="7"/>
      <c r="E71" s="7"/>
      <c r="F71" s="7"/>
      <c r="G71" s="7"/>
      <c r="H71" s="7"/>
      <c r="I71" s="7"/>
      <c r="J71" s="7"/>
    </row>
    <row r="72" spans="1:10" x14ac:dyDescent="0.25">
      <c r="A72" s="31"/>
      <c r="B72" s="7"/>
      <c r="C72" s="7"/>
      <c r="D72" s="7"/>
      <c r="E72" s="7"/>
      <c r="F72" s="7"/>
      <c r="G72" s="7"/>
      <c r="H72" s="7"/>
      <c r="I72" s="7"/>
      <c r="J72" s="7"/>
    </row>
    <row r="73" spans="1:10" x14ac:dyDescent="0.25">
      <c r="A73" s="31"/>
      <c r="B73" s="7"/>
      <c r="C73" s="7"/>
      <c r="D73" s="7"/>
      <c r="E73" s="7"/>
      <c r="F73" s="7"/>
      <c r="G73" s="7"/>
      <c r="H73" s="7"/>
      <c r="I73" s="7"/>
      <c r="J73" s="7"/>
    </row>
    <row r="74" spans="1:10" x14ac:dyDescent="0.25">
      <c r="A74" s="31"/>
      <c r="B74" s="7"/>
      <c r="C74" s="7"/>
      <c r="D74" s="7"/>
      <c r="E74" s="7"/>
      <c r="F74" s="7"/>
      <c r="G74" s="7"/>
      <c r="H74" s="7"/>
      <c r="I74" s="7"/>
      <c r="J74" s="7"/>
    </row>
    <row r="75" spans="1:10" x14ac:dyDescent="0.25">
      <c r="A75" s="31"/>
      <c r="B75" s="7"/>
      <c r="C75" s="7"/>
      <c r="D75" s="7"/>
      <c r="E75" s="7"/>
      <c r="F75" s="7"/>
      <c r="G75" s="7"/>
      <c r="H75" s="7"/>
      <c r="I75" s="7"/>
      <c r="J75" s="7"/>
    </row>
    <row r="76" spans="1:10" x14ac:dyDescent="0.25">
      <c r="A76" s="31"/>
      <c r="B76" s="7"/>
      <c r="C76" s="7"/>
      <c r="D76" s="7"/>
      <c r="E76" s="7"/>
      <c r="F76" s="7"/>
      <c r="G76" s="7"/>
      <c r="H76" s="7"/>
      <c r="I76" s="7"/>
      <c r="J76" s="7"/>
    </row>
    <row r="77" spans="1:10" x14ac:dyDescent="0.25">
      <c r="A77" s="31"/>
      <c r="B77" s="7"/>
      <c r="C77" s="7"/>
      <c r="D77" s="7"/>
      <c r="E77" s="7"/>
      <c r="F77" s="7"/>
      <c r="G77" s="7"/>
      <c r="H77" s="7"/>
      <c r="I77" s="7"/>
      <c r="J77" s="7"/>
    </row>
    <row r="78" spans="1:10" x14ac:dyDescent="0.25">
      <c r="A78" s="31"/>
      <c r="B78" s="7"/>
      <c r="C78" s="7"/>
      <c r="D78" s="7"/>
      <c r="E78" s="7"/>
      <c r="F78" s="7"/>
      <c r="G78" s="7"/>
      <c r="H78" s="7"/>
      <c r="I78" s="7"/>
      <c r="J78" s="7"/>
    </row>
    <row r="79" spans="1:10" x14ac:dyDescent="0.25">
      <c r="A79" s="31"/>
      <c r="B79" s="7"/>
      <c r="C79" s="7"/>
      <c r="D79" s="7"/>
      <c r="E79" s="7"/>
      <c r="F79" s="7"/>
      <c r="G79" s="7"/>
      <c r="H79" s="7"/>
      <c r="I79" s="7"/>
      <c r="J79" s="7"/>
    </row>
    <row r="80" spans="1:10" x14ac:dyDescent="0.25">
      <c r="A80" s="31"/>
      <c r="B80" s="7"/>
      <c r="C80" s="7"/>
      <c r="D80" s="7"/>
      <c r="E80" s="7"/>
      <c r="F80" s="7"/>
      <c r="G80" s="7"/>
      <c r="H80" s="7"/>
      <c r="I80" s="7"/>
      <c r="J80" s="7"/>
    </row>
    <row r="81" spans="1:10" x14ac:dyDescent="0.25">
      <c r="A81" s="31"/>
      <c r="B81" s="7"/>
      <c r="C81" s="7"/>
      <c r="D81" s="7"/>
      <c r="E81" s="7"/>
      <c r="F81" s="7"/>
      <c r="G81" s="7"/>
      <c r="H81" s="7"/>
      <c r="I81" s="7"/>
      <c r="J81" s="7"/>
    </row>
    <row r="82" spans="1:10" x14ac:dyDescent="0.25">
      <c r="A82" s="31"/>
      <c r="B82" s="7"/>
      <c r="C82" s="7"/>
      <c r="D82" s="7"/>
      <c r="E82" s="7"/>
      <c r="F82" s="7"/>
      <c r="G82" s="7"/>
      <c r="H82" s="7"/>
      <c r="I82" s="7"/>
      <c r="J82" s="7"/>
    </row>
    <row r="83" spans="1:10" x14ac:dyDescent="0.25">
      <c r="A83" s="31"/>
      <c r="B83" s="7"/>
      <c r="C83" s="7"/>
      <c r="D83" s="7"/>
      <c r="E83" s="7"/>
      <c r="F83" s="7"/>
      <c r="G83" s="7"/>
      <c r="H83" s="7"/>
      <c r="I83" s="7"/>
      <c r="J83" s="7"/>
    </row>
    <row r="84" spans="1:10" x14ac:dyDescent="0.25">
      <c r="A84" s="31"/>
      <c r="B84" s="7"/>
      <c r="C84" s="7"/>
      <c r="D84" s="7"/>
      <c r="E84" s="7"/>
      <c r="F84" s="7"/>
      <c r="G84" s="7"/>
      <c r="H84" s="7"/>
      <c r="I84" s="7"/>
      <c r="J84" s="7"/>
    </row>
    <row r="85" spans="1:10" x14ac:dyDescent="0.25">
      <c r="A85" s="31"/>
      <c r="B85" s="7"/>
      <c r="C85" s="7"/>
      <c r="D85" s="7"/>
      <c r="E85" s="7"/>
      <c r="F85" s="7"/>
      <c r="G85" s="7"/>
      <c r="H85" s="7"/>
      <c r="I85" s="7"/>
      <c r="J85" s="7"/>
    </row>
    <row r="86" spans="1:10" x14ac:dyDescent="0.25">
      <c r="A86" s="31"/>
      <c r="B86" s="7"/>
      <c r="C86" s="7"/>
      <c r="D86" s="7"/>
      <c r="E86" s="7"/>
      <c r="F86" s="7"/>
      <c r="G86" s="7"/>
      <c r="H86" s="7"/>
      <c r="I86" s="7"/>
      <c r="J86" s="7"/>
    </row>
    <row r="87" spans="1:10" x14ac:dyDescent="0.25">
      <c r="A87" s="31"/>
      <c r="B87" s="7"/>
      <c r="C87" s="7"/>
      <c r="D87" s="7"/>
      <c r="E87" s="7"/>
      <c r="F87" s="7"/>
      <c r="G87" s="7"/>
      <c r="H87" s="7"/>
      <c r="I87" s="7"/>
      <c r="J87" s="7"/>
    </row>
    <row r="88" spans="1:10" x14ac:dyDescent="0.25">
      <c r="A88" s="42"/>
      <c r="B88" s="42"/>
      <c r="C88" s="42"/>
      <c r="D88" s="42"/>
      <c r="E88" s="42"/>
      <c r="F88" s="42"/>
      <c r="G88" s="42"/>
      <c r="H88" s="42"/>
    </row>
    <row r="89" spans="1:10" x14ac:dyDescent="0.25">
      <c r="A89" s="42"/>
      <c r="B89" s="42"/>
      <c r="C89" s="42"/>
      <c r="D89" s="42"/>
      <c r="E89" s="42"/>
      <c r="F89" s="42"/>
      <c r="G89" s="42"/>
      <c r="H89" s="42"/>
    </row>
    <row r="90" spans="1:10" x14ac:dyDescent="0.25">
      <c r="A90" s="42"/>
      <c r="B90" s="42"/>
      <c r="C90" s="42"/>
      <c r="D90" s="42"/>
      <c r="E90" s="42"/>
      <c r="F90" s="42"/>
      <c r="G90" s="42"/>
      <c r="H90" s="42"/>
    </row>
    <row r="91" spans="1:10" x14ac:dyDescent="0.25">
      <c r="A91" s="42"/>
      <c r="B91" s="42"/>
      <c r="C91" s="42"/>
      <c r="D91" s="42"/>
      <c r="E91" s="42"/>
      <c r="F91" s="42"/>
      <c r="G91" s="42"/>
      <c r="H91" s="42"/>
    </row>
    <row r="92" spans="1:10" x14ac:dyDescent="0.25">
      <c r="A92" s="106" t="s">
        <v>21</v>
      </c>
      <c r="B92" s="106"/>
      <c r="C92" s="106"/>
      <c r="D92" s="106"/>
      <c r="E92" s="106"/>
      <c r="F92" s="106"/>
      <c r="G92" s="106"/>
      <c r="H92" s="42"/>
    </row>
    <row r="93" spans="1:10" x14ac:dyDescent="0.25">
      <c r="A93" s="37" t="s">
        <v>18</v>
      </c>
      <c r="B93" s="38">
        <v>2007</v>
      </c>
      <c r="C93" s="38">
        <v>2008</v>
      </c>
      <c r="D93" s="38">
        <v>2009</v>
      </c>
      <c r="E93" s="38">
        <v>2010</v>
      </c>
      <c r="F93" s="38">
        <v>2011</v>
      </c>
      <c r="G93" s="38">
        <v>2012</v>
      </c>
      <c r="H93" s="38">
        <v>2013</v>
      </c>
      <c r="I93" s="38">
        <v>2014</v>
      </c>
      <c r="J93" s="38">
        <v>2015</v>
      </c>
    </row>
    <row r="94" spans="1:10" x14ac:dyDescent="0.25">
      <c r="A94" s="71" t="s">
        <v>3</v>
      </c>
      <c r="B94" s="67">
        <v>23332.050331428705</v>
      </c>
      <c r="C94" s="67">
        <v>25008.557343423097</v>
      </c>
      <c r="D94" s="67">
        <v>27680.074973098624</v>
      </c>
      <c r="E94" s="67">
        <v>28453.653899118784</v>
      </c>
      <c r="F94" s="67">
        <v>30248.187191737543</v>
      </c>
      <c r="G94" s="67">
        <v>29793.024022210342</v>
      </c>
      <c r="H94" s="67">
        <v>30501.119285479468</v>
      </c>
      <c r="I94" s="67">
        <v>32733.247550199641</v>
      </c>
      <c r="J94" s="67">
        <v>34766.074057230493</v>
      </c>
    </row>
    <row r="95" spans="1:10" x14ac:dyDescent="0.25">
      <c r="A95" s="10" t="s">
        <v>4</v>
      </c>
      <c r="B95" s="11"/>
      <c r="C95" s="11">
        <v>7.185425147725244</v>
      </c>
      <c r="D95" s="11">
        <v>10.68241399529628</v>
      </c>
      <c r="E95" s="11">
        <v>2.7947139838746082</v>
      </c>
      <c r="F95" s="11">
        <v>6.3068641341502252</v>
      </c>
      <c r="G95" s="11">
        <v>-1.5047618114831462</v>
      </c>
      <c r="H95" s="11">
        <v>2.3767149744223781</v>
      </c>
      <c r="I95" s="11">
        <v>7.3181847650515985</v>
      </c>
      <c r="J95" s="11">
        <v>6.2102805531694116</v>
      </c>
    </row>
    <row r="96" spans="1:10" x14ac:dyDescent="0.25">
      <c r="A96" s="72" t="s">
        <v>5</v>
      </c>
      <c r="B96" s="40">
        <v>7828.5186288804962</v>
      </c>
      <c r="C96" s="40">
        <v>8827.9802194193599</v>
      </c>
      <c r="D96" s="40">
        <v>9732.7849114805304</v>
      </c>
      <c r="E96" s="40">
        <v>9435.1664779285184</v>
      </c>
      <c r="F96" s="40">
        <v>8734.0376448048064</v>
      </c>
      <c r="G96" s="40">
        <v>7910.9542457677389</v>
      </c>
      <c r="H96" s="40">
        <v>7357.0263852444314</v>
      </c>
      <c r="I96" s="40">
        <v>8222.9975418309477</v>
      </c>
      <c r="J96" s="40">
        <v>9577.7705349737971</v>
      </c>
    </row>
    <row r="97" spans="1:10" x14ac:dyDescent="0.25">
      <c r="A97" s="10" t="s">
        <v>4</v>
      </c>
      <c r="B97" s="11"/>
      <c r="C97" s="11">
        <v>12.766931241010404</v>
      </c>
      <c r="D97" s="11">
        <v>10.249283183381252</v>
      </c>
      <c r="E97" s="11">
        <v>-3.0578959286457597</v>
      </c>
      <c r="F97" s="11">
        <v>-7.4310170865967144</v>
      </c>
      <c r="G97" s="11">
        <v>-9.4238590730903802</v>
      </c>
      <c r="H97" s="11">
        <v>-7.0020359531171916</v>
      </c>
      <c r="I97" s="11">
        <v>11.77066808300899</v>
      </c>
      <c r="J97" s="11">
        <v>16.47541527588967</v>
      </c>
    </row>
    <row r="98" spans="1:10" x14ac:dyDescent="0.25">
      <c r="A98" s="72" t="s">
        <v>6</v>
      </c>
      <c r="B98" s="40">
        <v>15503.531702548209</v>
      </c>
      <c r="C98" s="40">
        <v>16180.577124003737</v>
      </c>
      <c r="D98" s="40">
        <v>17947.290061618092</v>
      </c>
      <c r="E98" s="40">
        <v>19018.487421190264</v>
      </c>
      <c r="F98" s="40">
        <v>21514.149546932738</v>
      </c>
      <c r="G98" s="40">
        <v>21882.069776442604</v>
      </c>
      <c r="H98" s="40">
        <v>23144.092900235035</v>
      </c>
      <c r="I98" s="40">
        <v>24510.250008368694</v>
      </c>
      <c r="J98" s="40">
        <v>25188.303522256698</v>
      </c>
    </row>
    <row r="99" spans="1:10" x14ac:dyDescent="0.25">
      <c r="A99" s="10" t="s">
        <v>4</v>
      </c>
      <c r="B99" s="11"/>
      <c r="C99" s="11">
        <v>4.3670399393207049</v>
      </c>
      <c r="D99" s="11">
        <v>10.918726347488894</v>
      </c>
      <c r="E99" s="11">
        <v>5.96857439699503</v>
      </c>
      <c r="F99" s="11">
        <v>13.122295535247574</v>
      </c>
      <c r="G99" s="11">
        <v>1.7101314123863176</v>
      </c>
      <c r="H99" s="11">
        <v>5.7673846061448764</v>
      </c>
      <c r="I99" s="11">
        <v>5.9028328049952865</v>
      </c>
      <c r="J99" s="11">
        <v>2.7664079870931335</v>
      </c>
    </row>
    <row r="100" spans="1:10" x14ac:dyDescent="0.25">
      <c r="A100" s="72" t="s">
        <v>7</v>
      </c>
      <c r="B100" s="40">
        <v>13337.008102</v>
      </c>
      <c r="C100" s="40">
        <v>14156.372202399998</v>
      </c>
      <c r="D100" s="40">
        <v>15853.893264</v>
      </c>
      <c r="E100" s="40">
        <v>16686.190499</v>
      </c>
      <c r="F100" s="40">
        <v>17722.172073272501</v>
      </c>
      <c r="G100" s="40">
        <v>18882.55162452269</v>
      </c>
      <c r="H100" s="40">
        <v>18912.520455099999</v>
      </c>
      <c r="I100" s="40">
        <v>19828.391680619145</v>
      </c>
      <c r="J100" s="40">
        <v>20192.589471249998</v>
      </c>
    </row>
    <row r="101" spans="1:10" x14ac:dyDescent="0.25">
      <c r="A101" s="10" t="s">
        <v>4</v>
      </c>
      <c r="B101" s="12"/>
      <c r="C101" s="14">
        <v>6.1435375470539677</v>
      </c>
      <c r="D101" s="14">
        <v>11.99121524448341</v>
      </c>
      <c r="E101" s="14">
        <v>5.2497971390404574</v>
      </c>
      <c r="F101" s="14">
        <v>6.2086164863968563</v>
      </c>
      <c r="G101" s="14">
        <v>6.5476147418758179</v>
      </c>
      <c r="H101" s="14">
        <v>0.15871176297164169</v>
      </c>
      <c r="I101" s="14">
        <v>4.8426714339503576</v>
      </c>
      <c r="J101" s="14">
        <v>1.836749023809281</v>
      </c>
    </row>
    <row r="102" spans="1:10" x14ac:dyDescent="0.25">
      <c r="A102" s="72" t="s">
        <v>8</v>
      </c>
      <c r="B102" s="40">
        <v>0</v>
      </c>
      <c r="C102" s="40">
        <v>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</row>
    <row r="103" spans="1:10" x14ac:dyDescent="0.25">
      <c r="A103" s="10" t="s">
        <v>9</v>
      </c>
      <c r="B103" s="27">
        <v>2166.5236005482097</v>
      </c>
      <c r="C103" s="27">
        <v>2024.2049216037392</v>
      </c>
      <c r="D103" s="27">
        <v>2093.3967976180929</v>
      </c>
      <c r="E103" s="27">
        <v>2332.2969221902658</v>
      </c>
      <c r="F103" s="27">
        <v>3791.977473660238</v>
      </c>
      <c r="G103" s="27">
        <v>2999.5181519199127</v>
      </c>
      <c r="H103" s="27">
        <v>4231.5724451350343</v>
      </c>
      <c r="I103" s="27">
        <v>4681.85832774955</v>
      </c>
      <c r="J103" s="27">
        <v>4995.7140510067011</v>
      </c>
    </row>
    <row r="104" spans="1:10" x14ac:dyDescent="0.25">
      <c r="A104" s="72" t="s">
        <v>4</v>
      </c>
      <c r="B104" s="40"/>
      <c r="C104" s="68">
        <v>-6.5689881665013221</v>
      </c>
      <c r="D104" s="68">
        <v>3.4182248682378624</v>
      </c>
      <c r="E104" s="68">
        <v>11.412080349219877</v>
      </c>
      <c r="F104" s="68">
        <v>62.585536926369677</v>
      </c>
      <c r="G104" s="68">
        <v>-20.898313010688785</v>
      </c>
      <c r="H104" s="68">
        <v>41.07507375564694</v>
      </c>
      <c r="I104" s="68">
        <v>10.641100641729567</v>
      </c>
      <c r="J104" s="68">
        <v>6.7036569944228352</v>
      </c>
    </row>
    <row r="105" spans="1:10" x14ac:dyDescent="0.25">
      <c r="A105" s="13" t="s">
        <v>10</v>
      </c>
      <c r="B105" s="12">
        <v>19018.263776095497</v>
      </c>
      <c r="C105" s="12">
        <v>21062.508194139547</v>
      </c>
      <c r="D105" s="12">
        <v>20353.965618314029</v>
      </c>
      <c r="E105" s="12">
        <v>21542.120530490069</v>
      </c>
      <c r="F105" s="12">
        <v>25696.161696943214</v>
      </c>
      <c r="G105" s="12">
        <v>22149.696792759136</v>
      </c>
      <c r="H105" s="12">
        <v>23309.181652422118</v>
      </c>
      <c r="I105" s="12">
        <v>23019.519789780399</v>
      </c>
      <c r="J105" s="12">
        <v>25279.222149580928</v>
      </c>
    </row>
    <row r="106" spans="1:10" x14ac:dyDescent="0.25">
      <c r="A106" s="31" t="s">
        <v>11</v>
      </c>
      <c r="B106" s="69">
        <v>4558.6412540000001</v>
      </c>
      <c r="C106" s="69">
        <v>5319.9915320000009</v>
      </c>
      <c r="D106" s="69">
        <v>5537.9284009999992</v>
      </c>
      <c r="E106" s="69">
        <v>5953.3276820000001</v>
      </c>
      <c r="F106" s="69">
        <v>5949.1187970000001</v>
      </c>
      <c r="G106" s="69">
        <v>6783.7329319999999</v>
      </c>
      <c r="H106" s="69">
        <v>6703.3813660000005</v>
      </c>
      <c r="I106" s="69">
        <v>7522.885655</v>
      </c>
      <c r="J106" s="69">
        <v>7920.2979960000002</v>
      </c>
    </row>
    <row r="107" spans="1:10" x14ac:dyDescent="0.25">
      <c r="A107" s="13" t="s">
        <v>12</v>
      </c>
      <c r="B107" s="12">
        <v>4741.3861550000001</v>
      </c>
      <c r="C107" s="12">
        <v>5330.8374690000001</v>
      </c>
      <c r="D107" s="12">
        <v>5780.5537239999994</v>
      </c>
      <c r="E107" s="12">
        <v>6137.886904</v>
      </c>
      <c r="F107" s="12">
        <v>7127.6856559999997</v>
      </c>
      <c r="G107" s="12">
        <v>7443.7742030000009</v>
      </c>
      <c r="H107" s="12">
        <v>7757.627211</v>
      </c>
      <c r="I107" s="12">
        <v>7555.8440910000008</v>
      </c>
      <c r="J107" s="12">
        <v>7162.2500460000001</v>
      </c>
    </row>
    <row r="108" spans="1:10" x14ac:dyDescent="0.25">
      <c r="A108" s="72" t="s">
        <v>13</v>
      </c>
      <c r="B108" s="40">
        <v>32674.477155713794</v>
      </c>
      <c r="C108" s="40">
        <v>37824.516635950582</v>
      </c>
      <c r="D108" s="40">
        <v>35816.583126960359</v>
      </c>
      <c r="E108" s="40">
        <v>37203.082521611126</v>
      </c>
      <c r="F108" s="40">
        <v>38772.962630474605</v>
      </c>
      <c r="G108" s="40">
        <v>36226.554969098208</v>
      </c>
      <c r="H108" s="40">
        <v>36847.629643512118</v>
      </c>
      <c r="I108" s="40">
        <v>36552.643281136079</v>
      </c>
      <c r="J108" s="40">
        <v>41291.972351664997</v>
      </c>
    </row>
    <row r="109" spans="1:10" x14ac:dyDescent="0.25">
      <c r="A109" s="13" t="s">
        <v>22</v>
      </c>
      <c r="B109" s="12">
        <v>21296.349055137525</v>
      </c>
      <c r="C109" s="12">
        <v>22739.326802306299</v>
      </c>
      <c r="D109" s="12">
        <v>24708.428048032802</v>
      </c>
      <c r="E109" s="12">
        <v>25536.3982525176</v>
      </c>
      <c r="F109" s="12">
        <v>27400.912347536501</v>
      </c>
      <c r="G109" s="12">
        <v>25962.839643230884</v>
      </c>
      <c r="H109" s="12">
        <v>26836.853679686599</v>
      </c>
      <c r="I109" s="12">
        <v>28496.1598122623</v>
      </c>
      <c r="J109" s="12">
        <v>29918.328253671501</v>
      </c>
    </row>
    <row r="110" spans="1:10" x14ac:dyDescent="0.25">
      <c r="A110" s="72" t="s">
        <v>4</v>
      </c>
      <c r="B110" s="40"/>
      <c r="C110" s="68">
        <v>6.7757048094620131</v>
      </c>
      <c r="D110" s="68">
        <v>8.6594526867294519</v>
      </c>
      <c r="E110" s="68">
        <v>3.3509626872063158</v>
      </c>
      <c r="F110" s="68">
        <v>7.3013980929557354</v>
      </c>
      <c r="G110" s="68">
        <v>-5.2482657732924265</v>
      </c>
      <c r="H110" s="68">
        <v>3.3664038620813574</v>
      </c>
      <c r="I110" s="68">
        <v>6.182938403959275</v>
      </c>
      <c r="J110" s="68">
        <v>4.9907371757412111</v>
      </c>
    </row>
    <row r="111" spans="1:10" x14ac:dyDescent="0.25">
      <c r="A111" s="10" t="s">
        <v>39</v>
      </c>
      <c r="B111" s="27">
        <v>11378.128100576267</v>
      </c>
      <c r="C111" s="27">
        <v>15085.189833644283</v>
      </c>
      <c r="D111" s="27">
        <v>11108.155078927557</v>
      </c>
      <c r="E111" s="27">
        <v>11666.684269093525</v>
      </c>
      <c r="F111" s="27">
        <v>11372.050282938104</v>
      </c>
      <c r="G111" s="27">
        <v>10263.715325867324</v>
      </c>
      <c r="H111" s="27">
        <v>10010.775963825516</v>
      </c>
      <c r="I111" s="27">
        <v>8056.4834688737801</v>
      </c>
      <c r="J111" s="27">
        <v>11373.6440979935</v>
      </c>
    </row>
    <row r="112" spans="1:10" x14ac:dyDescent="0.25">
      <c r="A112" s="72" t="s">
        <v>4</v>
      </c>
      <c r="B112" s="40"/>
      <c r="C112" s="40">
        <v>32.580594103877814</v>
      </c>
      <c r="D112" s="40">
        <v>-26.363836309482835</v>
      </c>
      <c r="E112" s="40">
        <v>5.0281004018886133</v>
      </c>
      <c r="F112" s="40">
        <v>-2.5254303567290526</v>
      </c>
      <c r="G112" s="40">
        <v>-9.7461313439112569</v>
      </c>
      <c r="H112" s="40">
        <v>-2.4644035226145999</v>
      </c>
      <c r="I112" s="40">
        <v>-19.521888233376494</v>
      </c>
      <c r="J112" s="40">
        <v>41.173802961745935</v>
      </c>
    </row>
    <row r="113" spans="1:10" x14ac:dyDescent="0.25">
      <c r="A113" s="10" t="s">
        <v>23</v>
      </c>
      <c r="B113" s="27">
        <v>10085.4138955</v>
      </c>
      <c r="C113" s="27">
        <v>14164.486977315999</v>
      </c>
      <c r="D113" s="27">
        <v>14403.086942346599</v>
      </c>
      <c r="E113" s="27">
        <v>23935.034291683001</v>
      </c>
      <c r="F113" s="27">
        <v>19236.365071374308</v>
      </c>
      <c r="G113" s="27">
        <v>22320.342621</v>
      </c>
      <c r="H113" s="27">
        <v>18450.90845295</v>
      </c>
      <c r="I113" s="27">
        <v>11571.5249486634</v>
      </c>
      <c r="J113" s="27">
        <v>12061.437425999999</v>
      </c>
    </row>
    <row r="114" spans="1:10" x14ac:dyDescent="0.25">
      <c r="A114" s="73" t="s">
        <v>4</v>
      </c>
      <c r="B114" s="40"/>
      <c r="C114" s="68">
        <v>40.445271994598421</v>
      </c>
      <c r="D114" s="68">
        <v>1.6844942242716598</v>
      </c>
      <c r="E114" s="68">
        <v>66.179891765503868</v>
      </c>
      <c r="F114" s="68">
        <v>-19.63092746410393</v>
      </c>
      <c r="G114" s="68">
        <v>16.03201820189495</v>
      </c>
      <c r="H114" s="68">
        <v>-17.335908474852257</v>
      </c>
      <c r="I114" s="68">
        <v>-37.284795606834734</v>
      </c>
      <c r="J114" s="68">
        <v>4.2337762698523296</v>
      </c>
    </row>
    <row r="115" spans="1:10" x14ac:dyDescent="0.25">
      <c r="A115" s="13" t="s">
        <v>107</v>
      </c>
      <c r="B115" s="12">
        <v>10085.4138955</v>
      </c>
      <c r="C115" s="12">
        <v>14164.486977315999</v>
      </c>
      <c r="D115" s="12">
        <v>14403.086942346599</v>
      </c>
      <c r="E115" s="12">
        <v>23935.034291683001</v>
      </c>
      <c r="F115" s="12">
        <v>19236.365071374308</v>
      </c>
      <c r="G115" s="12">
        <v>22320.342621</v>
      </c>
      <c r="H115" s="12">
        <v>18450.90845295</v>
      </c>
      <c r="I115" s="12">
        <v>11571.524948663446</v>
      </c>
      <c r="J115" s="12">
        <v>12061.437425999999</v>
      </c>
    </row>
    <row r="116" spans="1:10" x14ac:dyDescent="0.25">
      <c r="A116" s="31" t="s">
        <v>36</v>
      </c>
      <c r="B116" s="69">
        <v>0</v>
      </c>
      <c r="C116" s="70">
        <v>0</v>
      </c>
      <c r="D116" s="70">
        <v>0</v>
      </c>
      <c r="E116" s="70">
        <v>0</v>
      </c>
      <c r="F116" s="70">
        <v>0</v>
      </c>
      <c r="G116" s="70">
        <v>0</v>
      </c>
      <c r="H116" s="70">
        <v>0</v>
      </c>
      <c r="I116" s="70">
        <v>0</v>
      </c>
      <c r="J116" s="70">
        <v>0</v>
      </c>
    </row>
    <row r="117" spans="1:10" x14ac:dyDescent="0.25">
      <c r="A117" s="13" t="s">
        <v>17</v>
      </c>
      <c r="B117" s="12">
        <v>13131.769100576266</v>
      </c>
      <c r="C117" s="12">
        <v>17088.34008864428</v>
      </c>
      <c r="D117" s="12">
        <v>14220.353196849353</v>
      </c>
      <c r="E117" s="12">
        <v>14677.766269077136</v>
      </c>
      <c r="F117" s="12">
        <v>11820.333267494854</v>
      </c>
      <c r="G117" s="12">
        <v>11030.162745464248</v>
      </c>
      <c r="H117" s="12">
        <v>10270.629491825517</v>
      </c>
      <c r="I117" s="12">
        <v>8259.4456828737802</v>
      </c>
      <c r="J117" s="12">
        <v>12758.5873668533</v>
      </c>
    </row>
    <row r="118" spans="1:10" x14ac:dyDescent="0.25">
      <c r="A118" s="31" t="s">
        <v>15</v>
      </c>
      <c r="B118" s="69">
        <v>2139.2689999999998</v>
      </c>
      <c r="C118" s="69">
        <v>2046.55</v>
      </c>
      <c r="D118" s="69">
        <v>3560.2859759217972</v>
      </c>
      <c r="E118" s="69">
        <v>3178.0131649836094</v>
      </c>
      <c r="F118" s="69">
        <v>878.96679455674996</v>
      </c>
      <c r="G118" s="69">
        <v>1055.3956975969215</v>
      </c>
      <c r="H118" s="69">
        <v>461.667216</v>
      </c>
      <c r="I118" s="69">
        <v>551.46852599999988</v>
      </c>
      <c r="J118" s="69">
        <v>1743.9467848598201</v>
      </c>
    </row>
    <row r="119" spans="1:10" x14ac:dyDescent="0.25">
      <c r="A119" s="13" t="s">
        <v>16</v>
      </c>
      <c r="B119" s="12">
        <v>-385.62799999999999</v>
      </c>
      <c r="C119" s="12">
        <v>-43.399745000000003</v>
      </c>
      <c r="D119" s="12">
        <v>-448.08785799999998</v>
      </c>
      <c r="E119" s="12">
        <v>-166.93116500000002</v>
      </c>
      <c r="F119" s="12">
        <v>-430.68380999999999</v>
      </c>
      <c r="G119" s="12">
        <v>-288.94827800000002</v>
      </c>
      <c r="H119" s="12">
        <v>-201.81368800000001</v>
      </c>
      <c r="I119" s="12">
        <v>-348.50631199999998</v>
      </c>
      <c r="J119" s="12">
        <v>-359.00351599999999</v>
      </c>
    </row>
    <row r="120" spans="1:10" x14ac:dyDescent="0.25">
      <c r="A120" s="74" t="s">
        <v>118</v>
      </c>
      <c r="B120" s="45">
        <v>3046.355205076266</v>
      </c>
      <c r="C120" s="45">
        <v>2923.8531113282816</v>
      </c>
      <c r="D120" s="45">
        <v>-182.73374549724349</v>
      </c>
      <c r="E120" s="45">
        <v>-9257.2680226058656</v>
      </c>
      <c r="F120" s="45">
        <v>-7416.0318038794549</v>
      </c>
      <c r="G120" s="45">
        <v>-11290.179875535752</v>
      </c>
      <c r="H120" s="45">
        <v>-8180.2789611244834</v>
      </c>
      <c r="I120" s="45">
        <v>-3312.0792657896654</v>
      </c>
      <c r="J120" s="45">
        <v>697.14994085332603</v>
      </c>
    </row>
    <row r="121" spans="1:10" hidden="1" x14ac:dyDescent="0.25">
      <c r="A121" s="75" t="s">
        <v>0</v>
      </c>
      <c r="B121" s="40">
        <v>-9102979.1881318204</v>
      </c>
      <c r="C121" s="40">
        <v>-7870533.0457198638</v>
      </c>
      <c r="D121" s="40">
        <v>-12228917.507675102</v>
      </c>
      <c r="E121" s="40">
        <v>-24301129.687729292</v>
      </c>
      <c r="F121" s="40">
        <v>-26059761.303253006</v>
      </c>
      <c r="G121" s="40"/>
      <c r="H121" s="42"/>
      <c r="J121" s="80" t="e">
        <v>#REF!</v>
      </c>
    </row>
    <row r="122" spans="1:10" ht="15" hidden="1" customHeight="1" thickBot="1" x14ac:dyDescent="0.25">
      <c r="A122" s="15" t="s">
        <v>1</v>
      </c>
      <c r="B122" s="16">
        <v>-298.81542286871718</v>
      </c>
      <c r="C122" s="16">
        <v>-269.18359938212996</v>
      </c>
      <c r="D122" s="16">
        <v>6692.2053583472207</v>
      </c>
      <c r="E122" s="16">
        <v>262.50865404768382</v>
      </c>
      <c r="F122" s="16">
        <v>351.39764758857552</v>
      </c>
      <c r="G122" s="16"/>
      <c r="H122" s="42"/>
      <c r="J122" s="80" t="e">
        <v>#REF!</v>
      </c>
    </row>
    <row r="123" spans="1:10" x14ac:dyDescent="0.25">
      <c r="A123" s="2"/>
      <c r="B123" s="3"/>
      <c r="C123" s="3"/>
      <c r="D123" s="3"/>
      <c r="E123" s="3"/>
      <c r="F123" s="3"/>
      <c r="G123" s="42"/>
      <c r="H123" s="42"/>
    </row>
    <row r="124" spans="1:10" x14ac:dyDescent="0.25">
      <c r="A124" s="106" t="s">
        <v>86</v>
      </c>
      <c r="B124" s="106"/>
      <c r="C124" s="106"/>
      <c r="D124" s="106"/>
      <c r="E124" s="106"/>
      <c r="F124" s="106"/>
      <c r="G124" s="106"/>
      <c r="H124" s="42"/>
    </row>
    <row r="125" spans="1:10" s="5" customFormat="1" x14ac:dyDescent="0.25">
      <c r="A125" s="37" t="s">
        <v>31</v>
      </c>
      <c r="B125" s="38">
        <v>2007</v>
      </c>
      <c r="C125" s="38">
        <v>2008</v>
      </c>
      <c r="D125" s="38">
        <v>2009</v>
      </c>
      <c r="E125" s="38">
        <v>2010</v>
      </c>
      <c r="F125" s="38">
        <v>2011</v>
      </c>
      <c r="G125" s="38">
        <v>2012</v>
      </c>
      <c r="H125" s="38">
        <v>2013</v>
      </c>
      <c r="I125" s="38">
        <v>2014</v>
      </c>
      <c r="J125" s="38">
        <v>2015</v>
      </c>
    </row>
    <row r="126" spans="1:10" s="5" customFormat="1" x14ac:dyDescent="0.25">
      <c r="A126" s="71" t="s">
        <v>32</v>
      </c>
      <c r="B126" s="67">
        <v>68436.24311621362</v>
      </c>
      <c r="C126" s="67">
        <v>78791.478802928992</v>
      </c>
      <c r="D126" s="67">
        <v>79775.460568707262</v>
      </c>
      <c r="E126" s="67">
        <v>80997.76145664767</v>
      </c>
      <c r="F126" s="67">
        <v>85638.358971065987</v>
      </c>
      <c r="G126" s="67">
        <v>91143.513389617685</v>
      </c>
      <c r="H126" s="67">
        <v>90847.579835576384</v>
      </c>
      <c r="I126" s="67">
        <v>92114.093135289702</v>
      </c>
      <c r="J126" s="67">
        <v>92459.224172430186</v>
      </c>
    </row>
    <row r="127" spans="1:10" s="5" customFormat="1" x14ac:dyDescent="0.25">
      <c r="A127" s="10" t="s">
        <v>4</v>
      </c>
      <c r="B127" s="11"/>
      <c r="C127" s="11">
        <v>15.131215880934379</v>
      </c>
      <c r="D127" s="11">
        <v>1.2488428707365218</v>
      </c>
      <c r="E127" s="11">
        <v>1.5321765355245986</v>
      </c>
      <c r="F127" s="11">
        <v>5.7292910704724864</v>
      </c>
      <c r="G127" s="11">
        <v>6.4283744862646097</v>
      </c>
      <c r="H127" s="11">
        <v>-0.32468964936237521</v>
      </c>
      <c r="I127" s="11">
        <v>1.3941079135025516</v>
      </c>
      <c r="J127" s="11">
        <v>0.37467777773547706</v>
      </c>
    </row>
    <row r="128" spans="1:10" s="5" customFormat="1" x14ac:dyDescent="0.25">
      <c r="A128" s="72" t="s">
        <v>5</v>
      </c>
      <c r="B128" s="40">
        <v>27582.136074307771</v>
      </c>
      <c r="C128" s="40">
        <v>34324.909481305789</v>
      </c>
      <c r="D128" s="40">
        <v>31856.710838885625</v>
      </c>
      <c r="E128" s="40">
        <v>35829.073903489683</v>
      </c>
      <c r="F128" s="40">
        <v>39103.024394759304</v>
      </c>
      <c r="G128" s="40">
        <v>41569.868445366628</v>
      </c>
      <c r="H128" s="40">
        <v>39972.144095293683</v>
      </c>
      <c r="I128" s="40">
        <v>41069.458858860831</v>
      </c>
      <c r="J128" s="40">
        <v>40639.638899122569</v>
      </c>
    </row>
    <row r="129" spans="1:10" s="5" customFormat="1" x14ac:dyDescent="0.25">
      <c r="A129" s="10" t="s">
        <v>4</v>
      </c>
      <c r="B129" s="11"/>
      <c r="C129" s="11">
        <v>24.446161054505055</v>
      </c>
      <c r="D129" s="11">
        <v>-7.1906923564194809</v>
      </c>
      <c r="E129" s="11">
        <v>12.469470199526157</v>
      </c>
      <c r="F129" s="11">
        <v>9.1376921996042526</v>
      </c>
      <c r="G129" s="11">
        <v>6.3085760981136163</v>
      </c>
      <c r="H129" s="11">
        <v>-3.8434674196112906</v>
      </c>
      <c r="I129" s="11">
        <v>2.7451986587238042</v>
      </c>
      <c r="J129" s="11">
        <v>-1.0465683543953719</v>
      </c>
    </row>
    <row r="130" spans="1:10" s="5" customFormat="1" x14ac:dyDescent="0.25">
      <c r="A130" s="72" t="s">
        <v>6</v>
      </c>
      <c r="B130" s="40">
        <v>40854.107041905852</v>
      </c>
      <c r="C130" s="40">
        <v>44466.56932162321</v>
      </c>
      <c r="D130" s="40">
        <v>47918.74972982164</v>
      </c>
      <c r="E130" s="40">
        <v>45168.687553157979</v>
      </c>
      <c r="F130" s="40">
        <v>46535.334576306675</v>
      </c>
      <c r="G130" s="40">
        <v>49573.644944251057</v>
      </c>
      <c r="H130" s="40">
        <v>50875.435740282701</v>
      </c>
      <c r="I130" s="40">
        <v>51044.634276428871</v>
      </c>
      <c r="J130" s="40">
        <v>51819.585273307624</v>
      </c>
    </row>
    <row r="131" spans="1:10" s="5" customFormat="1" x14ac:dyDescent="0.25">
      <c r="A131" s="10" t="s">
        <v>4</v>
      </c>
      <c r="B131" s="11"/>
      <c r="C131" s="11">
        <v>8.8423479088941992</v>
      </c>
      <c r="D131" s="11">
        <v>7.7635411520710518</v>
      </c>
      <c r="E131" s="11">
        <v>-5.7390107049312133</v>
      </c>
      <c r="F131" s="11">
        <v>3.0256513907789051</v>
      </c>
      <c r="G131" s="11">
        <v>6.5290394828090959</v>
      </c>
      <c r="H131" s="11">
        <v>2.6259735339122292</v>
      </c>
      <c r="I131" s="11">
        <v>0.33257412675524345</v>
      </c>
      <c r="J131" s="11">
        <v>1.5181830722540868</v>
      </c>
    </row>
    <row r="132" spans="1:10" s="5" customFormat="1" x14ac:dyDescent="0.25">
      <c r="A132" s="72" t="s">
        <v>7</v>
      </c>
      <c r="B132" s="40">
        <v>1622.4092167956223</v>
      </c>
      <c r="C132" s="40">
        <v>1719.1992299928697</v>
      </c>
      <c r="D132" s="40">
        <v>1983.2780475568636</v>
      </c>
      <c r="E132" s="40">
        <v>2175.0995282128206</v>
      </c>
      <c r="F132" s="40">
        <v>2086.6779183810304</v>
      </c>
      <c r="G132" s="40">
        <v>2485.9228405375529</v>
      </c>
      <c r="H132" s="40">
        <v>1820.2328609380829</v>
      </c>
      <c r="I132" s="40">
        <v>2570.6127260607313</v>
      </c>
      <c r="J132" s="40">
        <v>2933.0768934641201</v>
      </c>
    </row>
    <row r="133" spans="1:10" s="5" customFormat="1" x14ac:dyDescent="0.25">
      <c r="A133" s="10" t="s">
        <v>8</v>
      </c>
      <c r="B133" s="12">
        <v>15.247591409762576</v>
      </c>
      <c r="C133" s="12">
        <v>12.476823025491234</v>
      </c>
      <c r="D133" s="12">
        <v>30.130033278048881</v>
      </c>
      <c r="E133" s="12">
        <v>21.610486486747519</v>
      </c>
      <c r="F133" s="12">
        <v>39.685483528298079</v>
      </c>
      <c r="G133" s="12">
        <v>43.441718859092532</v>
      </c>
      <c r="H133" s="12">
        <v>60.902792879008857</v>
      </c>
      <c r="I133" s="12">
        <v>84.501690103085281</v>
      </c>
      <c r="J133" s="12">
        <v>101.32972585742301</v>
      </c>
    </row>
    <row r="134" spans="1:10" s="5" customFormat="1" x14ac:dyDescent="0.25">
      <c r="A134" s="72" t="s">
        <v>9</v>
      </c>
      <c r="B134" s="40">
        <v>39216.45023370046</v>
      </c>
      <c r="C134" s="40">
        <v>42734.89326860485</v>
      </c>
      <c r="D134" s="40">
        <v>45905.34164898673</v>
      </c>
      <c r="E134" s="40">
        <v>42971.977538458406</v>
      </c>
      <c r="F134" s="40">
        <v>44408.971174397346</v>
      </c>
      <c r="G134" s="40">
        <v>47044.280384854406</v>
      </c>
      <c r="H134" s="40">
        <v>48994.300086465613</v>
      </c>
      <c r="I134" s="40">
        <v>48389.519860265056</v>
      </c>
      <c r="J134" s="40">
        <v>48785.178653986077</v>
      </c>
    </row>
    <row r="135" spans="1:10" s="5" customFormat="1" x14ac:dyDescent="0.25">
      <c r="A135" s="10" t="s">
        <v>4</v>
      </c>
      <c r="B135" s="11"/>
      <c r="C135" s="11">
        <v>8.9718549586643483</v>
      </c>
      <c r="D135" s="11">
        <v>7.4188751577181078</v>
      </c>
      <c r="E135" s="11">
        <v>-6.3900278380633058</v>
      </c>
      <c r="F135" s="11">
        <v>3.3440249163606328</v>
      </c>
      <c r="G135" s="11">
        <v>5.9341820825075997</v>
      </c>
      <c r="H135" s="11">
        <v>4.1450728667942416</v>
      </c>
      <c r="I135" s="11">
        <v>-1.2343889495986984</v>
      </c>
      <c r="J135" s="11">
        <v>0.81765389461099236</v>
      </c>
    </row>
    <row r="136" spans="1:10" s="5" customFormat="1" x14ac:dyDescent="0.25">
      <c r="A136" s="72" t="s">
        <v>37</v>
      </c>
      <c r="B136" s="40">
        <v>74955.367309418551</v>
      </c>
      <c r="C136" s="40">
        <v>82087.768146542512</v>
      </c>
      <c r="D136" s="40">
        <v>86152.230899626797</v>
      </c>
      <c r="E136" s="40">
        <v>86773.790171205837</v>
      </c>
      <c r="F136" s="40">
        <v>92056.941487208096</v>
      </c>
      <c r="G136" s="40">
        <v>99805.617161773684</v>
      </c>
      <c r="H136" s="40">
        <v>100354.75975730715</v>
      </c>
      <c r="I136" s="40">
        <v>104597.46025007444</v>
      </c>
      <c r="J136" s="40">
        <v>107723.096756905</v>
      </c>
    </row>
    <row r="137" spans="1:10" s="5" customFormat="1" x14ac:dyDescent="0.25">
      <c r="A137" s="13" t="s">
        <v>27</v>
      </c>
      <c r="B137" s="12">
        <v>4883.8664769466604</v>
      </c>
      <c r="C137" s="12">
        <v>5261.4529872686107</v>
      </c>
      <c r="D137" s="12">
        <v>4749.5940995039809</v>
      </c>
      <c r="E137" s="12">
        <v>5016.1931011318611</v>
      </c>
      <c r="F137" s="12">
        <v>5430.9707466811778</v>
      </c>
      <c r="G137" s="12">
        <v>5501.2491794121479</v>
      </c>
      <c r="H137" s="12">
        <v>5910.9913866815004</v>
      </c>
      <c r="I137" s="12">
        <v>5617.236118337908</v>
      </c>
      <c r="J137" s="12">
        <v>5817.061270339218</v>
      </c>
    </row>
    <row r="138" spans="1:10" s="5" customFormat="1" x14ac:dyDescent="0.25">
      <c r="A138" s="31" t="s">
        <v>4</v>
      </c>
      <c r="B138" s="69"/>
      <c r="C138" s="70">
        <v>7.7313028950376506</v>
      </c>
      <c r="D138" s="70">
        <v>-9.7284702344238241</v>
      </c>
      <c r="E138" s="70">
        <v>5.6130902145032247</v>
      </c>
      <c r="F138" s="70">
        <v>8.2687734939016941</v>
      </c>
      <c r="G138" s="70">
        <v>1.2940307729316425</v>
      </c>
      <c r="H138" s="70">
        <v>7.448166660088229</v>
      </c>
      <c r="I138" s="70">
        <v>-4.9696446691746932</v>
      </c>
      <c r="J138" s="70">
        <v>3.5573571733786613</v>
      </c>
    </row>
    <row r="139" spans="1:10" s="5" customFormat="1" x14ac:dyDescent="0.25">
      <c r="A139" s="13" t="s">
        <v>11</v>
      </c>
      <c r="B139" s="12">
        <v>4791.4759114499993</v>
      </c>
      <c r="C139" s="12">
        <v>5572.3522117435014</v>
      </c>
      <c r="D139" s="12">
        <v>5822.8473521676533</v>
      </c>
      <c r="E139" s="12">
        <v>6241.6736038924737</v>
      </c>
      <c r="F139" s="12">
        <v>6237.0695347340725</v>
      </c>
      <c r="G139" s="12">
        <v>7065.4955110705596</v>
      </c>
      <c r="H139" s="12">
        <v>7120.2210950705594</v>
      </c>
      <c r="I139" s="12">
        <v>7866.2398730000004</v>
      </c>
      <c r="J139" s="12">
        <v>8103.9205700705597</v>
      </c>
    </row>
    <row r="140" spans="1:10" s="5" customFormat="1" x14ac:dyDescent="0.25">
      <c r="A140" s="72" t="s">
        <v>12</v>
      </c>
      <c r="B140" s="40">
        <v>4974.2208124500003</v>
      </c>
      <c r="C140" s="40">
        <v>5583.1981487435005</v>
      </c>
      <c r="D140" s="40">
        <v>6065.4726751676526</v>
      </c>
      <c r="E140" s="40">
        <v>6426.2328258924736</v>
      </c>
      <c r="F140" s="40">
        <v>7415.6363937340711</v>
      </c>
      <c r="G140" s="40">
        <v>7725.5367820705605</v>
      </c>
      <c r="H140" s="40">
        <v>8174.4669400705598</v>
      </c>
      <c r="I140" s="40">
        <v>7899.1983090000012</v>
      </c>
      <c r="J140" s="40">
        <v>7345.8726200705596</v>
      </c>
    </row>
    <row r="141" spans="1:10" s="5" customFormat="1" x14ac:dyDescent="0.25">
      <c r="A141" s="13" t="s">
        <v>33</v>
      </c>
      <c r="B141" s="12">
        <v>19008.359616919937</v>
      </c>
      <c r="C141" s="12">
        <v>16956.224525176738</v>
      </c>
      <c r="D141" s="12">
        <v>18095.537373197098</v>
      </c>
      <c r="E141" s="12">
        <v>21483.561865583855</v>
      </c>
      <c r="F141" s="12">
        <v>24281.753826201253</v>
      </c>
      <c r="G141" s="12">
        <v>17421.207618625795</v>
      </c>
      <c r="H141" s="12">
        <v>18142.33062379808</v>
      </c>
      <c r="I141" s="12">
        <v>17543.513415467944</v>
      </c>
      <c r="J141" s="12">
        <v>21135.074359075497</v>
      </c>
    </row>
    <row r="142" spans="1:10" s="5" customFormat="1" x14ac:dyDescent="0.25">
      <c r="A142" s="72" t="s">
        <v>13</v>
      </c>
      <c r="B142" s="40">
        <v>88533.870458956371</v>
      </c>
      <c r="C142" s="40">
        <v>92614.716915107841</v>
      </c>
      <c r="D142" s="40">
        <v>98436.75594128306</v>
      </c>
      <c r="E142" s="40">
        <v>102205.12799638193</v>
      </c>
      <c r="F142" s="40">
        <v>111077.30961744006</v>
      </c>
      <c r="G142" s="40">
        <v>111385.15390779551</v>
      </c>
      <c r="H142" s="40">
        <v>112699.71403622396</v>
      </c>
      <c r="I142" s="40">
        <v>115528.90666218645</v>
      </c>
      <c r="J142" s="40">
        <v>121104.792853873</v>
      </c>
    </row>
    <row r="143" spans="1:10" s="5" customFormat="1" x14ac:dyDescent="0.25">
      <c r="A143" s="10" t="s">
        <v>4</v>
      </c>
      <c r="B143" s="11"/>
      <c r="C143" s="11">
        <v>4.6093618577799811</v>
      </c>
      <c r="D143" s="11">
        <v>6.2863000828602633</v>
      </c>
      <c r="E143" s="11">
        <v>3.8282164208526703</v>
      </c>
      <c r="F143" s="11">
        <v>8.6807597573501418</v>
      </c>
      <c r="G143" s="11">
        <v>0.27714417230278249</v>
      </c>
      <c r="H143" s="11">
        <v>1.1801933043219082</v>
      </c>
      <c r="I143" s="11">
        <v>2.5103813706688993</v>
      </c>
      <c r="J143" s="11">
        <v>4.826399169509199</v>
      </c>
    </row>
    <row r="144" spans="1:10" s="5" customFormat="1" x14ac:dyDescent="0.25">
      <c r="A144" s="72" t="s">
        <v>34</v>
      </c>
      <c r="B144" s="40">
        <v>76770.164065748293</v>
      </c>
      <c r="C144" s="40">
        <v>81863.730503059705</v>
      </c>
      <c r="D144" s="40">
        <v>86838.660037105205</v>
      </c>
      <c r="E144" s="40">
        <v>87328.197496258494</v>
      </c>
      <c r="F144" s="40">
        <v>92864.263928066503</v>
      </c>
      <c r="G144" s="40">
        <v>97655.99865300933</v>
      </c>
      <c r="H144" s="40">
        <v>100330.054333997</v>
      </c>
      <c r="I144" s="40">
        <v>100179.60030791201</v>
      </c>
      <c r="J144" s="40">
        <v>103491.463450553</v>
      </c>
    </row>
    <row r="145" spans="1:10" s="5" customFormat="1" x14ac:dyDescent="0.25">
      <c r="A145" s="10" t="s">
        <v>4</v>
      </c>
      <c r="B145" s="11"/>
      <c r="C145" s="11">
        <v>6.634825520171006</v>
      </c>
      <c r="D145" s="11">
        <v>6.0770862792034253</v>
      </c>
      <c r="E145" s="11">
        <v>0.56373216600085208</v>
      </c>
      <c r="F145" s="11">
        <v>6.3393801664636484</v>
      </c>
      <c r="G145" s="11">
        <v>5.1599339964128133</v>
      </c>
      <c r="H145" s="11">
        <v>2.7382400649949901</v>
      </c>
      <c r="I145" s="11">
        <v>-0.14995907964340482</v>
      </c>
      <c r="J145" s="11">
        <v>3.3059256899225398</v>
      </c>
    </row>
    <row r="146" spans="1:10" s="5" customFormat="1" x14ac:dyDescent="0.25">
      <c r="A146" s="73" t="s">
        <v>38</v>
      </c>
      <c r="B146" s="40">
        <v>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</row>
    <row r="147" spans="1:10" s="5" customFormat="1" x14ac:dyDescent="0.25">
      <c r="A147" s="13" t="s">
        <v>39</v>
      </c>
      <c r="B147" s="12">
        <v>11763.706393208087</v>
      </c>
      <c r="C147" s="12">
        <v>10750.986412048147</v>
      </c>
      <c r="D147" s="12">
        <v>11598.095904177859</v>
      </c>
      <c r="E147" s="12">
        <v>14876.930500123426</v>
      </c>
      <c r="F147" s="12">
        <v>18213.045689373554</v>
      </c>
      <c r="G147" s="12">
        <v>13729.155254786179</v>
      </c>
      <c r="H147" s="12">
        <v>12369.659702226967</v>
      </c>
      <c r="I147" s="12">
        <v>15349.306354274437</v>
      </c>
      <c r="J147" s="12">
        <v>17613.329403320298</v>
      </c>
    </row>
    <row r="148" spans="1:10" s="5" customFormat="1" x14ac:dyDescent="0.25">
      <c r="A148" s="31" t="s">
        <v>4</v>
      </c>
      <c r="B148" s="69"/>
      <c r="C148" s="70">
        <v>-8.6088512183935979</v>
      </c>
      <c r="D148" s="70">
        <v>7.879365294150098</v>
      </c>
      <c r="E148" s="70">
        <v>28.270455969970619</v>
      </c>
      <c r="F148" s="70">
        <v>22.424754819029701</v>
      </c>
      <c r="G148" s="70">
        <v>-24.619113744405261</v>
      </c>
      <c r="H148" s="70">
        <v>-9.9022520128124629</v>
      </c>
      <c r="I148" s="70">
        <v>24.088347810498213</v>
      </c>
      <c r="J148" s="70">
        <v>14.75000235704691</v>
      </c>
    </row>
    <row r="149" spans="1:10" s="5" customFormat="1" x14ac:dyDescent="0.25">
      <c r="A149" s="13" t="s">
        <v>20</v>
      </c>
      <c r="B149" s="12">
        <v>5636.8254068676797</v>
      </c>
      <c r="C149" s="12">
        <v>5557.2609133593069</v>
      </c>
      <c r="D149" s="12">
        <v>5216.3597317403783</v>
      </c>
      <c r="E149" s="12">
        <v>5509.0158113299631</v>
      </c>
      <c r="F149" s="12">
        <v>5824.6433622794075</v>
      </c>
      <c r="G149" s="12">
        <v>6198.3951461950419</v>
      </c>
      <c r="H149" s="12">
        <v>5832.1442315647546</v>
      </c>
      <c r="I149" s="12">
        <v>6415.3586547212299</v>
      </c>
      <c r="J149" s="12">
        <v>6099.8551530333852</v>
      </c>
    </row>
    <row r="150" spans="1:10" s="5" customFormat="1" x14ac:dyDescent="0.25">
      <c r="A150" s="31" t="s">
        <v>4</v>
      </c>
      <c r="B150" s="69"/>
      <c r="C150" s="70">
        <v>-1.4115124696151726</v>
      </c>
      <c r="D150" s="70">
        <v>-6.1343382456530708</v>
      </c>
      <c r="E150" s="70">
        <v>5.6103507932713681</v>
      </c>
      <c r="F150" s="70">
        <v>5.7292910704724864</v>
      </c>
      <c r="G150" s="70">
        <v>6.4167325047927104</v>
      </c>
      <c r="H150" s="70">
        <v>-5.9088022946571002</v>
      </c>
      <c r="I150" s="70">
        <v>9.9999999999999964</v>
      </c>
      <c r="J150" s="70">
        <v>-4.917940191163872</v>
      </c>
    </row>
    <row r="151" spans="1:10" s="5" customFormat="1" x14ac:dyDescent="0.25">
      <c r="A151" s="13" t="s">
        <v>14</v>
      </c>
      <c r="B151" s="12">
        <v>901.1996316339654</v>
      </c>
      <c r="C151" s="12">
        <v>1074.4142424147531</v>
      </c>
      <c r="D151" s="12">
        <v>951.3122565266309</v>
      </c>
      <c r="E151" s="12">
        <v>451.39221622060103</v>
      </c>
      <c r="F151" s="12">
        <v>152.53637880107493</v>
      </c>
      <c r="G151" s="12">
        <v>408.5341253362995</v>
      </c>
      <c r="H151" s="12">
        <v>303.45146380908943</v>
      </c>
      <c r="I151" s="12">
        <v>547.81996113052173</v>
      </c>
      <c r="J151" s="12">
        <v>318.241440365529</v>
      </c>
    </row>
    <row r="152" spans="1:10" s="5" customFormat="1" x14ac:dyDescent="0.25">
      <c r="A152" s="72" t="s">
        <v>35</v>
      </c>
      <c r="B152" s="40">
        <v>6538.0250385016452</v>
      </c>
      <c r="C152" s="40">
        <v>6631.6751557740599</v>
      </c>
      <c r="D152" s="40">
        <v>6167.6719882670095</v>
      </c>
      <c r="E152" s="40">
        <v>5960.4080275505639</v>
      </c>
      <c r="F152" s="40">
        <v>5977.1797410804829</v>
      </c>
      <c r="G152" s="40">
        <v>6606.9292715313413</v>
      </c>
      <c r="H152" s="40">
        <v>6135.5956953738441</v>
      </c>
      <c r="I152" s="40">
        <v>6963.1786158517498</v>
      </c>
      <c r="J152" s="40">
        <v>6418.0965933989137</v>
      </c>
    </row>
    <row r="153" spans="1:10" s="5" customFormat="1" x14ac:dyDescent="0.25">
      <c r="A153" s="13" t="s">
        <v>36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</row>
    <row r="154" spans="1:10" s="5" customFormat="1" x14ac:dyDescent="0.25">
      <c r="A154" s="75" t="s">
        <v>17</v>
      </c>
      <c r="B154" s="40">
        <v>12149.334393208086</v>
      </c>
      <c r="C154" s="40">
        <v>10794.386157048146</v>
      </c>
      <c r="D154" s="40">
        <v>12046.183762177858</v>
      </c>
      <c r="E154" s="40">
        <v>15043.861665123426</v>
      </c>
      <c r="F154" s="40">
        <v>18643.729499373552</v>
      </c>
      <c r="G154" s="40">
        <v>14018.103532786179</v>
      </c>
      <c r="H154" s="40">
        <v>12571.473390226965</v>
      </c>
      <c r="I154" s="40">
        <v>15697.812666274438</v>
      </c>
      <c r="J154" s="40">
        <v>17972.332919320299</v>
      </c>
    </row>
    <row r="155" spans="1:10" s="5" customFormat="1" x14ac:dyDescent="0.25">
      <c r="A155" s="15" t="s">
        <v>118</v>
      </c>
      <c r="B155" s="16">
        <v>5611.3093547064409</v>
      </c>
      <c r="C155" s="16">
        <v>4162.7110012740868</v>
      </c>
      <c r="D155" s="16">
        <v>5878.51177391085</v>
      </c>
      <c r="E155" s="16">
        <v>9083.4536375728621</v>
      </c>
      <c r="F155" s="16">
        <v>12666.549758293069</v>
      </c>
      <c r="G155" s="16">
        <v>7411.1742612548378</v>
      </c>
      <c r="H155" s="16">
        <v>6435.8776948531213</v>
      </c>
      <c r="I155" s="16">
        <v>8734.6340504226846</v>
      </c>
      <c r="J155" s="16">
        <v>11554.2363259214</v>
      </c>
    </row>
    <row r="156" spans="1:10" s="5" customFormat="1" x14ac:dyDescent="0.25">
      <c r="A156" s="72"/>
      <c r="B156" s="7"/>
      <c r="C156" s="7"/>
      <c r="D156" s="7"/>
      <c r="E156" s="7"/>
      <c r="F156" s="7"/>
      <c r="G156" s="7"/>
      <c r="H156" s="72"/>
      <c r="I156"/>
      <c r="J156" s="100"/>
    </row>
    <row r="157" spans="1:10" x14ac:dyDescent="0.25">
      <c r="A157" s="2"/>
      <c r="B157" s="3"/>
      <c r="C157" s="3"/>
      <c r="D157" s="3"/>
      <c r="E157" s="3"/>
      <c r="F157" s="3"/>
      <c r="G157" s="42"/>
      <c r="H157" s="42"/>
      <c r="J157" s="101"/>
    </row>
    <row r="158" spans="1:10" x14ac:dyDescent="0.25">
      <c r="A158" s="17"/>
      <c r="B158" s="65"/>
      <c r="C158" s="65"/>
      <c r="D158" s="65"/>
      <c r="E158" s="65"/>
      <c r="F158" s="65"/>
      <c r="G158" s="65"/>
      <c r="H158" s="65"/>
      <c r="I158" s="65"/>
      <c r="J158" s="65"/>
    </row>
    <row r="159" spans="1:10" x14ac:dyDescent="0.25">
      <c r="A159" s="17"/>
      <c r="B159" s="65"/>
      <c r="C159" s="65"/>
      <c r="D159" s="65"/>
      <c r="E159" s="65"/>
      <c r="F159" s="65"/>
      <c r="G159" s="65"/>
      <c r="H159" s="65"/>
      <c r="I159" s="65"/>
      <c r="J159" s="65"/>
    </row>
    <row r="160" spans="1:10" x14ac:dyDescent="0.25">
      <c r="A160" s="17"/>
      <c r="B160" s="65"/>
      <c r="C160" s="65"/>
      <c r="D160" s="65"/>
      <c r="E160" s="65"/>
      <c r="F160" s="65"/>
      <c r="G160" s="65"/>
      <c r="H160" s="65"/>
      <c r="I160" s="65"/>
      <c r="J160" s="65"/>
    </row>
    <row r="161" spans="1:10" x14ac:dyDescent="0.25">
      <c r="A161" s="17"/>
      <c r="B161" s="65"/>
      <c r="C161" s="65"/>
      <c r="D161" s="65"/>
      <c r="E161" s="65"/>
      <c r="F161" s="65"/>
      <c r="G161" s="65"/>
      <c r="H161" s="65"/>
      <c r="I161" s="65"/>
      <c r="J161" s="65"/>
    </row>
    <row r="162" spans="1:10" x14ac:dyDescent="0.25">
      <c r="A162" s="17"/>
      <c r="B162" s="65"/>
      <c r="C162" s="65"/>
      <c r="D162" s="65"/>
      <c r="E162" s="65"/>
      <c r="F162" s="65"/>
      <c r="G162" s="65"/>
      <c r="H162" s="65"/>
      <c r="I162" s="65"/>
      <c r="J162" s="65"/>
    </row>
    <row r="163" spans="1:10" x14ac:dyDescent="0.25">
      <c r="A163" s="17"/>
      <c r="B163" s="65"/>
      <c r="C163" s="65"/>
      <c r="D163" s="65"/>
      <c r="E163" s="65"/>
      <c r="F163" s="65"/>
      <c r="G163" s="65"/>
      <c r="H163" s="65"/>
      <c r="I163" s="65"/>
      <c r="J163" s="65"/>
    </row>
    <row r="164" spans="1:10" x14ac:dyDescent="0.25">
      <c r="A164" s="17"/>
      <c r="B164" s="65"/>
      <c r="C164" s="65"/>
      <c r="D164" s="65"/>
      <c r="E164" s="65"/>
      <c r="F164" s="65"/>
      <c r="G164" s="65"/>
      <c r="H164" s="65"/>
      <c r="I164" s="65"/>
      <c r="J164" s="65"/>
    </row>
    <row r="165" spans="1:10" x14ac:dyDescent="0.25">
      <c r="A165" s="17"/>
      <c r="B165" s="65"/>
      <c r="C165" s="65"/>
      <c r="D165" s="65"/>
      <c r="E165" s="65"/>
      <c r="F165" s="65"/>
      <c r="G165" s="65"/>
      <c r="H165" s="65"/>
      <c r="I165" s="65"/>
      <c r="J165" s="65"/>
    </row>
    <row r="166" spans="1:10" x14ac:dyDescent="0.25">
      <c r="A166" s="17"/>
      <c r="B166" s="65"/>
      <c r="C166" s="65"/>
      <c r="D166" s="65"/>
      <c r="E166" s="65"/>
      <c r="F166" s="65"/>
      <c r="G166" s="65"/>
      <c r="H166" s="65"/>
      <c r="I166" s="65"/>
      <c r="J166" s="65"/>
    </row>
    <row r="167" spans="1:10" x14ac:dyDescent="0.25">
      <c r="A167" s="17"/>
      <c r="B167" s="65"/>
      <c r="C167" s="65"/>
      <c r="D167" s="65"/>
      <c r="E167" s="65"/>
      <c r="F167" s="65"/>
      <c r="G167" s="65"/>
      <c r="H167" s="65"/>
      <c r="I167" s="65"/>
      <c r="J167" s="65"/>
    </row>
    <row r="168" spans="1:10" x14ac:dyDescent="0.25">
      <c r="A168" s="17"/>
      <c r="B168" s="65"/>
      <c r="C168" s="65"/>
      <c r="D168" s="65"/>
      <c r="E168" s="65"/>
      <c r="F168" s="65"/>
      <c r="G168" s="65"/>
      <c r="H168" s="65"/>
      <c r="I168" s="65"/>
      <c r="J168" s="65"/>
    </row>
    <row r="169" spans="1:10" x14ac:dyDescent="0.25">
      <c r="A169" s="17"/>
      <c r="B169" s="65"/>
      <c r="C169" s="65"/>
      <c r="D169" s="65"/>
      <c r="E169" s="65"/>
      <c r="F169" s="65"/>
      <c r="G169" s="65"/>
      <c r="H169" s="65"/>
      <c r="I169" s="65"/>
      <c r="J169" s="65"/>
    </row>
    <row r="170" spans="1:10" x14ac:dyDescent="0.25">
      <c r="A170" s="17"/>
      <c r="B170" s="65"/>
      <c r="C170" s="65"/>
      <c r="D170" s="65"/>
      <c r="E170" s="65"/>
      <c r="F170" s="65"/>
      <c r="G170" s="65"/>
      <c r="H170" s="65"/>
      <c r="I170" s="65"/>
      <c r="J170" s="65"/>
    </row>
    <row r="171" spans="1:10" x14ac:dyDescent="0.25">
      <c r="A171" s="17"/>
      <c r="B171" s="65"/>
      <c r="C171" s="65"/>
      <c r="D171" s="65"/>
      <c r="E171" s="65"/>
      <c r="F171" s="65"/>
      <c r="G171" s="65"/>
      <c r="H171" s="65"/>
      <c r="I171" s="65"/>
      <c r="J171" s="65"/>
    </row>
    <row r="172" spans="1:10" x14ac:dyDescent="0.25">
      <c r="A172" s="17"/>
      <c r="B172" s="65"/>
      <c r="C172" s="65"/>
      <c r="D172" s="65"/>
      <c r="E172" s="65"/>
      <c r="F172" s="65"/>
      <c r="G172" s="65"/>
      <c r="H172" s="65"/>
      <c r="I172" s="65"/>
      <c r="J172" s="65"/>
    </row>
    <row r="173" spans="1:10" x14ac:dyDescent="0.25">
      <c r="A173" s="17"/>
      <c r="B173" s="65"/>
      <c r="C173" s="65"/>
      <c r="D173" s="65"/>
      <c r="E173" s="65"/>
      <c r="F173" s="65"/>
      <c r="G173" s="65"/>
      <c r="H173" s="65"/>
      <c r="I173" s="65"/>
      <c r="J173" s="65"/>
    </row>
    <row r="174" spans="1:10" x14ac:dyDescent="0.25">
      <c r="A174" s="17"/>
      <c r="B174" s="65"/>
      <c r="C174" s="65"/>
      <c r="D174" s="65"/>
      <c r="E174" s="65"/>
      <c r="F174" s="65"/>
      <c r="G174" s="65"/>
      <c r="H174" s="65"/>
      <c r="I174" s="65"/>
      <c r="J174" s="65"/>
    </row>
    <row r="175" spans="1:10" x14ac:dyDescent="0.25">
      <c r="A175" s="17"/>
      <c r="B175" s="65"/>
      <c r="C175" s="65"/>
      <c r="D175" s="65"/>
      <c r="E175" s="65"/>
      <c r="F175" s="65"/>
      <c r="G175" s="65"/>
      <c r="H175" s="65"/>
      <c r="I175" s="65"/>
      <c r="J175" s="65"/>
    </row>
    <row r="176" spans="1:10" x14ac:dyDescent="0.25">
      <c r="A176" s="17"/>
      <c r="B176" s="65"/>
      <c r="C176" s="65"/>
      <c r="D176" s="65"/>
      <c r="E176" s="65"/>
      <c r="F176" s="65"/>
      <c r="G176" s="65"/>
      <c r="H176" s="65"/>
      <c r="I176" s="65"/>
      <c r="J176" s="65"/>
    </row>
    <row r="177" spans="1:10" x14ac:dyDescent="0.25">
      <c r="A177" s="17"/>
      <c r="B177" s="65"/>
      <c r="C177" s="65"/>
      <c r="D177" s="65"/>
      <c r="E177" s="65"/>
      <c r="F177" s="65"/>
      <c r="G177" s="65"/>
      <c r="H177" s="65"/>
      <c r="I177" s="65"/>
      <c r="J177" s="65"/>
    </row>
    <row r="178" spans="1:10" x14ac:dyDescent="0.25">
      <c r="A178" s="17"/>
      <c r="B178" s="65"/>
      <c r="C178" s="65"/>
      <c r="D178" s="65"/>
      <c r="E178" s="65"/>
      <c r="F178" s="65"/>
      <c r="G178" s="65"/>
      <c r="H178" s="65"/>
      <c r="I178" s="65"/>
      <c r="J178" s="65"/>
    </row>
    <row r="179" spans="1:10" x14ac:dyDescent="0.25">
      <c r="A179" s="17"/>
      <c r="B179" s="65"/>
      <c r="C179" s="65"/>
      <c r="D179" s="65"/>
      <c r="E179" s="65"/>
      <c r="F179" s="65"/>
      <c r="G179" s="65"/>
      <c r="H179" s="65"/>
      <c r="I179" s="65"/>
      <c r="J179" s="65"/>
    </row>
    <row r="180" spans="1:10" x14ac:dyDescent="0.25">
      <c r="A180" s="17"/>
      <c r="B180" s="65"/>
      <c r="C180" s="65"/>
      <c r="D180" s="65"/>
      <c r="E180" s="65"/>
      <c r="F180" s="65"/>
      <c r="G180" s="65"/>
      <c r="H180" s="65"/>
      <c r="I180" s="65"/>
      <c r="J180" s="65"/>
    </row>
    <row r="181" spans="1:10" x14ac:dyDescent="0.25">
      <c r="A181" s="106" t="s">
        <v>43</v>
      </c>
      <c r="B181" s="106"/>
      <c r="C181" s="106"/>
      <c r="D181" s="106"/>
      <c r="E181" s="106"/>
      <c r="F181" s="106"/>
      <c r="G181" s="106"/>
      <c r="H181" s="42"/>
      <c r="J181" s="101"/>
    </row>
    <row r="182" spans="1:10" x14ac:dyDescent="0.25">
      <c r="A182" s="37" t="s">
        <v>18</v>
      </c>
      <c r="B182" s="38">
        <v>2007</v>
      </c>
      <c r="C182" s="38">
        <v>2008</v>
      </c>
      <c r="D182" s="38">
        <v>2009</v>
      </c>
      <c r="E182" s="38">
        <v>2010</v>
      </c>
      <c r="F182" s="38">
        <v>2011</v>
      </c>
      <c r="G182" s="38">
        <v>2012</v>
      </c>
      <c r="H182" s="38">
        <v>2013</v>
      </c>
      <c r="I182" s="38">
        <v>2014</v>
      </c>
      <c r="J182" s="38">
        <v>2015</v>
      </c>
    </row>
    <row r="183" spans="1:10" x14ac:dyDescent="0.25">
      <c r="A183" s="71" t="s">
        <v>3</v>
      </c>
      <c r="B183" s="67">
        <v>198722.70789045742</v>
      </c>
      <c r="C183" s="67">
        <v>232099.3698271866</v>
      </c>
      <c r="D183" s="67">
        <v>223156.4408232288</v>
      </c>
      <c r="E183" s="67">
        <v>240054.79691624458</v>
      </c>
      <c r="F183" s="67">
        <v>257706.22439883088</v>
      </c>
      <c r="G183" s="67">
        <v>263923.83298748697</v>
      </c>
      <c r="H183" s="67">
        <v>263313.06078389997</v>
      </c>
      <c r="I183" s="67">
        <v>267712.69414106914</v>
      </c>
      <c r="J183" s="67">
        <v>268697.02523057308</v>
      </c>
    </row>
    <row r="184" spans="1:10" x14ac:dyDescent="0.25">
      <c r="A184" s="10" t="s">
        <v>4</v>
      </c>
      <c r="B184" s="11"/>
      <c r="C184" s="11">
        <v>16.795595375606265</v>
      </c>
      <c r="D184" s="11">
        <v>-3.8530604415756953</v>
      </c>
      <c r="E184" s="11">
        <v>7.5724258868251182</v>
      </c>
      <c r="F184" s="11">
        <v>7.3530825916988229</v>
      </c>
      <c r="G184" s="11">
        <v>2.4126730361908599</v>
      </c>
      <c r="H184" s="11">
        <v>-0.23141987469391667</v>
      </c>
      <c r="I184" s="11">
        <v>1.6708754757820112</v>
      </c>
      <c r="J184" s="11">
        <v>0.36768188847453587</v>
      </c>
    </row>
    <row r="185" spans="1:10" x14ac:dyDescent="0.25">
      <c r="A185" s="72" t="s">
        <v>5</v>
      </c>
      <c r="B185" s="40">
        <v>93360.542587826261</v>
      </c>
      <c r="C185" s="40">
        <v>115879.99097936266</v>
      </c>
      <c r="D185" s="40">
        <v>103898.25161514619</v>
      </c>
      <c r="E185" s="40">
        <v>119084.5720586719</v>
      </c>
      <c r="F185" s="40">
        <v>130181.24343005593</v>
      </c>
      <c r="G185" s="40">
        <v>132193.9932409524</v>
      </c>
      <c r="H185" s="40">
        <v>128615.69637312547</v>
      </c>
      <c r="I185" s="40">
        <v>131847.88517504683</v>
      </c>
      <c r="J185" s="40">
        <v>130029.82592357969</v>
      </c>
    </row>
    <row r="186" spans="1:10" x14ac:dyDescent="0.25">
      <c r="A186" s="10" t="s">
        <v>4</v>
      </c>
      <c r="B186" s="11"/>
      <c r="C186" s="11">
        <v>24.12094849422266</v>
      </c>
      <c r="D186" s="11">
        <v>-10.339782789895381</v>
      </c>
      <c r="E186" s="11">
        <v>14.616531276943888</v>
      </c>
      <c r="F186" s="11">
        <v>9.3183114987530189</v>
      </c>
      <c r="G186" s="11">
        <v>1.5461135243940882</v>
      </c>
      <c r="H186" s="11">
        <v>-2.7068528456544394</v>
      </c>
      <c r="I186" s="11">
        <v>2.5130593644997274</v>
      </c>
      <c r="J186" s="11">
        <v>-1.3789066461349808</v>
      </c>
    </row>
    <row r="187" spans="1:10" x14ac:dyDescent="0.25">
      <c r="A187" s="72" t="s">
        <v>6</v>
      </c>
      <c r="B187" s="40">
        <v>105362.16530263115</v>
      </c>
      <c r="C187" s="40">
        <v>116219.37884782396</v>
      </c>
      <c r="D187" s="40">
        <v>119258.18920808262</v>
      </c>
      <c r="E187" s="40">
        <v>120970.22485757267</v>
      </c>
      <c r="F187" s="40">
        <v>127524.98096877497</v>
      </c>
      <c r="G187" s="40">
        <v>131729.83974653456</v>
      </c>
      <c r="H187" s="40">
        <v>134697.36441077449</v>
      </c>
      <c r="I187" s="40">
        <v>135864.8089660223</v>
      </c>
      <c r="J187" s="40">
        <v>138667.19930699337</v>
      </c>
    </row>
    <row r="188" spans="1:10" x14ac:dyDescent="0.25">
      <c r="A188" s="10" t="s">
        <v>4</v>
      </c>
      <c r="B188" s="11"/>
      <c r="C188" s="11">
        <v>10.30466060943953</v>
      </c>
      <c r="D188" s="11">
        <v>2.614719154744094</v>
      </c>
      <c r="E188" s="11">
        <v>1.4355707233680182</v>
      </c>
      <c r="F188" s="11">
        <v>5.4184871681603353</v>
      </c>
      <c r="G188" s="11">
        <v>3.2972824193474581</v>
      </c>
      <c r="H188" s="11">
        <v>2.2527353483082102</v>
      </c>
      <c r="I188" s="11">
        <v>0.86671670255370581</v>
      </c>
      <c r="J188" s="11">
        <v>2.062631495453604</v>
      </c>
    </row>
    <row r="189" spans="1:10" x14ac:dyDescent="0.25">
      <c r="A189" s="72" t="s">
        <v>7</v>
      </c>
      <c r="B189" s="40">
        <v>37306.845648636481</v>
      </c>
      <c r="C189" s="40">
        <v>41441.42951957546</v>
      </c>
      <c r="D189" s="40">
        <v>43179.447935533753</v>
      </c>
      <c r="E189" s="40">
        <v>47242.358138693133</v>
      </c>
      <c r="F189" s="40">
        <v>49524.69563832444</v>
      </c>
      <c r="G189" s="40">
        <v>53984.33161973505</v>
      </c>
      <c r="H189" s="40">
        <v>52902.941601570841</v>
      </c>
      <c r="I189" s="40">
        <v>56106.026635820213</v>
      </c>
      <c r="J189" s="40">
        <v>59025.493157171397</v>
      </c>
    </row>
    <row r="190" spans="1:10" x14ac:dyDescent="0.25">
      <c r="A190" s="13" t="s">
        <v>25</v>
      </c>
      <c r="B190" s="12">
        <v>16611.559534999997</v>
      </c>
      <c r="C190" s="12">
        <v>18478.981715039714</v>
      </c>
      <c r="D190" s="12">
        <v>16620.894377000001</v>
      </c>
      <c r="E190" s="12">
        <v>17598.292602999987</v>
      </c>
      <c r="F190" s="12">
        <v>20399.189625999999</v>
      </c>
      <c r="G190" s="12">
        <v>18621.441176</v>
      </c>
      <c r="H190" s="12">
        <v>19025.808193999997</v>
      </c>
      <c r="I190" s="12">
        <v>18570.934127999997</v>
      </c>
      <c r="J190" s="12">
        <v>20031.914946999997</v>
      </c>
    </row>
    <row r="191" spans="1:10" x14ac:dyDescent="0.25">
      <c r="A191" s="32" t="s">
        <v>4</v>
      </c>
      <c r="B191" s="33"/>
      <c r="C191" s="33">
        <v>11.241702960550581</v>
      </c>
      <c r="D191" s="33">
        <v>-10.055139220834075</v>
      </c>
      <c r="E191" s="33">
        <v>5.8805393008965368</v>
      </c>
      <c r="F191" s="33">
        <v>15.915731634798135</v>
      </c>
      <c r="G191" s="33">
        <v>-8.7147993748445387</v>
      </c>
      <c r="H191" s="33">
        <v>2.1715130111473968</v>
      </c>
      <c r="I191" s="33">
        <v>-2.3908265097692403</v>
      </c>
      <c r="J191" s="33">
        <v>7.8670292454337654</v>
      </c>
    </row>
    <row r="192" spans="1:10" x14ac:dyDescent="0.25">
      <c r="A192" s="13" t="s">
        <v>24</v>
      </c>
      <c r="B192" s="12">
        <v>121973.72483763115</v>
      </c>
      <c r="C192" s="12">
        <v>134698.36056286367</v>
      </c>
      <c r="D192" s="12">
        <v>135879.08351191657</v>
      </c>
      <c r="E192" s="12">
        <v>138568.51746057265</v>
      </c>
      <c r="F192" s="12">
        <v>147924.17059477497</v>
      </c>
      <c r="G192" s="12">
        <v>150351.28092253458</v>
      </c>
      <c r="H192" s="12">
        <v>153723.1726047745</v>
      </c>
      <c r="I192" s="12">
        <v>154435.7430940223</v>
      </c>
      <c r="J192" s="12">
        <v>158699.11425399335</v>
      </c>
    </row>
    <row r="193" spans="1:10" x14ac:dyDescent="0.25">
      <c r="A193" s="32" t="s">
        <v>4</v>
      </c>
      <c r="B193" s="33"/>
      <c r="C193" s="33">
        <v>10.432276084190505</v>
      </c>
      <c r="D193" s="33">
        <v>0.87656816617440736</v>
      </c>
      <c r="E193" s="33">
        <v>1.9792847281165482</v>
      </c>
      <c r="F193" s="33">
        <v>6.7516441004460415</v>
      </c>
      <c r="G193" s="33">
        <v>1.6407800821195639</v>
      </c>
      <c r="H193" s="33">
        <v>2.2426757268381392</v>
      </c>
      <c r="I193" s="33">
        <v>0.46354136281055613</v>
      </c>
      <c r="J193" s="33">
        <v>2.76061167871966</v>
      </c>
    </row>
    <row r="194" spans="1:10" x14ac:dyDescent="0.25">
      <c r="A194" s="13" t="s">
        <v>26</v>
      </c>
      <c r="B194" s="12">
        <v>329.74156345729023</v>
      </c>
      <c r="C194" s="12">
        <v>223.40066853609022</v>
      </c>
      <c r="D194" s="12">
        <v>418.40520699778619</v>
      </c>
      <c r="E194" s="12">
        <v>313.79681325981056</v>
      </c>
      <c r="F194" s="12">
        <v>527.87678828298078</v>
      </c>
      <c r="G194" s="12">
        <v>564.04301459092528</v>
      </c>
      <c r="H194" s="12">
        <v>717.68175460008854</v>
      </c>
      <c r="I194" s="12">
        <v>948.39273503085269</v>
      </c>
      <c r="J194" s="12">
        <v>1106.6453965742298</v>
      </c>
    </row>
    <row r="195" spans="1:10" x14ac:dyDescent="0.25">
      <c r="A195" s="72" t="s">
        <v>9</v>
      </c>
      <c r="B195" s="40">
        <v>67725.578090537369</v>
      </c>
      <c r="C195" s="40">
        <v>74554.54865971244</v>
      </c>
      <c r="D195" s="40">
        <v>75660.335992385037</v>
      </c>
      <c r="E195" s="40">
        <v>73414.069905619675</v>
      </c>
      <c r="F195" s="40">
        <v>77472.408542167439</v>
      </c>
      <c r="G195" s="40">
        <v>77181.465181880558</v>
      </c>
      <c r="H195" s="40">
        <v>81076.741054603641</v>
      </c>
      <c r="I195" s="40">
        <v>78810.389595171262</v>
      </c>
      <c r="J195" s="40">
        <v>78535.060753247701</v>
      </c>
    </row>
    <row r="196" spans="1:10" x14ac:dyDescent="0.25">
      <c r="A196" s="10" t="s">
        <v>4</v>
      </c>
      <c r="B196" s="11"/>
      <c r="C196" s="11">
        <v>10.08329609242451</v>
      </c>
      <c r="D196" s="11">
        <v>1.4831923102636146</v>
      </c>
      <c r="E196" s="11">
        <v>-2.9688819872428662</v>
      </c>
      <c r="F196" s="11">
        <v>5.5280120578590886</v>
      </c>
      <c r="G196" s="11">
        <v>-0.37554448836907284</v>
      </c>
      <c r="H196" s="11">
        <v>5.0469058387836219</v>
      </c>
      <c r="I196" s="11">
        <v>-2.795316424849926</v>
      </c>
      <c r="J196" s="11">
        <v>-0.34935602188727044</v>
      </c>
    </row>
    <row r="197" spans="1:10" x14ac:dyDescent="0.25">
      <c r="A197" s="72" t="s">
        <v>10</v>
      </c>
      <c r="B197" s="40">
        <v>119444.20600000001</v>
      </c>
      <c r="C197" s="40">
        <v>131153.37409241122</v>
      </c>
      <c r="D197" s="40">
        <v>132003.78983896787</v>
      </c>
      <c r="E197" s="40">
        <v>132288.97969160616</v>
      </c>
      <c r="F197" s="40">
        <v>142315.63375972415</v>
      </c>
      <c r="G197" s="40">
        <v>143903.49090426011</v>
      </c>
      <c r="H197" s="40">
        <v>148356.42141957412</v>
      </c>
      <c r="I197" s="40">
        <v>146743.33809124018</v>
      </c>
      <c r="J197" s="40">
        <v>152829.56808570257</v>
      </c>
    </row>
    <row r="198" spans="1:10" x14ac:dyDescent="0.25">
      <c r="A198" s="10" t="s">
        <v>27</v>
      </c>
      <c r="B198" s="27">
        <v>8298.8316154183049</v>
      </c>
      <c r="C198" s="27">
        <v>9297.6954948110269</v>
      </c>
      <c r="D198" s="27">
        <v>8596.9192887763293</v>
      </c>
      <c r="E198" s="27">
        <v>8522.4769301488068</v>
      </c>
      <c r="F198" s="27">
        <v>9664.0229531313926</v>
      </c>
      <c r="G198" s="27">
        <v>9491.1261861390758</v>
      </c>
      <c r="H198" s="27">
        <v>9570.3484344699991</v>
      </c>
      <c r="I198" s="27">
        <v>8706.262227009056</v>
      </c>
      <c r="J198" s="27">
        <v>10651.320632825769</v>
      </c>
    </row>
    <row r="199" spans="1:10" x14ac:dyDescent="0.25">
      <c r="A199" s="32" t="s">
        <v>4</v>
      </c>
      <c r="B199" s="33"/>
      <c r="C199" s="33">
        <v>12.036198897407946</v>
      </c>
      <c r="D199" s="33">
        <v>-7.5370956859771905</v>
      </c>
      <c r="E199" s="33">
        <v>-0.8659190126945826</v>
      </c>
      <c r="F199" s="33">
        <v>13.394533447715107</v>
      </c>
      <c r="G199" s="33">
        <v>-1.7890765350085824</v>
      </c>
      <c r="H199" s="33">
        <v>0.83469808300116188</v>
      </c>
      <c r="I199" s="33">
        <v>-9.0287852461956444</v>
      </c>
      <c r="J199" s="33">
        <v>22.340912266375845</v>
      </c>
    </row>
    <row r="200" spans="1:10" x14ac:dyDescent="0.25">
      <c r="A200" s="13" t="s">
        <v>13</v>
      </c>
      <c r="B200" s="12">
        <v>143668.04251189236</v>
      </c>
      <c r="C200" s="12">
        <v>155055.15165731127</v>
      </c>
      <c r="D200" s="12">
        <v>156599.84093493788</v>
      </c>
      <c r="E200" s="12">
        <v>160579.04317975618</v>
      </c>
      <c r="F200" s="12">
        <v>170784.38521352413</v>
      </c>
      <c r="G200" s="12">
        <v>166136.01664036012</v>
      </c>
      <c r="H200" s="12">
        <v>171151.40631539407</v>
      </c>
      <c r="I200" s="12">
        <v>168782.74656193401</v>
      </c>
      <c r="J200" s="12">
        <v>178073.91904086244</v>
      </c>
    </row>
    <row r="201" spans="1:10" x14ac:dyDescent="0.25">
      <c r="A201" s="32" t="s">
        <v>4</v>
      </c>
      <c r="B201" s="33"/>
      <c r="C201" s="33">
        <v>7.9259861457890546</v>
      </c>
      <c r="D201" s="33">
        <v>0.99621925561075297</v>
      </c>
      <c r="E201" s="33">
        <v>2.5410001830535212</v>
      </c>
      <c r="F201" s="33">
        <v>6.3553386741405982</v>
      </c>
      <c r="G201" s="33">
        <v>-2.7217760964226123</v>
      </c>
      <c r="H201" s="33">
        <v>3.0188455077088561</v>
      </c>
      <c r="I201" s="33">
        <v>-1.3839557643453682</v>
      </c>
      <c r="J201" s="33">
        <v>5.5048117584216127</v>
      </c>
    </row>
    <row r="202" spans="1:10" x14ac:dyDescent="0.25">
      <c r="A202" s="10" t="s">
        <v>22</v>
      </c>
      <c r="B202" s="27">
        <v>98066.513120885822</v>
      </c>
      <c r="C202" s="27">
        <v>104603.05730536599</v>
      </c>
      <c r="D202" s="27">
        <v>111547.08808513801</v>
      </c>
      <c r="E202" s="27">
        <v>112864.59574877609</v>
      </c>
      <c r="F202" s="27">
        <v>120265.17627560301</v>
      </c>
      <c r="G202" s="27">
        <v>123618.83829624021</v>
      </c>
      <c r="H202" s="27">
        <v>127166.90801368358</v>
      </c>
      <c r="I202" s="27">
        <v>128675.76012017431</v>
      </c>
      <c r="J202" s="27">
        <v>133409.79170422451</v>
      </c>
    </row>
    <row r="203" spans="1:10" x14ac:dyDescent="0.25">
      <c r="A203" s="32" t="s">
        <v>4</v>
      </c>
      <c r="B203" s="33"/>
      <c r="C203" s="33">
        <v>6.6654191899559345</v>
      </c>
      <c r="D203" s="33">
        <v>6.6384587206666623</v>
      </c>
      <c r="E203" s="33">
        <v>1.1811224176757618</v>
      </c>
      <c r="F203" s="33">
        <v>6.5570434003057843</v>
      </c>
      <c r="G203" s="33">
        <v>2.7885561926520142</v>
      </c>
      <c r="H203" s="33">
        <v>2.8701691152773767</v>
      </c>
      <c r="I203" s="33">
        <v>1.1865131660890644</v>
      </c>
      <c r="J203" s="33">
        <v>3.6790391443026538</v>
      </c>
    </row>
    <row r="204" spans="1:10" x14ac:dyDescent="0.25">
      <c r="A204" s="10" t="s">
        <v>39</v>
      </c>
      <c r="B204" s="27">
        <v>45601.52939100653</v>
      </c>
      <c r="C204" s="27">
        <v>50452.094351945263</v>
      </c>
      <c r="D204" s="27">
        <v>45052.752849799857</v>
      </c>
      <c r="E204" s="27">
        <v>47714.447430980072</v>
      </c>
      <c r="F204" s="27">
        <v>50519.208937921125</v>
      </c>
      <c r="G204" s="27">
        <v>42517.178344119908</v>
      </c>
      <c r="H204" s="27">
        <v>43984.49830171049</v>
      </c>
      <c r="I204" s="27">
        <v>40106.9864417598</v>
      </c>
      <c r="J204" s="27">
        <v>44664.127336637946</v>
      </c>
    </row>
    <row r="205" spans="1:10" x14ac:dyDescent="0.25">
      <c r="A205" s="32" t="s">
        <v>4</v>
      </c>
      <c r="B205" s="33"/>
      <c r="C205" s="33">
        <v>10.636847109551905</v>
      </c>
      <c r="D205" s="33">
        <v>-10.701917475378753</v>
      </c>
      <c r="E205" s="33">
        <v>5.9079510414246306</v>
      </c>
      <c r="F205" s="33">
        <v>5.8782227563217493</v>
      </c>
      <c r="G205" s="33">
        <v>-15.839580155806177</v>
      </c>
      <c r="H205" s="33">
        <v>3.4511226161684005</v>
      </c>
      <c r="I205" s="33">
        <v>-8.8156328017043641</v>
      </c>
      <c r="J205" s="33">
        <v>11.362461504046472</v>
      </c>
    </row>
    <row r="206" spans="1:10" x14ac:dyDescent="0.25">
      <c r="A206" s="10" t="s">
        <v>20</v>
      </c>
      <c r="B206" s="27">
        <v>53943.814354965783</v>
      </c>
      <c r="C206" s="27">
        <v>57285.150247818361</v>
      </c>
      <c r="D206" s="27">
        <v>52336.742088137697</v>
      </c>
      <c r="E206" s="27">
        <v>62624.943758873967</v>
      </c>
      <c r="F206" s="27">
        <v>69128.203737175645</v>
      </c>
      <c r="G206" s="27">
        <v>52844.441503676208</v>
      </c>
      <c r="H206" s="27">
        <v>46336.836830700187</v>
      </c>
      <c r="I206" s="27">
        <v>53317.161828884797</v>
      </c>
      <c r="J206" s="27">
        <v>45680.578624709196</v>
      </c>
    </row>
    <row r="207" spans="1:10" x14ac:dyDescent="0.25">
      <c r="A207" s="32" t="s">
        <v>4</v>
      </c>
      <c r="B207" s="33"/>
      <c r="C207" s="33">
        <v>6.1941038704931506</v>
      </c>
      <c r="D207" s="33">
        <v>-8.6382040341582584</v>
      </c>
      <c r="E207" s="33">
        <v>19.657703670989733</v>
      </c>
      <c r="F207" s="33">
        <v>10.384456397024966</v>
      </c>
      <c r="G207" s="33">
        <v>-23.555887977951873</v>
      </c>
      <c r="H207" s="33">
        <v>-12.314643674535386</v>
      </c>
      <c r="I207" s="33">
        <v>15.064310547758058</v>
      </c>
      <c r="J207" s="33">
        <v>-14.322936447150592</v>
      </c>
    </row>
    <row r="208" spans="1:10" x14ac:dyDescent="0.25">
      <c r="A208" s="10" t="s">
        <v>14</v>
      </c>
      <c r="B208" s="27">
        <v>6786.5518686831056</v>
      </c>
      <c r="C208" s="27">
        <v>8090.9575732729054</v>
      </c>
      <c r="D208" s="27">
        <v>7163.9287740567961</v>
      </c>
      <c r="E208" s="27">
        <v>3399.2431654090701</v>
      </c>
      <c r="F208" s="27">
        <v>1148.686717412073</v>
      </c>
      <c r="G208" s="27">
        <v>3076.4970761195177</v>
      </c>
      <c r="H208" s="27">
        <v>2285.1641595040601</v>
      </c>
      <c r="I208" s="27">
        <v>3830.5892212703602</v>
      </c>
      <c r="J208" s="27">
        <v>2225.2789560826191</v>
      </c>
    </row>
    <row r="209" spans="1:10" x14ac:dyDescent="0.25">
      <c r="A209" s="39" t="s">
        <v>151</v>
      </c>
      <c r="B209" s="40">
        <v>60730.366223648889</v>
      </c>
      <c r="C209" s="40">
        <v>65376.107821091267</v>
      </c>
      <c r="D209" s="40">
        <v>59500.670862194493</v>
      </c>
      <c r="E209" s="40">
        <v>66024.186924283043</v>
      </c>
      <c r="F209" s="40">
        <v>70276.890454587716</v>
      </c>
      <c r="G209" s="40">
        <v>55920.938579795722</v>
      </c>
      <c r="H209" s="40">
        <v>48622.000990204251</v>
      </c>
      <c r="I209" s="40">
        <v>57147.751050155166</v>
      </c>
      <c r="J209" s="40">
        <v>47905.857580791817</v>
      </c>
    </row>
    <row r="210" spans="1:10" x14ac:dyDescent="0.25">
      <c r="A210" s="10" t="s">
        <v>17</v>
      </c>
      <c r="B210" s="27">
        <v>47749.148391006507</v>
      </c>
      <c r="C210" s="27">
        <v>52536.024351945263</v>
      </c>
      <c r="D210" s="27">
        <v>48722.757048721658</v>
      </c>
      <c r="E210" s="27">
        <v>51025.21864596368</v>
      </c>
      <c r="F210" s="27">
        <v>51504.230032477863</v>
      </c>
      <c r="G210" s="27">
        <v>43639.430471716805</v>
      </c>
      <c r="H210" s="27">
        <v>44517.87371771047</v>
      </c>
      <c r="I210" s="27">
        <v>40765.748330759903</v>
      </c>
      <c r="J210" s="27">
        <v>46547.904172497721</v>
      </c>
    </row>
    <row r="211" spans="1:10" x14ac:dyDescent="0.25">
      <c r="A211" s="46" t="s">
        <v>118</v>
      </c>
      <c r="B211" s="45">
        <v>-12981.2167673406</v>
      </c>
      <c r="C211" s="45">
        <v>-12840.083731057126</v>
      </c>
      <c r="D211" s="45">
        <v>-10777.9138134728</v>
      </c>
      <c r="E211" s="45">
        <v>-14998.968087319414</v>
      </c>
      <c r="F211" s="45">
        <v>-18772.660422109857</v>
      </c>
      <c r="G211" s="45">
        <v>-12281.508079831199</v>
      </c>
      <c r="H211" s="45">
        <v>-4104.1268059427302</v>
      </c>
      <c r="I211" s="45">
        <v>-16382.002719395081</v>
      </c>
      <c r="J211" s="45">
        <v>-1357.95340829421</v>
      </c>
    </row>
    <row r="212" spans="1:10" x14ac:dyDescent="0.25">
      <c r="A212" s="42"/>
      <c r="B212" s="42"/>
      <c r="C212" s="42"/>
      <c r="D212" s="42"/>
      <c r="E212" s="42"/>
      <c r="F212" s="42"/>
      <c r="G212" s="42"/>
      <c r="H212" s="76"/>
    </row>
    <row r="213" spans="1:10" x14ac:dyDescent="0.25">
      <c r="A213" s="42"/>
      <c r="B213" s="65"/>
      <c r="C213" s="65"/>
      <c r="D213" s="65"/>
      <c r="E213" s="65"/>
      <c r="F213" s="65"/>
      <c r="G213" s="65"/>
      <c r="H213" s="65"/>
      <c r="I213" s="65"/>
    </row>
    <row r="214" spans="1:10" x14ac:dyDescent="0.25">
      <c r="A214" s="106" t="s">
        <v>44</v>
      </c>
      <c r="B214" s="106"/>
      <c r="C214" s="106"/>
      <c r="D214" s="106"/>
      <c r="E214" s="106"/>
      <c r="F214" s="106"/>
      <c r="G214" s="106"/>
      <c r="H214" s="42"/>
    </row>
    <row r="215" spans="1:10" x14ac:dyDescent="0.25">
      <c r="A215" s="37" t="s">
        <v>18</v>
      </c>
      <c r="B215" s="38">
        <v>2007</v>
      </c>
      <c r="C215" s="38">
        <v>2008</v>
      </c>
      <c r="D215" s="38">
        <v>2009</v>
      </c>
      <c r="E215" s="38">
        <v>2010</v>
      </c>
      <c r="F215" s="38">
        <v>2011</v>
      </c>
      <c r="G215" s="38">
        <v>2012</v>
      </c>
      <c r="H215" s="38">
        <v>2013</v>
      </c>
      <c r="I215" s="38">
        <v>2014</v>
      </c>
      <c r="J215" s="38">
        <v>2015</v>
      </c>
    </row>
    <row r="216" spans="1:10" x14ac:dyDescent="0.25">
      <c r="A216" s="34" t="s">
        <v>40</v>
      </c>
      <c r="B216" s="35">
        <v>80754.934971573733</v>
      </c>
      <c r="C216" s="35">
        <v>84979.055556661362</v>
      </c>
      <c r="D216" s="35">
        <v>77396.431880197051</v>
      </c>
      <c r="E216" s="35">
        <v>85591.040588926073</v>
      </c>
      <c r="F216" s="35">
        <v>95159.376378646455</v>
      </c>
      <c r="G216" s="35">
        <v>89978.231584225505</v>
      </c>
      <c r="H216" s="35">
        <v>84312.0042048225</v>
      </c>
      <c r="I216" s="35">
        <v>93719.794054996499</v>
      </c>
      <c r="J216" s="35">
        <v>93884.2482507159</v>
      </c>
    </row>
    <row r="217" spans="1:10" x14ac:dyDescent="0.25">
      <c r="A217" s="32" t="s">
        <v>4</v>
      </c>
      <c r="B217" s="33"/>
      <c r="C217" s="33">
        <v>5.230789408194739</v>
      </c>
      <c r="D217" s="33">
        <v>-8.922932394098515</v>
      </c>
      <c r="E217" s="33">
        <v>10.587837849441902</v>
      </c>
      <c r="F217" s="33">
        <v>11.179132446437801</v>
      </c>
      <c r="G217" s="33">
        <v>-5.4447023421052885</v>
      </c>
      <c r="H217" s="33">
        <v>-6.2973313429693771</v>
      </c>
      <c r="I217" s="33">
        <v>11.158304133441403</v>
      </c>
      <c r="J217" s="33">
        <v>0.17547434603077949</v>
      </c>
    </row>
    <row r="218" spans="1:10" x14ac:dyDescent="0.25">
      <c r="A218" s="34" t="s">
        <v>87</v>
      </c>
      <c r="B218" s="35">
        <v>43931.78046467017</v>
      </c>
      <c r="C218" s="35">
        <v>49698.250993068032</v>
      </c>
      <c r="D218" s="35">
        <v>42227.75651794696</v>
      </c>
      <c r="E218" s="35">
        <v>45270.775376439495</v>
      </c>
      <c r="F218" s="35">
        <v>52541.480243230551</v>
      </c>
      <c r="G218" s="35">
        <v>60789.735630724084</v>
      </c>
      <c r="H218" s="35">
        <v>62246.267805709198</v>
      </c>
      <c r="I218" s="35">
        <v>62332.025978689606</v>
      </c>
      <c r="J218" s="35">
        <v>71267.713219692901</v>
      </c>
    </row>
    <row r="219" spans="1:10" x14ac:dyDescent="0.25">
      <c r="A219" s="32" t="s">
        <v>4</v>
      </c>
      <c r="B219" s="33"/>
      <c r="C219" s="33">
        <v>13.125965912160659</v>
      </c>
      <c r="D219" s="33">
        <v>-15.031704991314612</v>
      </c>
      <c r="E219" s="33">
        <v>7.2062053715764876</v>
      </c>
      <c r="F219" s="33">
        <v>16.060482300850953</v>
      </c>
      <c r="G219" s="33">
        <v>15.698559213234651</v>
      </c>
      <c r="H219" s="33">
        <v>2.3960166299011827</v>
      </c>
      <c r="I219" s="33">
        <v>0.13777239343583927</v>
      </c>
      <c r="J219" s="33">
        <v>14.335627794383377</v>
      </c>
    </row>
    <row r="220" spans="1:10" x14ac:dyDescent="0.25">
      <c r="A220" s="34" t="s">
        <v>28</v>
      </c>
      <c r="B220" s="35">
        <v>36823.154506903578</v>
      </c>
      <c r="C220" s="35">
        <v>35280.80456359333</v>
      </c>
      <c r="D220" s="35">
        <v>35168.675362250091</v>
      </c>
      <c r="E220" s="35">
        <v>40320.265212486571</v>
      </c>
      <c r="F220" s="35">
        <v>42617.896135415896</v>
      </c>
      <c r="G220" s="35">
        <v>29188.495953501395</v>
      </c>
      <c r="H220" s="35">
        <v>22065.736399113299</v>
      </c>
      <c r="I220" s="35">
        <v>31387.7680763069</v>
      </c>
      <c r="J220" s="35">
        <v>22616.535031022995</v>
      </c>
    </row>
    <row r="221" spans="1:10" x14ac:dyDescent="0.25">
      <c r="A221" s="32" t="s">
        <v>4</v>
      </c>
      <c r="B221" s="33"/>
      <c r="C221" s="33">
        <v>-4.1885329053519715</v>
      </c>
      <c r="D221" s="33">
        <v>-0.31781928652201419</v>
      </c>
      <c r="E221" s="33">
        <v>14.648233967225789</v>
      </c>
      <c r="F221" s="33">
        <v>5.6984519095320429</v>
      </c>
      <c r="G221" s="33">
        <v>-31.511175819762105</v>
      </c>
      <c r="H221" s="33">
        <v>-24.402626177570017</v>
      </c>
      <c r="I221" s="33">
        <v>42.246637540581709</v>
      </c>
      <c r="J221" s="33">
        <v>-27.94474912634799</v>
      </c>
    </row>
    <row r="222" spans="1:10" x14ac:dyDescent="0.25">
      <c r="A222" s="34" t="s">
        <v>29</v>
      </c>
      <c r="B222" s="35">
        <v>15128.835988103499</v>
      </c>
      <c r="C222" s="35">
        <v>14924.013731057126</v>
      </c>
      <c r="D222" s="35">
        <v>14447.9176532288</v>
      </c>
      <c r="E222" s="35">
        <v>18309.739302303024</v>
      </c>
      <c r="F222" s="35">
        <v>19757.681516666606</v>
      </c>
      <c r="G222" s="35">
        <v>13403.7602074278</v>
      </c>
      <c r="H222" s="35">
        <v>4637.5022219427301</v>
      </c>
      <c r="I222" s="35">
        <v>17040.764608395082</v>
      </c>
      <c r="J222" s="35">
        <v>3241.7302441540301</v>
      </c>
    </row>
    <row r="223" spans="1:10" x14ac:dyDescent="0.25">
      <c r="A223" s="32" t="s">
        <v>4</v>
      </c>
      <c r="B223" s="33"/>
      <c r="C223" s="33">
        <v>-1.3538533777974426</v>
      </c>
      <c r="D223" s="33">
        <v>-6.0929090740249547</v>
      </c>
      <c r="E223" s="33">
        <v>30.646606553194221</v>
      </c>
      <c r="F223" s="33">
        <v>7.9080438582839863</v>
      </c>
      <c r="G223" s="33">
        <v>-32.159245526247354</v>
      </c>
      <c r="H223" s="33">
        <v>-65.401483239212084</v>
      </c>
      <c r="I223" s="33">
        <v>267.45566455505457</v>
      </c>
      <c r="J223" s="33">
        <v>-80.976615083591952</v>
      </c>
    </row>
    <row r="224" spans="1:10" x14ac:dyDescent="0.25">
      <c r="A224" s="47" t="s">
        <v>118</v>
      </c>
      <c r="B224" s="36">
        <v>12981.2167673406</v>
      </c>
      <c r="C224" s="36">
        <v>12840.083731057126</v>
      </c>
      <c r="D224" s="36">
        <v>10777.9138134728</v>
      </c>
      <c r="E224" s="36">
        <v>14998.968087319414</v>
      </c>
      <c r="F224" s="36">
        <v>18772.660422109857</v>
      </c>
      <c r="G224" s="36">
        <v>12281.508079831199</v>
      </c>
      <c r="H224" s="36">
        <v>4104.1268059427302</v>
      </c>
      <c r="I224" s="36">
        <v>16382.002719395081</v>
      </c>
      <c r="J224" s="36">
        <v>1357.95340829421</v>
      </c>
    </row>
    <row r="225" spans="1:9" x14ac:dyDescent="0.25">
      <c r="A225" s="42"/>
      <c r="B225" s="42"/>
      <c r="C225" s="42"/>
      <c r="D225" s="42"/>
      <c r="E225" s="42"/>
      <c r="F225" s="42"/>
      <c r="G225" s="42"/>
      <c r="H225" s="42"/>
    </row>
    <row r="226" spans="1:9" x14ac:dyDescent="0.25">
      <c r="B226" s="56"/>
      <c r="C226" s="56"/>
      <c r="D226" s="56"/>
      <c r="E226" s="56"/>
      <c r="F226" s="56"/>
      <c r="G226" s="56"/>
      <c r="H226" s="56"/>
      <c r="I226" s="56"/>
    </row>
    <row r="227" spans="1:9" x14ac:dyDescent="0.25">
      <c r="B227" s="56"/>
      <c r="C227" s="56"/>
      <c r="D227" s="56"/>
      <c r="E227" s="56"/>
      <c r="F227" s="56"/>
      <c r="G227" s="56"/>
      <c r="H227" s="56"/>
      <c r="I227" s="56"/>
    </row>
    <row r="228" spans="1:9" x14ac:dyDescent="0.25">
      <c r="B228" s="56"/>
      <c r="C228" s="56"/>
      <c r="D228" s="56"/>
      <c r="E228" s="56"/>
      <c r="F228" s="56"/>
      <c r="G228" s="56"/>
      <c r="H228" s="56"/>
      <c r="I228" s="56"/>
    </row>
    <row r="229" spans="1:9" x14ac:dyDescent="0.25">
      <c r="B229" s="56"/>
      <c r="C229" s="56"/>
      <c r="D229" s="56"/>
      <c r="E229" s="56"/>
      <c r="F229" s="56"/>
      <c r="G229" s="56"/>
      <c r="H229" s="56"/>
      <c r="I229" s="56"/>
    </row>
    <row r="230" spans="1:9" x14ac:dyDescent="0.25">
      <c r="B230" s="56"/>
      <c r="C230" s="56"/>
      <c r="D230" s="56"/>
      <c r="E230" s="56"/>
      <c r="F230" s="56"/>
      <c r="G230" s="56"/>
      <c r="H230" s="56"/>
      <c r="I230" s="56"/>
    </row>
    <row r="231" spans="1:9" x14ac:dyDescent="0.25">
      <c r="B231" s="56"/>
      <c r="C231" s="56"/>
      <c r="D231" s="56"/>
      <c r="E231" s="56"/>
      <c r="F231" s="56"/>
      <c r="G231" s="56"/>
      <c r="H231" s="56"/>
      <c r="I231" s="56"/>
    </row>
    <row r="232" spans="1:9" x14ac:dyDescent="0.25">
      <c r="B232" s="56"/>
      <c r="C232" s="56"/>
      <c r="D232" s="56"/>
      <c r="E232" s="56"/>
      <c r="F232" s="56"/>
      <c r="G232" s="56"/>
      <c r="H232" s="56"/>
      <c r="I232" s="56"/>
    </row>
    <row r="233" spans="1:9" x14ac:dyDescent="0.25">
      <c r="B233" s="56"/>
      <c r="C233" s="56"/>
      <c r="D233" s="56"/>
      <c r="E233" s="56"/>
      <c r="F233" s="56"/>
      <c r="G233" s="56"/>
      <c r="H233" s="56"/>
      <c r="I233" s="56"/>
    </row>
    <row r="234" spans="1:9" x14ac:dyDescent="0.25">
      <c r="B234" s="56"/>
      <c r="C234" s="56"/>
      <c r="D234" s="56"/>
      <c r="E234" s="56"/>
      <c r="F234" s="56"/>
      <c r="G234" s="56"/>
      <c r="H234" s="56"/>
      <c r="I234" s="56"/>
    </row>
    <row r="235" spans="1:9" x14ac:dyDescent="0.25">
      <c r="B235" s="56"/>
      <c r="C235" s="56"/>
      <c r="D235" s="56"/>
      <c r="E235" s="56"/>
      <c r="F235" s="56"/>
      <c r="G235" s="56"/>
      <c r="H235" s="56"/>
      <c r="I235" s="56"/>
    </row>
  </sheetData>
  <mergeCells count="7">
    <mergeCell ref="A92:G92"/>
    <mergeCell ref="A7:G7"/>
    <mergeCell ref="A5:G5"/>
    <mergeCell ref="A214:G214"/>
    <mergeCell ref="A181:G181"/>
    <mergeCell ref="A124:G124"/>
    <mergeCell ref="A37:G37"/>
  </mergeCells>
  <pageMargins left="0.11811023622047245" right="0.11811023622047245" top="0.35433070866141736" bottom="0.35433070866141736" header="0.31496062992125984" footer="0.31496062992125984"/>
  <pageSetup paperSize="9" scale="62" orientation="portrait" horizontalDpi="300" verticalDpi="300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5:J284"/>
  <sheetViews>
    <sheetView view="pageLayout" topLeftCell="A13" zoomScaleNormal="80" workbookViewId="0">
      <selection activeCell="D148" sqref="D148"/>
    </sheetView>
  </sheetViews>
  <sheetFormatPr defaultRowHeight="15" x14ac:dyDescent="0.25"/>
  <cols>
    <col min="1" max="1" width="30.5703125" customWidth="1"/>
    <col min="2" max="8" width="11.140625" customWidth="1"/>
    <col min="9" max="9" width="11.140625" style="78" customWidth="1"/>
    <col min="10" max="10" width="11.140625" style="81" customWidth="1"/>
  </cols>
  <sheetData>
    <row r="5" spans="1:10" x14ac:dyDescent="0.25">
      <c r="A5" s="107" t="s">
        <v>152</v>
      </c>
      <c r="B5" s="107"/>
      <c r="C5" s="107"/>
      <c r="D5" s="107"/>
      <c r="E5" s="107"/>
      <c r="F5" s="107"/>
      <c r="G5" s="107"/>
    </row>
    <row r="6" spans="1:10" x14ac:dyDescent="0.25">
      <c r="A6" s="4"/>
      <c r="B6" s="4"/>
      <c r="C6" s="4"/>
      <c r="D6" s="4"/>
      <c r="E6" s="4"/>
      <c r="F6" s="4"/>
      <c r="G6" s="4"/>
    </row>
    <row r="7" spans="1:10" x14ac:dyDescent="0.25">
      <c r="A7" s="108" t="s">
        <v>55</v>
      </c>
      <c r="B7" s="108"/>
      <c r="C7" s="108"/>
      <c r="D7" s="108"/>
      <c r="E7" s="108"/>
      <c r="F7" s="108"/>
      <c r="G7" s="108"/>
      <c r="H7" s="108"/>
      <c r="I7" s="108"/>
      <c r="J7" s="108"/>
    </row>
    <row r="8" spans="1:10" x14ac:dyDescent="0.25">
      <c r="A8" s="18"/>
      <c r="B8" s="19"/>
    </row>
    <row r="9" spans="1:10" x14ac:dyDescent="0.25">
      <c r="A9" s="8" t="s">
        <v>45</v>
      </c>
      <c r="B9" s="9">
        <v>2007</v>
      </c>
      <c r="C9" s="9">
        <v>2008</v>
      </c>
      <c r="D9" s="9">
        <v>2009</v>
      </c>
      <c r="E9" s="9">
        <v>2010</v>
      </c>
      <c r="F9" s="9">
        <v>2011</v>
      </c>
      <c r="G9" s="9">
        <v>2012</v>
      </c>
      <c r="H9" s="9">
        <v>2013</v>
      </c>
      <c r="I9" s="9">
        <v>2014</v>
      </c>
      <c r="J9" s="9">
        <v>2015</v>
      </c>
    </row>
    <row r="10" spans="1:10" x14ac:dyDescent="0.25">
      <c r="A10" s="26" t="s">
        <v>46</v>
      </c>
      <c r="B10" s="27">
        <v>98373.463237156757</v>
      </c>
      <c r="C10" s="27">
        <v>117929.19615009366</v>
      </c>
      <c r="D10" s="27">
        <v>106343.94970886695</v>
      </c>
      <c r="E10" s="27">
        <v>121058.22018982741</v>
      </c>
      <c r="F10" s="27">
        <v>132215.64771257029</v>
      </c>
      <c r="G10" s="27">
        <v>133244.54293406149</v>
      </c>
      <c r="H10" s="27">
        <v>132412.26297347553</v>
      </c>
      <c r="I10" s="27">
        <v>132771.07260308956</v>
      </c>
      <c r="J10" s="27">
        <v>131015.09778794613</v>
      </c>
    </row>
    <row r="11" spans="1:10" x14ac:dyDescent="0.25">
      <c r="A11" s="5" t="s">
        <v>47</v>
      </c>
      <c r="B11" s="6">
        <v>8580.9512056583317</v>
      </c>
      <c r="C11" s="6">
        <v>10370.137530740909</v>
      </c>
      <c r="D11" s="6">
        <v>9356.9554993900019</v>
      </c>
      <c r="E11" s="6">
        <v>9545.1613706507087</v>
      </c>
      <c r="F11" s="6">
        <v>9604.0305234569641</v>
      </c>
      <c r="G11" s="6">
        <v>9742.7527717573921</v>
      </c>
      <c r="H11" s="6">
        <v>9552.0986893685858</v>
      </c>
      <c r="I11" s="6">
        <v>10094.280852490243</v>
      </c>
      <c r="J11" s="6">
        <v>10456.629212966238</v>
      </c>
    </row>
    <row r="12" spans="1:10" x14ac:dyDescent="0.25">
      <c r="A12" s="26" t="s">
        <v>48</v>
      </c>
      <c r="B12" s="27">
        <v>23332.050331428705</v>
      </c>
      <c r="C12" s="27">
        <v>25008.557343423097</v>
      </c>
      <c r="D12" s="27">
        <v>27680.074973098624</v>
      </c>
      <c r="E12" s="27">
        <v>28453.653899118784</v>
      </c>
      <c r="F12" s="27">
        <v>30248.187191737543</v>
      </c>
      <c r="G12" s="27">
        <v>29793.024022210342</v>
      </c>
      <c r="H12" s="27">
        <v>30501.119285479468</v>
      </c>
      <c r="I12" s="27">
        <v>32733.247550199641</v>
      </c>
      <c r="J12" s="27">
        <v>34766.074057230493</v>
      </c>
    </row>
    <row r="13" spans="1:10" x14ac:dyDescent="0.25">
      <c r="A13" s="5" t="s">
        <v>49</v>
      </c>
      <c r="B13" s="6">
        <v>68436.24311621362</v>
      </c>
      <c r="C13" s="6">
        <v>78791.478802928992</v>
      </c>
      <c r="D13" s="6">
        <v>79775.460568707262</v>
      </c>
      <c r="E13" s="6">
        <v>80997.76145664767</v>
      </c>
      <c r="F13" s="6">
        <v>85638.358971065987</v>
      </c>
      <c r="G13" s="6">
        <v>91143.513389617685</v>
      </c>
      <c r="H13" s="6">
        <v>90847.579835576384</v>
      </c>
      <c r="I13" s="6">
        <v>92114.093135289702</v>
      </c>
      <c r="J13" s="6">
        <v>92459.224172430186</v>
      </c>
    </row>
    <row r="14" spans="1:10" x14ac:dyDescent="0.25">
      <c r="A14" s="29" t="s">
        <v>50</v>
      </c>
      <c r="B14" s="16">
        <v>198722.70789045742</v>
      </c>
      <c r="C14" s="16">
        <v>232099.3698271866</v>
      </c>
      <c r="D14" s="16">
        <v>223156.4408232288</v>
      </c>
      <c r="E14" s="16">
        <v>240054.79691624458</v>
      </c>
      <c r="F14" s="16">
        <v>257706.22439883088</v>
      </c>
      <c r="G14" s="16">
        <v>263923.83298748697</v>
      </c>
      <c r="H14" s="16">
        <v>263313.06078389997</v>
      </c>
      <c r="I14" s="16">
        <v>267712.69414106914</v>
      </c>
      <c r="J14" s="16">
        <v>268697.02523057308</v>
      </c>
    </row>
    <row r="15" spans="1:10" x14ac:dyDescent="0.25">
      <c r="A15" s="20"/>
      <c r="B15" s="19"/>
    </row>
    <row r="16" spans="1:10" x14ac:dyDescent="0.25">
      <c r="A16" s="108" t="s">
        <v>51</v>
      </c>
      <c r="B16" s="108"/>
      <c r="C16" s="108"/>
      <c r="D16" s="108"/>
      <c r="E16" s="108"/>
      <c r="F16" s="108"/>
      <c r="G16" s="108"/>
    </row>
    <row r="17" spans="1:10" x14ac:dyDescent="0.25">
      <c r="A17" s="20"/>
      <c r="B17" s="19"/>
    </row>
    <row r="18" spans="1:10" x14ac:dyDescent="0.25">
      <c r="A18" s="8" t="s">
        <v>45</v>
      </c>
      <c r="B18" s="9">
        <v>2007</v>
      </c>
      <c r="C18" s="9">
        <v>2008</v>
      </c>
      <c r="D18" s="9">
        <v>2009</v>
      </c>
      <c r="E18" s="9">
        <v>2010</v>
      </c>
      <c r="F18" s="9">
        <v>2011</v>
      </c>
      <c r="G18" s="9">
        <v>2012</v>
      </c>
      <c r="H18" s="9">
        <v>2013</v>
      </c>
      <c r="I18" s="9">
        <v>2014</v>
      </c>
      <c r="J18" s="9">
        <v>2015</v>
      </c>
    </row>
    <row r="19" spans="1:10" x14ac:dyDescent="0.25">
      <c r="A19" s="26" t="s">
        <v>46</v>
      </c>
      <c r="B19" s="11">
        <v>49.50287980746694</v>
      </c>
      <c r="C19" s="11">
        <v>50.809787307005514</v>
      </c>
      <c r="D19" s="11">
        <v>47.654438884471304</v>
      </c>
      <c r="E19" s="11">
        <v>50.429411011546996</v>
      </c>
      <c r="F19" s="11">
        <v>51.304794061920269</v>
      </c>
      <c r="G19" s="11">
        <v>50.485983560408052</v>
      </c>
      <c r="H19" s="11">
        <v>50.287009151492789</v>
      </c>
      <c r="I19" s="11">
        <v>49.594612249924495</v>
      </c>
      <c r="J19" s="11">
        <v>48.759415060706409</v>
      </c>
    </row>
    <row r="20" spans="1:10" x14ac:dyDescent="0.25">
      <c r="A20" s="5" t="s">
        <v>47</v>
      </c>
      <c r="B20" s="28">
        <v>4.318052675886662</v>
      </c>
      <c r="C20" s="28">
        <v>4.4679731523882058</v>
      </c>
      <c r="D20" s="28">
        <v>4.1930026598703565</v>
      </c>
      <c r="E20" s="28">
        <v>3.9762427134422262</v>
      </c>
      <c r="F20" s="28">
        <v>3.7267359551989676</v>
      </c>
      <c r="G20" s="28">
        <v>3.6915016963319531</v>
      </c>
      <c r="H20" s="28">
        <v>3.6276585221148432</v>
      </c>
      <c r="I20" s="28">
        <v>3.7705648904235898</v>
      </c>
      <c r="J20" s="28">
        <v>3.8916058724480638</v>
      </c>
    </row>
    <row r="21" spans="1:10" x14ac:dyDescent="0.25">
      <c r="A21" s="26" t="s">
        <v>48</v>
      </c>
      <c r="B21" s="11">
        <v>11.741008654275237</v>
      </c>
      <c r="C21" s="11">
        <v>10.774935477870375</v>
      </c>
      <c r="D21" s="11">
        <v>12.403887994891049</v>
      </c>
      <c r="E21" s="11">
        <v>11.852982845848443</v>
      </c>
      <c r="F21" s="11">
        <v>11.73746860880042</v>
      </c>
      <c r="G21" s="11">
        <v>11.288493231159944</v>
      </c>
      <c r="H21" s="11">
        <v>11.583595281857903</v>
      </c>
      <c r="I21" s="11">
        <v>12.227006140004368</v>
      </c>
      <c r="J21" s="11">
        <v>12.938764032611521</v>
      </c>
    </row>
    <row r="22" spans="1:10" x14ac:dyDescent="0.25">
      <c r="A22" s="5" t="s">
        <v>49</v>
      </c>
      <c r="B22" s="28">
        <v>34.438058862371157</v>
      </c>
      <c r="C22" s="28">
        <v>33.947304062735924</v>
      </c>
      <c r="D22" s="28">
        <v>35.748670427980436</v>
      </c>
      <c r="E22" s="28">
        <v>33.741363429162334</v>
      </c>
      <c r="F22" s="28">
        <v>33.231001374080307</v>
      </c>
      <c r="G22" s="28">
        <v>34.534021561417276</v>
      </c>
      <c r="H22" s="28">
        <v>34.501737044534472</v>
      </c>
      <c r="I22" s="28">
        <v>34.407816719647549</v>
      </c>
      <c r="J22" s="28">
        <v>34.410215034234007</v>
      </c>
    </row>
    <row r="23" spans="1:10" x14ac:dyDescent="0.25">
      <c r="A23" s="29" t="s">
        <v>50</v>
      </c>
      <c r="B23" s="30">
        <v>100</v>
      </c>
      <c r="C23" s="30">
        <v>100.00000000000001</v>
      </c>
      <c r="D23" s="30">
        <v>99.999999967213142</v>
      </c>
      <c r="E23" s="30">
        <v>100</v>
      </c>
      <c r="F23" s="30">
        <v>99.999999999999972</v>
      </c>
      <c r="G23" s="30">
        <v>100.00000004931722</v>
      </c>
      <c r="H23" s="30">
        <v>100</v>
      </c>
      <c r="I23" s="30">
        <v>100</v>
      </c>
      <c r="J23" s="30">
        <v>100</v>
      </c>
    </row>
    <row r="24" spans="1:10" x14ac:dyDescent="0.25">
      <c r="A24" s="21"/>
      <c r="B24" s="19"/>
    </row>
    <row r="25" spans="1:10" x14ac:dyDescent="0.25">
      <c r="A25" s="108" t="s">
        <v>56</v>
      </c>
      <c r="B25" s="108"/>
      <c r="C25" s="108"/>
      <c r="D25" s="108"/>
      <c r="E25" s="108"/>
      <c r="F25" s="108"/>
      <c r="G25" s="108"/>
      <c r="H25" s="108"/>
      <c r="I25" s="108"/>
      <c r="J25" s="108"/>
    </row>
    <row r="26" spans="1:10" x14ac:dyDescent="0.25">
      <c r="A26" s="20"/>
      <c r="B26" s="19"/>
    </row>
    <row r="27" spans="1:10" x14ac:dyDescent="0.25">
      <c r="A27" s="8" t="s">
        <v>45</v>
      </c>
      <c r="B27" s="9">
        <v>2007</v>
      </c>
      <c r="C27" s="9">
        <v>2008</v>
      </c>
      <c r="D27" s="9">
        <v>2009</v>
      </c>
      <c r="E27" s="9">
        <v>2010</v>
      </c>
      <c r="F27" s="9">
        <v>2011</v>
      </c>
      <c r="G27" s="9">
        <v>2012</v>
      </c>
      <c r="H27" s="9">
        <v>2013</v>
      </c>
      <c r="I27" s="9">
        <v>2014</v>
      </c>
      <c r="J27" s="9">
        <v>2015</v>
      </c>
    </row>
    <row r="28" spans="1:10" x14ac:dyDescent="0.25">
      <c r="A28" s="5" t="s">
        <v>46</v>
      </c>
      <c r="B28" s="6">
        <v>44160.557545129857</v>
      </c>
      <c r="C28" s="6">
        <v>49556.333816422688</v>
      </c>
      <c r="D28" s="6">
        <v>48076.155526516901</v>
      </c>
      <c r="E28" s="6">
        <v>51663.735680835518</v>
      </c>
      <c r="F28" s="6">
        <v>54398.075264608604</v>
      </c>
      <c r="G28" s="6">
        <v>55036.850296636236</v>
      </c>
      <c r="H28" s="6">
        <v>55300.356897464946</v>
      </c>
      <c r="I28" s="6">
        <v>54324.255786171496</v>
      </c>
      <c r="J28" s="6">
        <v>55521.744847707494</v>
      </c>
    </row>
    <row r="29" spans="1:10" x14ac:dyDescent="0.25">
      <c r="A29" s="26" t="s">
        <v>47</v>
      </c>
      <c r="B29" s="27">
        <v>4843.9690130472354</v>
      </c>
      <c r="C29" s="27">
        <v>6015.8985857743473</v>
      </c>
      <c r="D29" s="27">
        <v>5315.9938169599418</v>
      </c>
      <c r="E29" s="27">
        <v>5119.3142023888695</v>
      </c>
      <c r="F29" s="27">
        <v>5077.4215809268362</v>
      </c>
      <c r="G29" s="27">
        <v>5237.2747988766287</v>
      </c>
      <c r="H29" s="27">
        <v>5377.4788727918803</v>
      </c>
      <c r="I29" s="27">
        <v>5985.668895053258</v>
      </c>
      <c r="J29" s="27">
        <v>6137.5656637215543</v>
      </c>
    </row>
    <row r="30" spans="1:10" x14ac:dyDescent="0.25">
      <c r="A30" s="5" t="s">
        <v>48</v>
      </c>
      <c r="B30" s="6">
        <v>15503.531702548209</v>
      </c>
      <c r="C30" s="6">
        <v>16180.577124003737</v>
      </c>
      <c r="D30" s="6">
        <v>17947.290061618092</v>
      </c>
      <c r="E30" s="6">
        <v>19018.487421190264</v>
      </c>
      <c r="F30" s="6">
        <v>21514.149546932738</v>
      </c>
      <c r="G30" s="6">
        <v>21882.069776442604</v>
      </c>
      <c r="H30" s="6">
        <v>23144.092900235035</v>
      </c>
      <c r="I30" s="6">
        <v>24510.250008368694</v>
      </c>
      <c r="J30" s="6">
        <v>25188.303522256698</v>
      </c>
    </row>
    <row r="31" spans="1:10" x14ac:dyDescent="0.25">
      <c r="A31" s="26" t="s">
        <v>49</v>
      </c>
      <c r="B31" s="27">
        <v>40854.107041905852</v>
      </c>
      <c r="C31" s="27">
        <v>44466.56932162321</v>
      </c>
      <c r="D31" s="27">
        <v>47918.74972982164</v>
      </c>
      <c r="E31" s="27">
        <v>45168.687553157979</v>
      </c>
      <c r="F31" s="27">
        <v>46535.334576306675</v>
      </c>
      <c r="G31" s="27">
        <v>49573.644944251057</v>
      </c>
      <c r="H31" s="27">
        <v>50875.435740282701</v>
      </c>
      <c r="I31" s="27">
        <v>51044.634276428871</v>
      </c>
      <c r="J31" s="27">
        <v>51819.585273307624</v>
      </c>
    </row>
    <row r="32" spans="1:10" x14ac:dyDescent="0.25">
      <c r="A32" s="5" t="s">
        <v>50</v>
      </c>
      <c r="B32" s="6">
        <v>105362.16530263115</v>
      </c>
      <c r="C32" s="6">
        <v>116219.37884782397</v>
      </c>
      <c r="D32" s="6">
        <v>119258.18913491657</v>
      </c>
      <c r="E32" s="6">
        <v>120970.22485757261</v>
      </c>
      <c r="F32" s="6">
        <v>127524.98096877485</v>
      </c>
      <c r="G32" s="6">
        <v>131729.83981620651</v>
      </c>
      <c r="H32" s="6">
        <v>134697.36441077455</v>
      </c>
      <c r="I32" s="6">
        <v>135864.8089660223</v>
      </c>
      <c r="J32" s="6">
        <v>138667.19930699337</v>
      </c>
    </row>
    <row r="33" spans="1:10" x14ac:dyDescent="0.25">
      <c r="A33" s="26" t="s">
        <v>52</v>
      </c>
      <c r="B33" s="27">
        <v>105362.16530263115</v>
      </c>
      <c r="C33" s="27">
        <v>116219.37884782397</v>
      </c>
      <c r="D33" s="27">
        <v>119258.18913491657</v>
      </c>
      <c r="E33" s="27">
        <v>120970.22485757261</v>
      </c>
      <c r="F33" s="27">
        <v>127524.98096877485</v>
      </c>
      <c r="G33" s="27">
        <v>131729.83981620651</v>
      </c>
      <c r="H33" s="27">
        <v>134697.36441077455</v>
      </c>
      <c r="I33" s="27">
        <v>135864.8089660223</v>
      </c>
      <c r="J33" s="27">
        <v>138667.19930699337</v>
      </c>
    </row>
    <row r="34" spans="1:10" x14ac:dyDescent="0.25">
      <c r="A34" s="5" t="s">
        <v>57</v>
      </c>
      <c r="B34" s="6">
        <v>16611.559534999997</v>
      </c>
      <c r="C34" s="6">
        <v>18478.981715039714</v>
      </c>
      <c r="D34" s="6">
        <v>16620.894377000001</v>
      </c>
      <c r="E34" s="6">
        <v>17598.292602999987</v>
      </c>
      <c r="F34" s="6">
        <v>20399.189625999999</v>
      </c>
      <c r="G34" s="6">
        <v>18621.441176</v>
      </c>
      <c r="H34" s="6">
        <v>19025.808193999997</v>
      </c>
      <c r="I34" s="6">
        <v>18570.934127999997</v>
      </c>
      <c r="J34" s="6">
        <v>20031.914946999997</v>
      </c>
    </row>
    <row r="35" spans="1:10" x14ac:dyDescent="0.25">
      <c r="A35" s="29" t="s">
        <v>58</v>
      </c>
      <c r="B35" s="16">
        <v>121973.72483763115</v>
      </c>
      <c r="C35" s="16">
        <v>134698.3605628637</v>
      </c>
      <c r="D35" s="16">
        <v>135879.08351191657</v>
      </c>
      <c r="E35" s="16">
        <v>138568.51746057259</v>
      </c>
      <c r="F35" s="16">
        <v>147924.17059477486</v>
      </c>
      <c r="G35" s="16">
        <v>150351.28099220651</v>
      </c>
      <c r="H35" s="16">
        <v>153723.17260477456</v>
      </c>
      <c r="I35" s="16">
        <v>154435.7430940223</v>
      </c>
      <c r="J35" s="16">
        <v>158699.11425399335</v>
      </c>
    </row>
    <row r="36" spans="1:10" x14ac:dyDescent="0.25">
      <c r="A36" s="22"/>
      <c r="B36" s="19"/>
      <c r="J36" s="101"/>
    </row>
    <row r="37" spans="1:10" x14ac:dyDescent="0.25">
      <c r="A37" s="22"/>
      <c r="B37" s="19"/>
    </row>
    <row r="38" spans="1:10" x14ac:dyDescent="0.25">
      <c r="A38" s="108" t="s">
        <v>85</v>
      </c>
      <c r="B38" s="108"/>
      <c r="C38" s="108"/>
      <c r="D38" s="108"/>
      <c r="E38" s="108"/>
      <c r="F38" s="108"/>
      <c r="G38" s="108"/>
      <c r="H38" s="108"/>
      <c r="I38" s="108"/>
      <c r="J38" s="108"/>
    </row>
    <row r="39" spans="1:10" x14ac:dyDescent="0.25">
      <c r="A39" s="22"/>
      <c r="B39" s="19"/>
    </row>
    <row r="40" spans="1:10" x14ac:dyDescent="0.25">
      <c r="A40" s="8" t="s">
        <v>45</v>
      </c>
      <c r="B40" s="9">
        <v>2007</v>
      </c>
      <c r="C40" s="9">
        <v>2008</v>
      </c>
      <c r="D40" s="9">
        <v>2009</v>
      </c>
      <c r="E40" s="9">
        <v>2010</v>
      </c>
      <c r="F40" s="9">
        <v>2011</v>
      </c>
      <c r="G40" s="9">
        <v>2012</v>
      </c>
      <c r="H40" s="9">
        <v>2013</v>
      </c>
      <c r="I40" s="9">
        <v>2014</v>
      </c>
      <c r="J40" s="9">
        <v>2015</v>
      </c>
    </row>
    <row r="41" spans="1:10" x14ac:dyDescent="0.25">
      <c r="A41" s="26" t="s">
        <v>46</v>
      </c>
      <c r="B41" s="11">
        <v>19.24283740198015</v>
      </c>
      <c r="C41" s="11">
        <v>19.872446438283056</v>
      </c>
      <c r="D41" s="11">
        <v>19.09191074881733</v>
      </c>
      <c r="E41" s="11">
        <v>21.143620573378403</v>
      </c>
      <c r="F41" s="11">
        <v>20.86725604375145</v>
      </c>
      <c r="G41" s="11">
        <v>22.303511112908541</v>
      </c>
      <c r="H41" s="11">
        <v>21.392854023925935</v>
      </c>
      <c r="I41" s="11">
        <v>22.293445680047387</v>
      </c>
      <c r="J41" s="11">
        <v>23.368045169243892</v>
      </c>
    </row>
    <row r="42" spans="1:10" x14ac:dyDescent="0.25">
      <c r="A42" s="5" t="s">
        <v>47</v>
      </c>
      <c r="B42" s="28">
        <v>1.9672699127779203</v>
      </c>
      <c r="C42" s="28">
        <v>2.1254839762807345</v>
      </c>
      <c r="D42" s="28">
        <v>2.1580149860998925</v>
      </c>
      <c r="E42" s="28">
        <v>2.3175808461407281</v>
      </c>
      <c r="F42" s="28">
        <v>2.4347240239397459</v>
      </c>
      <c r="G42" s="28">
        <v>2.4561463801708077</v>
      </c>
      <c r="H42" s="28">
        <v>2.4904553683990662</v>
      </c>
      <c r="I42" s="28">
        <v>2.5157911529944501</v>
      </c>
      <c r="J42" s="28">
        <v>2.521153553937348</v>
      </c>
    </row>
    <row r="43" spans="1:10" x14ac:dyDescent="0.25">
      <c r="A43" s="26" t="s">
        <v>48</v>
      </c>
      <c r="B43" s="11">
        <v>12.658251720332615</v>
      </c>
      <c r="C43" s="11">
        <v>12.180732974778804</v>
      </c>
      <c r="D43" s="11">
        <v>13.293756495048337</v>
      </c>
      <c r="E43" s="11">
        <v>13.793634358079366</v>
      </c>
      <c r="F43" s="11">
        <v>13.897019971021884</v>
      </c>
      <c r="G43" s="11">
        <v>14.334300907727664</v>
      </c>
      <c r="H43" s="11">
        <v>14.040750194208826</v>
      </c>
      <c r="I43" s="11">
        <v>14.594207161898648</v>
      </c>
      <c r="J43" s="11">
        <v>14.561907626435799</v>
      </c>
    </row>
    <row r="44" spans="1:10" x14ac:dyDescent="0.25">
      <c r="A44" s="5" t="s">
        <v>49</v>
      </c>
      <c r="B44" s="28">
        <v>1.5398404276673561</v>
      </c>
      <c r="C44" s="28">
        <v>1.9130445267586189</v>
      </c>
      <c r="D44" s="28">
        <v>2.0090339320686499</v>
      </c>
      <c r="E44" s="28">
        <v>1.8669340991280494</v>
      </c>
      <c r="F44" s="28">
        <v>1.8245575973738468</v>
      </c>
      <c r="G44" s="28">
        <v>1.8816406750899308</v>
      </c>
      <c r="H44" s="28">
        <v>1.8885089534911914</v>
      </c>
      <c r="I44" s="28">
        <v>1.8785083004530756</v>
      </c>
      <c r="J44" s="28">
        <v>2.1151915580054568</v>
      </c>
    </row>
    <row r="45" spans="1:10" x14ac:dyDescent="0.25">
      <c r="A45" s="26" t="s">
        <v>109</v>
      </c>
      <c r="B45" s="11">
        <v>35.408199462758041</v>
      </c>
      <c r="C45" s="11">
        <v>36.091707916101214</v>
      </c>
      <c r="D45" s="11">
        <v>36.552716162034208</v>
      </c>
      <c r="E45" s="11">
        <v>39.121769876726553</v>
      </c>
      <c r="F45" s="11">
        <v>39.023557636086927</v>
      </c>
      <c r="G45" s="11">
        <v>40.975599075896945</v>
      </c>
      <c r="H45" s="11">
        <v>39.812568540025019</v>
      </c>
      <c r="I45" s="11">
        <v>41.281952295393566</v>
      </c>
      <c r="J45" s="11">
        <v>42.566297907622499</v>
      </c>
    </row>
    <row r="46" spans="1:10" x14ac:dyDescent="0.25">
      <c r="A46" s="5" t="s">
        <v>46</v>
      </c>
      <c r="B46" s="28">
        <v>22.429428932874558</v>
      </c>
      <c r="C46" s="28">
        <v>22.640841904866924</v>
      </c>
      <c r="D46" s="28">
        <v>20.950786427298791</v>
      </c>
      <c r="E46" s="28">
        <v>21.371151175626334</v>
      </c>
      <c r="F46" s="28">
        <v>21.450093233930527</v>
      </c>
      <c r="G46" s="28">
        <v>19.12820513001197</v>
      </c>
      <c r="H46" s="28">
        <v>19.223030214695203</v>
      </c>
      <c r="I46" s="28">
        <v>17.115784603372315</v>
      </c>
      <c r="J46" s="28">
        <v>15.986156968477156</v>
      </c>
    </row>
    <row r="47" spans="1:10" x14ac:dyDescent="0.25">
      <c r="A47" s="26" t="s">
        <v>47</v>
      </c>
      <c r="B47" s="11">
        <v>2.5725290096420861</v>
      </c>
      <c r="C47" s="11">
        <v>2.9964061727687263</v>
      </c>
      <c r="D47" s="11">
        <v>2.243928959907616</v>
      </c>
      <c r="E47" s="11">
        <v>1.8658027757007773</v>
      </c>
      <c r="F47" s="11">
        <v>1.5034172639672303</v>
      </c>
      <c r="G47" s="11">
        <v>1.4727966498197926</v>
      </c>
      <c r="H47" s="11">
        <v>1.4535944875288695</v>
      </c>
      <c r="I47" s="11">
        <v>1.8400262997303862</v>
      </c>
      <c r="J47" s="11">
        <v>1.8653379574800824</v>
      </c>
    </row>
    <row r="48" spans="1:10" x14ac:dyDescent="0.25">
      <c r="A48" s="5" t="s">
        <v>48</v>
      </c>
      <c r="B48" s="28">
        <v>2.0562633601210796</v>
      </c>
      <c r="C48" s="28">
        <v>1.7417103254821253</v>
      </c>
      <c r="D48" s="28">
        <v>1.7553484694035033</v>
      </c>
      <c r="E48" s="28">
        <v>1.9279925493535743</v>
      </c>
      <c r="F48" s="28">
        <v>2.9735173805583419</v>
      </c>
      <c r="G48" s="28">
        <v>2.2770225456167954</v>
      </c>
      <c r="H48" s="28">
        <v>3.1415406408624191</v>
      </c>
      <c r="I48" s="28">
        <v>3.4459683588267591</v>
      </c>
      <c r="J48" s="28">
        <v>3.6026645637709604</v>
      </c>
    </row>
    <row r="49" spans="1:10" x14ac:dyDescent="0.25">
      <c r="A49" s="26" t="s">
        <v>49</v>
      </c>
      <c r="B49" s="11">
        <v>37.220619110341239</v>
      </c>
      <c r="C49" s="11">
        <v>36.770884246904572</v>
      </c>
      <c r="D49" s="11">
        <v>38.492402058070915</v>
      </c>
      <c r="E49" s="11">
        <v>35.522772309510515</v>
      </c>
      <c r="F49" s="11">
        <v>34.823742640095837</v>
      </c>
      <c r="G49" s="11">
        <v>35.712698391262009</v>
      </c>
      <c r="H49" s="11">
        <v>36.373614510416147</v>
      </c>
      <c r="I49" s="11">
        <v>35.617181759259495</v>
      </c>
      <c r="J49" s="11">
        <v>35.181484084048783</v>
      </c>
    </row>
    <row r="50" spans="1:10" x14ac:dyDescent="0.25">
      <c r="A50" s="5" t="s">
        <v>59</v>
      </c>
      <c r="B50" s="28">
        <v>64.278840412978965</v>
      </c>
      <c r="C50" s="28">
        <v>64.14984265002235</v>
      </c>
      <c r="D50" s="28">
        <v>63.442465914680824</v>
      </c>
      <c r="E50" s="28">
        <v>60.6877188101912</v>
      </c>
      <c r="F50" s="28">
        <v>60.750770518551931</v>
      </c>
      <c r="G50" s="28">
        <v>58.590722716710566</v>
      </c>
      <c r="H50" s="28">
        <v>60.191779853502638</v>
      </c>
      <c r="I50" s="28">
        <v>58.018961021188957</v>
      </c>
      <c r="J50" s="28">
        <v>56.635643573776981</v>
      </c>
    </row>
    <row r="51" spans="1:10" x14ac:dyDescent="0.25">
      <c r="A51" s="26" t="s">
        <v>46</v>
      </c>
      <c r="B51" s="11">
        <v>0.24084110583592072</v>
      </c>
      <c r="C51" s="11">
        <v>0.12704781052285383</v>
      </c>
      <c r="D51" s="11">
        <v>0.26996887663471664</v>
      </c>
      <c r="E51" s="11">
        <v>0.19303981509141546</v>
      </c>
      <c r="F51" s="11">
        <v>0.33945008143986821</v>
      </c>
      <c r="G51" s="11">
        <v>0.3483772980914025</v>
      </c>
      <c r="H51" s="11">
        <v>0.43937852718945902</v>
      </c>
      <c r="I51" s="11">
        <v>0.57482165732762702</v>
      </c>
      <c r="J51" s="11">
        <v>0.68536390614826304</v>
      </c>
    </row>
    <row r="52" spans="1:10" x14ac:dyDescent="0.25">
      <c r="A52" s="5" t="s">
        <v>47</v>
      </c>
      <c r="B52" s="28">
        <v>5.7647418146296585E-2</v>
      </c>
      <c r="C52" s="28">
        <v>5.4439861844402339E-2</v>
      </c>
      <c r="D52" s="28">
        <v>5.5606395416817139E-2</v>
      </c>
      <c r="E52" s="28">
        <v>4.8495924068428273E-2</v>
      </c>
      <c r="F52" s="28">
        <v>4.3370053914018901E-2</v>
      </c>
      <c r="G52" s="28">
        <v>4.6826473854415983E-2</v>
      </c>
      <c r="H52" s="28">
        <v>4.8217473366394079E-2</v>
      </c>
      <c r="I52" s="28">
        <v>4.9789076740922054E-2</v>
      </c>
      <c r="J52" s="28">
        <v>3.9620571609272556E-2</v>
      </c>
    </row>
    <row r="53" spans="1:10" x14ac:dyDescent="0.25">
      <c r="A53" s="26" t="s">
        <v>48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</row>
    <row r="54" spans="1:10" x14ac:dyDescent="0.25">
      <c r="A54" s="5" t="s">
        <v>49</v>
      </c>
      <c r="B54" s="28">
        <v>1.447160028077157E-2</v>
      </c>
      <c r="C54" s="28">
        <v>1.0735578824447351E-2</v>
      </c>
      <c r="D54" s="28">
        <v>2.5264540319292313E-2</v>
      </c>
      <c r="E54" s="28">
        <v>1.786430215550246E-2</v>
      </c>
      <c r="F54" s="28">
        <v>3.1119772162926475E-2</v>
      </c>
      <c r="G54" s="28">
        <v>3.2977887864817673E-2</v>
      </c>
      <c r="H54" s="28">
        <v>4.5214539382729887E-2</v>
      </c>
      <c r="I54" s="28">
        <v>6.0947050748061338E-2</v>
      </c>
      <c r="J54" s="28">
        <v>7.3074040842990226E-2</v>
      </c>
    </row>
    <row r="55" spans="1:10" x14ac:dyDescent="0.25">
      <c r="A55" s="29" t="s">
        <v>60</v>
      </c>
      <c r="B55" s="30">
        <v>0.31296012426298886</v>
      </c>
      <c r="C55" s="30">
        <v>0.1922232511917035</v>
      </c>
      <c r="D55" s="30">
        <v>0.35083981237082612</v>
      </c>
      <c r="E55" s="30">
        <v>0.25940004131534616</v>
      </c>
      <c r="F55" s="30">
        <v>0.41393990751681359</v>
      </c>
      <c r="G55" s="30">
        <v>0.42818165981063616</v>
      </c>
      <c r="H55" s="30">
        <v>0.53281053993858296</v>
      </c>
      <c r="I55" s="30">
        <v>0.68555778481661034</v>
      </c>
      <c r="J55" s="30">
        <v>0.79805851860052579</v>
      </c>
    </row>
    <row r="56" spans="1:10" x14ac:dyDescent="0.25">
      <c r="A56" s="22"/>
      <c r="B56" s="23"/>
      <c r="J56" s="77"/>
    </row>
    <row r="57" spans="1:10" x14ac:dyDescent="0.25">
      <c r="A57" s="22"/>
      <c r="B57" s="23"/>
    </row>
    <row r="58" spans="1:10" x14ac:dyDescent="0.25">
      <c r="A58" s="108" t="s">
        <v>63</v>
      </c>
      <c r="B58" s="108"/>
      <c r="C58" s="108"/>
      <c r="D58" s="108"/>
      <c r="E58" s="108"/>
      <c r="F58" s="108"/>
      <c r="G58" s="108"/>
      <c r="H58" s="108"/>
      <c r="I58" s="108"/>
      <c r="J58" s="108"/>
    </row>
    <row r="59" spans="1:10" x14ac:dyDescent="0.25">
      <c r="A59" s="22"/>
      <c r="B59" s="19"/>
    </row>
    <row r="60" spans="1:10" x14ac:dyDescent="0.25">
      <c r="A60" s="8" t="s">
        <v>45</v>
      </c>
      <c r="B60" s="9">
        <v>2007</v>
      </c>
      <c r="C60" s="9">
        <v>2008</v>
      </c>
      <c r="D60" s="9">
        <v>2009</v>
      </c>
      <c r="E60" s="9">
        <v>2010</v>
      </c>
      <c r="F60" s="9">
        <v>2011</v>
      </c>
      <c r="G60" s="9">
        <v>2012</v>
      </c>
      <c r="H60" s="9">
        <v>2013</v>
      </c>
      <c r="I60" s="9">
        <v>2014</v>
      </c>
      <c r="J60" s="9">
        <v>2015</v>
      </c>
    </row>
    <row r="61" spans="1:10" x14ac:dyDescent="0.25">
      <c r="A61" s="5" t="s">
        <v>46</v>
      </c>
      <c r="B61" s="28">
        <v>36.204975787953892</v>
      </c>
      <c r="C61" s="28">
        <v>36.790599090695501</v>
      </c>
      <c r="D61" s="28">
        <v>35.381571823967022</v>
      </c>
      <c r="E61" s="28">
        <v>37.283891483890329</v>
      </c>
      <c r="F61" s="28">
        <v>36.774297970294064</v>
      </c>
      <c r="G61" s="28">
        <v>36.605508069790957</v>
      </c>
      <c r="H61" s="28">
        <v>35.973988801052982</v>
      </c>
      <c r="I61" s="28">
        <v>35.175960368901286</v>
      </c>
      <c r="J61" s="28">
        <v>34.985541733299499</v>
      </c>
    </row>
    <row r="62" spans="1:10" x14ac:dyDescent="0.25">
      <c r="A62" s="26" t="s">
        <v>47</v>
      </c>
      <c r="B62" s="11">
        <v>3.9713217084215673</v>
      </c>
      <c r="C62" s="11">
        <v>4.4662003016486072</v>
      </c>
      <c r="D62" s="11">
        <v>3.9122973746682139</v>
      </c>
      <c r="E62" s="11">
        <v>3.6944280679379329</v>
      </c>
      <c r="F62" s="11">
        <v>3.4324489098106779</v>
      </c>
      <c r="G62" s="11">
        <v>3.4833589473362077</v>
      </c>
      <c r="H62" s="11">
        <v>3.4981576177961728</v>
      </c>
      <c r="I62" s="11">
        <v>3.8758313167238185</v>
      </c>
      <c r="J62" s="11">
        <v>3.8674227594607471</v>
      </c>
    </row>
    <row r="63" spans="1:10" x14ac:dyDescent="0.25">
      <c r="A63" s="5" t="s">
        <v>48</v>
      </c>
      <c r="B63" s="28">
        <v>12.710550344499344</v>
      </c>
      <c r="C63" s="28">
        <v>12.012452903205356</v>
      </c>
      <c r="D63" s="28">
        <v>13.208280183935827</v>
      </c>
      <c r="E63" s="28">
        <v>13.724969978553508</v>
      </c>
      <c r="F63" s="28">
        <v>14.544039328007353</v>
      </c>
      <c r="G63" s="28">
        <v>14.553962980586022</v>
      </c>
      <c r="H63" s="28">
        <v>15.055695578010852</v>
      </c>
      <c r="I63" s="28">
        <v>15.870840206626625</v>
      </c>
      <c r="J63" s="28">
        <v>15.87173541620626</v>
      </c>
    </row>
    <row r="64" spans="1:10" x14ac:dyDescent="0.25">
      <c r="A64" s="26" t="s">
        <v>49</v>
      </c>
      <c r="B64" s="11">
        <v>33.494186634285356</v>
      </c>
      <c r="C64" s="11">
        <v>33.011960305835103</v>
      </c>
      <c r="D64" s="11">
        <v>35.265729272908416</v>
      </c>
      <c r="E64" s="11">
        <v>32.596644880760877</v>
      </c>
      <c r="F64" s="11">
        <v>31.458911947382894</v>
      </c>
      <c r="G64" s="11">
        <v>32.971880663138954</v>
      </c>
      <c r="H64" s="11">
        <v>33.095489039303452</v>
      </c>
      <c r="I64" s="11">
        <v>33.05234478352093</v>
      </c>
      <c r="J64" s="11">
        <v>32.652724948654637</v>
      </c>
    </row>
    <row r="65" spans="1:10" x14ac:dyDescent="0.25">
      <c r="A65" s="5" t="s">
        <v>61</v>
      </c>
      <c r="B65" s="28">
        <v>86.381034475160163</v>
      </c>
      <c r="C65" s="28">
        <v>86.281212601384567</v>
      </c>
      <c r="D65" s="28">
        <v>87.767878655479478</v>
      </c>
      <c r="E65" s="28">
        <v>87.299934411142644</v>
      </c>
      <c r="F65" s="28">
        <v>86.209698155494991</v>
      </c>
      <c r="G65" s="28">
        <v>87.61471066085214</v>
      </c>
      <c r="H65" s="28">
        <v>87.623331036163464</v>
      </c>
      <c r="I65" s="28">
        <v>87.974976675772666</v>
      </c>
      <c r="J65" s="28">
        <v>87.377424857621136</v>
      </c>
    </row>
    <row r="66" spans="1:10" x14ac:dyDescent="0.25">
      <c r="A66" s="26" t="s">
        <v>62</v>
      </c>
      <c r="B66" s="11">
        <v>86.381034475160163</v>
      </c>
      <c r="C66" s="11">
        <v>86.281212601384567</v>
      </c>
      <c r="D66" s="11">
        <v>87.767878655479478</v>
      </c>
      <c r="E66" s="11">
        <v>87.299934411142644</v>
      </c>
      <c r="F66" s="11">
        <v>86.209698155494991</v>
      </c>
      <c r="G66" s="11">
        <v>87.61471066085214</v>
      </c>
      <c r="H66" s="11">
        <v>87.623331036163464</v>
      </c>
      <c r="I66" s="11">
        <v>87.974976675772666</v>
      </c>
      <c r="J66" s="11">
        <v>87.377424857621136</v>
      </c>
    </row>
    <row r="67" spans="1:10" x14ac:dyDescent="0.25">
      <c r="A67" s="5" t="s">
        <v>57</v>
      </c>
      <c r="B67" s="28">
        <v>13.618965524839844</v>
      </c>
      <c r="C67" s="28">
        <v>13.718787398615426</v>
      </c>
      <c r="D67" s="28">
        <v>12.232121344520513</v>
      </c>
      <c r="E67" s="28">
        <v>12.700065588857365</v>
      </c>
      <c r="F67" s="28">
        <v>13.790301844505027</v>
      </c>
      <c r="G67" s="28">
        <v>12.385289339147862</v>
      </c>
      <c r="H67" s="28">
        <v>12.376668963836533</v>
      </c>
      <c r="I67" s="28">
        <v>12.025023324227343</v>
      </c>
      <c r="J67" s="28">
        <v>12.622575142378864</v>
      </c>
    </row>
    <row r="68" spans="1:10" x14ac:dyDescent="0.25">
      <c r="A68" s="29" t="s">
        <v>58</v>
      </c>
      <c r="B68" s="30">
        <v>100</v>
      </c>
      <c r="C68" s="30">
        <v>100</v>
      </c>
      <c r="D68" s="30">
        <v>99.999999999999986</v>
      </c>
      <c r="E68" s="30">
        <v>100.00000000000003</v>
      </c>
      <c r="F68" s="30">
        <v>100.00000000000001</v>
      </c>
      <c r="G68" s="30">
        <v>100</v>
      </c>
      <c r="H68" s="30">
        <v>99.999999999999986</v>
      </c>
      <c r="I68" s="30">
        <v>100</v>
      </c>
      <c r="J68" s="30">
        <v>100</v>
      </c>
    </row>
    <row r="69" spans="1:10" s="115" customFormat="1" x14ac:dyDescent="0.25">
      <c r="A69" s="114"/>
      <c r="B69" s="33"/>
      <c r="C69" s="33"/>
      <c r="D69" s="33"/>
      <c r="E69" s="33"/>
      <c r="F69" s="33"/>
      <c r="G69" s="33"/>
      <c r="H69" s="33"/>
      <c r="I69" s="33"/>
      <c r="J69" s="33"/>
    </row>
    <row r="70" spans="1:10" s="115" customFormat="1" x14ac:dyDescent="0.25">
      <c r="A70" s="114"/>
      <c r="B70" s="33"/>
      <c r="C70" s="33"/>
      <c r="D70" s="33"/>
      <c r="E70" s="33"/>
      <c r="F70" s="33"/>
      <c r="G70" s="33"/>
      <c r="H70" s="33"/>
      <c r="I70" s="33"/>
      <c r="J70" s="33"/>
    </row>
    <row r="71" spans="1:10" s="115" customFormat="1" x14ac:dyDescent="0.25">
      <c r="A71" s="114"/>
      <c r="B71" s="33"/>
      <c r="C71" s="33"/>
      <c r="D71" s="33"/>
      <c r="E71" s="33"/>
      <c r="F71" s="33"/>
      <c r="G71" s="33"/>
      <c r="H71" s="33"/>
      <c r="I71" s="33"/>
      <c r="J71" s="33"/>
    </row>
    <row r="72" spans="1:10" s="115" customFormat="1" x14ac:dyDescent="0.25">
      <c r="A72" s="114"/>
      <c r="B72" s="33"/>
      <c r="C72" s="33"/>
      <c r="D72" s="33"/>
      <c r="E72" s="33"/>
      <c r="F72" s="33"/>
      <c r="G72" s="33"/>
      <c r="H72" s="33"/>
      <c r="I72" s="33"/>
      <c r="J72" s="33"/>
    </row>
    <row r="73" spans="1:10" s="115" customFormat="1" x14ac:dyDescent="0.25">
      <c r="A73" s="114"/>
      <c r="B73" s="33"/>
      <c r="C73" s="33"/>
      <c r="D73" s="33"/>
      <c r="E73" s="33"/>
      <c r="F73" s="33"/>
      <c r="G73" s="33"/>
      <c r="H73" s="33"/>
      <c r="I73" s="33"/>
      <c r="J73" s="33"/>
    </row>
    <row r="74" spans="1:10" s="115" customFormat="1" x14ac:dyDescent="0.25">
      <c r="A74" s="114"/>
      <c r="B74" s="33"/>
      <c r="C74" s="33"/>
      <c r="D74" s="33"/>
      <c r="E74" s="33"/>
      <c r="F74" s="33"/>
      <c r="G74" s="33"/>
      <c r="H74" s="33"/>
      <c r="I74" s="33"/>
      <c r="J74" s="33"/>
    </row>
    <row r="75" spans="1:10" x14ac:dyDescent="0.25">
      <c r="A75" s="22"/>
      <c r="B75" s="19"/>
      <c r="J75" s="101"/>
    </row>
    <row r="76" spans="1:10" x14ac:dyDescent="0.25">
      <c r="A76" s="22"/>
      <c r="B76" s="19"/>
      <c r="J76" s="101"/>
    </row>
    <row r="77" spans="1:10" x14ac:dyDescent="0.25">
      <c r="A77" s="22"/>
      <c r="B77" s="19"/>
      <c r="J77" s="101"/>
    </row>
    <row r="78" spans="1:10" x14ac:dyDescent="0.25">
      <c r="A78" s="108" t="s">
        <v>64</v>
      </c>
      <c r="B78" s="108"/>
      <c r="C78" s="108"/>
      <c r="D78" s="108"/>
      <c r="E78" s="108"/>
      <c r="F78" s="108"/>
      <c r="G78" s="108"/>
      <c r="H78" s="108"/>
      <c r="I78" s="108"/>
      <c r="J78" s="108"/>
    </row>
    <row r="79" spans="1:10" x14ac:dyDescent="0.25">
      <c r="A79" s="20"/>
      <c r="B79" s="19"/>
      <c r="J79" s="101"/>
    </row>
    <row r="80" spans="1:10" x14ac:dyDescent="0.25">
      <c r="A80" s="8" t="s">
        <v>45</v>
      </c>
      <c r="B80" s="9">
        <v>2007</v>
      </c>
      <c r="C80" s="9">
        <v>2008</v>
      </c>
      <c r="D80" s="9">
        <v>2009</v>
      </c>
      <c r="E80" s="9">
        <v>2010</v>
      </c>
      <c r="F80" s="9">
        <v>2011</v>
      </c>
      <c r="G80" s="9">
        <v>2012</v>
      </c>
      <c r="H80" s="9">
        <v>2013</v>
      </c>
      <c r="I80" s="9">
        <v>2014</v>
      </c>
      <c r="J80" s="9">
        <v>2015</v>
      </c>
    </row>
    <row r="81" spans="1:10" x14ac:dyDescent="0.25">
      <c r="A81" s="26" t="s">
        <v>46</v>
      </c>
      <c r="B81" s="11">
        <v>41.913107440690631</v>
      </c>
      <c r="C81" s="11">
        <v>42.640336153672834</v>
      </c>
      <c r="D81" s="11">
        <v>40.312666052750835</v>
      </c>
      <c r="E81" s="11">
        <v>42.707811564096154</v>
      </c>
      <c r="F81" s="11">
        <v>42.656799359121841</v>
      </c>
      <c r="G81" s="11">
        <v>41.780093541011915</v>
      </c>
      <c r="H81" s="11">
        <v>41.055262765810603</v>
      </c>
      <c r="I81" s="11">
        <v>39.984051940747328</v>
      </c>
      <c r="J81" s="11">
        <v>40.039566043869314</v>
      </c>
    </row>
    <row r="82" spans="1:10" x14ac:dyDescent="0.25">
      <c r="A82" s="5" t="s">
        <v>47</v>
      </c>
      <c r="B82" s="28">
        <v>4.5974463405663029</v>
      </c>
      <c r="C82" s="28">
        <v>5.1763300108938637</v>
      </c>
      <c r="D82" s="28">
        <v>4.4575503414243256</v>
      </c>
      <c r="E82" s="28">
        <v>4.2318795459099334</v>
      </c>
      <c r="F82" s="28">
        <v>3.9815113418209953</v>
      </c>
      <c r="G82" s="28">
        <v>3.975769503845016</v>
      </c>
      <c r="H82" s="28">
        <v>3.99226732929433</v>
      </c>
      <c r="I82" s="28">
        <v>4.405606529465758</v>
      </c>
      <c r="J82" s="28">
        <v>4.4261120830267027</v>
      </c>
    </row>
    <row r="83" spans="1:10" x14ac:dyDescent="0.25">
      <c r="A83" s="26" t="s">
        <v>48</v>
      </c>
      <c r="B83" s="11">
        <v>14.714515080453694</v>
      </c>
      <c r="C83" s="11">
        <v>13.92244330026093</v>
      </c>
      <c r="D83" s="11">
        <v>15.049104964451839</v>
      </c>
      <c r="E83" s="11">
        <v>15.72162690743294</v>
      </c>
      <c r="F83" s="11">
        <v>16.870537351580229</v>
      </c>
      <c r="G83" s="11">
        <v>16.611323453344458</v>
      </c>
      <c r="H83" s="11">
        <v>17.182290835071246</v>
      </c>
      <c r="I83" s="11">
        <v>18.040175520725406</v>
      </c>
      <c r="J83" s="11">
        <v>18.164572190206759</v>
      </c>
    </row>
    <row r="84" spans="1:10" x14ac:dyDescent="0.25">
      <c r="A84" s="5" t="s">
        <v>49</v>
      </c>
      <c r="B84" s="28">
        <v>38.774931138289375</v>
      </c>
      <c r="C84" s="28">
        <v>38.260890535172379</v>
      </c>
      <c r="D84" s="28">
        <v>40.180678641372999</v>
      </c>
      <c r="E84" s="28">
        <v>37.338681982560985</v>
      </c>
      <c r="F84" s="28">
        <v>36.491151947476936</v>
      </c>
      <c r="G84" s="28">
        <v>37.632813501798616</v>
      </c>
      <c r="H84" s="28">
        <v>37.770179069823826</v>
      </c>
      <c r="I84" s="28">
        <v>37.570166009061509</v>
      </c>
      <c r="J84" s="28">
        <v>37.369749682897229</v>
      </c>
    </row>
    <row r="85" spans="1:10" x14ac:dyDescent="0.25">
      <c r="A85" s="29" t="s">
        <v>61</v>
      </c>
      <c r="B85" s="30">
        <v>100</v>
      </c>
      <c r="C85" s="30">
        <v>100</v>
      </c>
      <c r="D85" s="30">
        <v>100</v>
      </c>
      <c r="E85" s="30">
        <v>100.00000000000001</v>
      </c>
      <c r="F85" s="30">
        <v>100</v>
      </c>
      <c r="G85" s="30">
        <v>100</v>
      </c>
      <c r="H85" s="30">
        <v>100</v>
      </c>
      <c r="I85" s="30">
        <v>100</v>
      </c>
      <c r="J85" s="30">
        <v>100</v>
      </c>
    </row>
    <row r="86" spans="1:10" x14ac:dyDescent="0.25">
      <c r="A86" s="22"/>
      <c r="B86" s="19"/>
      <c r="J86" s="101"/>
    </row>
    <row r="87" spans="1:10" x14ac:dyDescent="0.25">
      <c r="A87" s="108" t="s">
        <v>65</v>
      </c>
      <c r="B87" s="108"/>
      <c r="C87" s="108"/>
      <c r="D87" s="108"/>
      <c r="E87" s="108"/>
      <c r="F87" s="108"/>
      <c r="G87" s="108"/>
      <c r="H87" s="108"/>
      <c r="I87" s="108"/>
      <c r="J87" s="108"/>
    </row>
    <row r="88" spans="1:10" x14ac:dyDescent="0.25">
      <c r="A88" s="22"/>
      <c r="B88" s="19"/>
      <c r="J88" s="101"/>
    </row>
    <row r="89" spans="1:10" x14ac:dyDescent="0.25">
      <c r="A89" s="8" t="s">
        <v>45</v>
      </c>
      <c r="B89" s="9">
        <v>2007</v>
      </c>
      <c r="C89" s="9">
        <v>2008</v>
      </c>
      <c r="D89" s="9">
        <v>2009</v>
      </c>
      <c r="E89" s="9">
        <v>2010</v>
      </c>
      <c r="F89" s="9">
        <v>2011</v>
      </c>
      <c r="G89" s="9">
        <v>2012</v>
      </c>
      <c r="H89" s="9">
        <v>2013</v>
      </c>
      <c r="I89" s="9">
        <v>2014</v>
      </c>
      <c r="J89" s="9">
        <v>2015</v>
      </c>
    </row>
    <row r="90" spans="1:10" x14ac:dyDescent="0.25">
      <c r="A90" s="26" t="s">
        <v>46</v>
      </c>
      <c r="B90" s="27">
        <v>20274.67015239086</v>
      </c>
      <c r="C90" s="27">
        <v>23095.63381243909</v>
      </c>
      <c r="D90" s="27">
        <v>22768.66703029404</v>
      </c>
      <c r="E90" s="27">
        <v>25577.485350647836</v>
      </c>
      <c r="F90" s="27">
        <v>26610.964298499559</v>
      </c>
      <c r="G90" s="27">
        <v>29380.37946242424</v>
      </c>
      <c r="H90" s="27">
        <v>28815.610542472568</v>
      </c>
      <c r="I90" s="27">
        <v>30288.947385140338</v>
      </c>
      <c r="J90" s="27">
        <v>32403.813768983662</v>
      </c>
    </row>
    <row r="91" spans="1:10" x14ac:dyDescent="0.25">
      <c r="A91" s="5" t="s">
        <v>47</v>
      </c>
      <c r="B91" s="6">
        <v>2072.7581774499999</v>
      </c>
      <c r="C91" s="6">
        <v>2470.2242747435002</v>
      </c>
      <c r="D91" s="6">
        <v>2573.6095936828533</v>
      </c>
      <c r="E91" s="6">
        <v>2803.5827608324726</v>
      </c>
      <c r="F91" s="6">
        <v>3104.8813481713505</v>
      </c>
      <c r="G91" s="6">
        <v>3235.4776922505594</v>
      </c>
      <c r="H91" s="6">
        <v>3354.5777430601884</v>
      </c>
      <c r="I91" s="6">
        <v>3418.0748440000002</v>
      </c>
      <c r="J91" s="6">
        <v>3496.0130234736489</v>
      </c>
    </row>
    <row r="92" spans="1:10" x14ac:dyDescent="0.25">
      <c r="A92" s="26" t="s">
        <v>48</v>
      </c>
      <c r="B92" s="27">
        <v>13337.008102</v>
      </c>
      <c r="C92" s="27">
        <v>14156.372202399998</v>
      </c>
      <c r="D92" s="27">
        <v>15853.893264</v>
      </c>
      <c r="E92" s="27">
        <v>16686.190499</v>
      </c>
      <c r="F92" s="27">
        <v>17722.172073272501</v>
      </c>
      <c r="G92" s="27">
        <v>18882.55162452269</v>
      </c>
      <c r="H92" s="27">
        <v>18912.520455099999</v>
      </c>
      <c r="I92" s="27">
        <v>19828.391680619145</v>
      </c>
      <c r="J92" s="27">
        <v>20192.589471249998</v>
      </c>
    </row>
    <row r="93" spans="1:10" x14ac:dyDescent="0.25">
      <c r="A93" s="5" t="s">
        <v>49</v>
      </c>
      <c r="B93" s="6">
        <v>1622.4092167956223</v>
      </c>
      <c r="C93" s="6">
        <v>1719.1992299928697</v>
      </c>
      <c r="D93" s="6">
        <v>1983.2780475568636</v>
      </c>
      <c r="E93" s="6">
        <v>2175.0995282128206</v>
      </c>
      <c r="F93" s="6">
        <v>2086.6779183810304</v>
      </c>
      <c r="G93" s="6">
        <v>2485.9228405375529</v>
      </c>
      <c r="H93" s="6">
        <v>1820.2328609380829</v>
      </c>
      <c r="I93" s="6">
        <v>2570.6127260607313</v>
      </c>
      <c r="J93" s="6">
        <v>2933.0768934641201</v>
      </c>
    </row>
    <row r="94" spans="1:10" x14ac:dyDescent="0.25">
      <c r="A94" s="29" t="s">
        <v>61</v>
      </c>
      <c r="B94" s="16">
        <v>37306.845648636481</v>
      </c>
      <c r="C94" s="16">
        <v>41441.42951957546</v>
      </c>
      <c r="D94" s="16">
        <v>43179.447935533753</v>
      </c>
      <c r="E94" s="16">
        <v>47242.358138693133</v>
      </c>
      <c r="F94" s="16">
        <v>49524.69563832444</v>
      </c>
      <c r="G94" s="16">
        <v>53984.33161973505</v>
      </c>
      <c r="H94" s="16">
        <v>52902.941601570841</v>
      </c>
      <c r="I94" s="16">
        <v>56106.026635820199</v>
      </c>
      <c r="J94" s="16">
        <v>59025.493157171397</v>
      </c>
    </row>
    <row r="95" spans="1:10" x14ac:dyDescent="0.25">
      <c r="A95" s="22"/>
      <c r="B95" s="19"/>
      <c r="J95" s="101"/>
    </row>
    <row r="96" spans="1:10" x14ac:dyDescent="0.25">
      <c r="A96" s="108" t="s">
        <v>66</v>
      </c>
      <c r="B96" s="108"/>
      <c r="C96" s="108"/>
      <c r="D96" s="108"/>
      <c r="E96" s="108"/>
      <c r="F96" s="108"/>
      <c r="G96" s="108"/>
      <c r="H96" s="108"/>
      <c r="I96" s="108"/>
      <c r="J96" s="108"/>
    </row>
    <row r="97" spans="1:10" x14ac:dyDescent="0.25">
      <c r="J97" s="101"/>
    </row>
    <row r="98" spans="1:10" x14ac:dyDescent="0.25">
      <c r="A98" s="8" t="s">
        <v>45</v>
      </c>
      <c r="B98" s="9">
        <v>2007</v>
      </c>
      <c r="C98" s="9">
        <v>2008</v>
      </c>
      <c r="D98" s="9">
        <v>2009</v>
      </c>
      <c r="E98" s="9">
        <v>2010</v>
      </c>
      <c r="F98" s="9">
        <v>2011</v>
      </c>
      <c r="G98" s="9">
        <v>2012</v>
      </c>
      <c r="H98" s="9">
        <v>2013</v>
      </c>
      <c r="I98" s="9">
        <v>2014</v>
      </c>
      <c r="J98" s="9">
        <v>2015</v>
      </c>
    </row>
    <row r="99" spans="1:10" x14ac:dyDescent="0.25">
      <c r="A99" s="26" t="s">
        <v>46</v>
      </c>
      <c r="B99" s="11">
        <v>54.34571001617735</v>
      </c>
      <c r="C99" s="11">
        <v>55.73078458002886</v>
      </c>
      <c r="D99" s="11">
        <v>52.73033380206089</v>
      </c>
      <c r="E99" s="11">
        <v>54.141000488498022</v>
      </c>
      <c r="F99" s="11">
        <v>53.732716487220159</v>
      </c>
      <c r="G99" s="11">
        <v>54.423901493083704</v>
      </c>
      <c r="H99" s="11">
        <v>54.468824738503663</v>
      </c>
      <c r="I99" s="11">
        <v>53.985194107120613</v>
      </c>
      <c r="J99" s="11">
        <v>54.897997518969802</v>
      </c>
    </row>
    <row r="100" spans="1:10" x14ac:dyDescent="0.25">
      <c r="A100" s="5" t="s">
        <v>47</v>
      </c>
      <c r="B100" s="28">
        <v>5.5559727481965675</v>
      </c>
      <c r="C100" s="28">
        <v>5.9607602908018746</v>
      </c>
      <c r="D100" s="28">
        <v>5.9602651648654996</v>
      </c>
      <c r="E100" s="28">
        <v>5.9344682850118806</v>
      </c>
      <c r="F100" s="28">
        <v>6.2693597772838272</v>
      </c>
      <c r="G100" s="28">
        <v>5.9933643617952406</v>
      </c>
      <c r="H100" s="28">
        <v>6.3410041890006763</v>
      </c>
      <c r="I100" s="28">
        <v>6.0921705723102688</v>
      </c>
      <c r="J100" s="28">
        <v>5.9228865977698195</v>
      </c>
    </row>
    <row r="101" spans="1:10" x14ac:dyDescent="0.25">
      <c r="A101" s="26" t="s">
        <v>48</v>
      </c>
      <c r="B101" s="11">
        <v>35.749492807863405</v>
      </c>
      <c r="C101" s="11">
        <v>34.159951445963102</v>
      </c>
      <c r="D101" s="11">
        <v>36.716294491929624</v>
      </c>
      <c r="E101" s="11">
        <v>35.320401344092581</v>
      </c>
      <c r="F101" s="11">
        <v>35.784514866474588</v>
      </c>
      <c r="G101" s="11">
        <v>34.97783719456072</v>
      </c>
      <c r="H101" s="11">
        <v>35.749468522065001</v>
      </c>
      <c r="I101" s="11">
        <v>35.340930145211793</v>
      </c>
      <c r="J101" s="11">
        <v>34.209946230320739</v>
      </c>
    </row>
    <row r="102" spans="1:10" x14ac:dyDescent="0.25">
      <c r="A102" s="5" t="s">
        <v>49</v>
      </c>
      <c r="B102" s="28">
        <v>4.3488244277626809</v>
      </c>
      <c r="C102" s="28">
        <v>4.1485036832061528</v>
      </c>
      <c r="D102" s="28">
        <v>4.593106541143988</v>
      </c>
      <c r="E102" s="28">
        <v>4.6041298823975056</v>
      </c>
      <c r="F102" s="28">
        <v>4.2134088690214284</v>
      </c>
      <c r="G102" s="28">
        <v>4.6048969505603257</v>
      </c>
      <c r="H102" s="28">
        <v>3.440702550430645</v>
      </c>
      <c r="I102" s="28">
        <v>4.581705175357321</v>
      </c>
      <c r="J102" s="28">
        <v>4.9691696529396365</v>
      </c>
    </row>
    <row r="103" spans="1:10" x14ac:dyDescent="0.25">
      <c r="A103" s="29" t="s">
        <v>61</v>
      </c>
      <c r="B103" s="30">
        <v>100</v>
      </c>
      <c r="C103" s="30">
        <v>99.999999999999986</v>
      </c>
      <c r="D103" s="30">
        <v>100</v>
      </c>
      <c r="E103" s="30">
        <v>99.999999999999986</v>
      </c>
      <c r="F103" s="30">
        <v>100</v>
      </c>
      <c r="G103" s="30">
        <v>100</v>
      </c>
      <c r="H103" s="30">
        <v>99.999999999999986</v>
      </c>
      <c r="I103" s="30">
        <v>100</v>
      </c>
      <c r="J103" s="30">
        <v>99.999999999999986</v>
      </c>
    </row>
    <row r="104" spans="1:10" x14ac:dyDescent="0.25">
      <c r="A104" s="22"/>
      <c r="B104" s="19"/>
      <c r="J104" s="101"/>
    </row>
    <row r="105" spans="1:10" x14ac:dyDescent="0.25">
      <c r="A105" s="108" t="s">
        <v>67</v>
      </c>
      <c r="B105" s="108"/>
      <c r="C105" s="108"/>
      <c r="D105" s="108"/>
      <c r="E105" s="108"/>
      <c r="F105" s="108"/>
      <c r="G105" s="108"/>
      <c r="H105" s="108"/>
      <c r="I105" s="108"/>
      <c r="J105" s="108"/>
    </row>
    <row r="106" spans="1:10" x14ac:dyDescent="0.25">
      <c r="A106" s="22"/>
      <c r="B106" s="19"/>
      <c r="J106" s="101"/>
    </row>
    <row r="107" spans="1:10" x14ac:dyDescent="0.25">
      <c r="A107" s="8" t="s">
        <v>45</v>
      </c>
      <c r="B107" s="9">
        <v>2007</v>
      </c>
      <c r="C107" s="9">
        <v>2008</v>
      </c>
      <c r="D107" s="9">
        <v>2009</v>
      </c>
      <c r="E107" s="9">
        <v>2010</v>
      </c>
      <c r="F107" s="9">
        <v>2011</v>
      </c>
      <c r="G107" s="9">
        <v>2012</v>
      </c>
      <c r="H107" s="9">
        <v>2013</v>
      </c>
      <c r="I107" s="9">
        <v>2014</v>
      </c>
      <c r="J107" s="9">
        <v>2015</v>
      </c>
    </row>
    <row r="108" spans="1:10" x14ac:dyDescent="0.25">
      <c r="A108" s="26" t="s">
        <v>46</v>
      </c>
      <c r="B108" s="27">
        <v>23632.131988691472</v>
      </c>
      <c r="C108" s="27">
        <v>26313.045827754177</v>
      </c>
      <c r="D108" s="27">
        <v>24985.528502720423</v>
      </c>
      <c r="E108" s="27">
        <v>25852.729631806949</v>
      </c>
      <c r="F108" s="27">
        <v>27354.227314354368</v>
      </c>
      <c r="G108" s="27">
        <v>25197.553977480165</v>
      </c>
      <c r="H108" s="27">
        <v>25892.915059081297</v>
      </c>
      <c r="I108" s="27">
        <v>23239.063190103392</v>
      </c>
      <c r="J108" s="27">
        <v>22167.556145007027</v>
      </c>
    </row>
    <row r="109" spans="1:10" x14ac:dyDescent="0.25">
      <c r="A109" s="5" t="s">
        <v>47</v>
      </c>
      <c r="B109" s="6">
        <v>2710.4722675972348</v>
      </c>
      <c r="C109" s="6">
        <v>3482.4046417496688</v>
      </c>
      <c r="D109" s="6">
        <v>2676.0690430597911</v>
      </c>
      <c r="E109" s="6">
        <v>2257.0658131640612</v>
      </c>
      <c r="F109" s="6">
        <v>1917.2325797554861</v>
      </c>
      <c r="G109" s="6">
        <v>1940.1126676260687</v>
      </c>
      <c r="H109" s="6">
        <v>1957.9534639216924</v>
      </c>
      <c r="I109" s="6">
        <v>2499.9482170532583</v>
      </c>
      <c r="J109" s="6">
        <v>2586.611903247905</v>
      </c>
    </row>
    <row r="110" spans="1:10" x14ac:dyDescent="0.25">
      <c r="A110" s="26" t="s">
        <v>48</v>
      </c>
      <c r="B110" s="27">
        <v>2166.5236005482097</v>
      </c>
      <c r="C110" s="27">
        <v>2024.2049216037392</v>
      </c>
      <c r="D110" s="27">
        <v>2093.3967976180929</v>
      </c>
      <c r="E110" s="27">
        <v>2332.2969221902658</v>
      </c>
      <c r="F110" s="27">
        <v>3791.977473660238</v>
      </c>
      <c r="G110" s="27">
        <v>2999.5181519199127</v>
      </c>
      <c r="H110" s="27">
        <v>4231.5724451350343</v>
      </c>
      <c r="I110" s="27">
        <v>4681.85832774955</v>
      </c>
      <c r="J110" s="27">
        <v>4995.7140510067011</v>
      </c>
    </row>
    <row r="111" spans="1:10" x14ac:dyDescent="0.25">
      <c r="A111" s="5" t="s">
        <v>49</v>
      </c>
      <c r="B111" s="6">
        <v>39216.45023370046</v>
      </c>
      <c r="C111" s="6">
        <v>42734.89326860485</v>
      </c>
      <c r="D111" s="6">
        <v>45905.34164898673</v>
      </c>
      <c r="E111" s="6">
        <v>42971.977538458406</v>
      </c>
      <c r="F111" s="6">
        <v>44408.971174397346</v>
      </c>
      <c r="G111" s="6">
        <v>47044.280384854406</v>
      </c>
      <c r="H111" s="6">
        <v>48994.300086465613</v>
      </c>
      <c r="I111" s="6">
        <v>48391.21595629886</v>
      </c>
      <c r="J111" s="6">
        <v>48785.178653986099</v>
      </c>
    </row>
    <row r="112" spans="1:10" x14ac:dyDescent="0.25">
      <c r="A112" s="29" t="s">
        <v>61</v>
      </c>
      <c r="B112" s="16">
        <v>67725.578090537369</v>
      </c>
      <c r="C112" s="16">
        <v>74554.54865971244</v>
      </c>
      <c r="D112" s="16">
        <v>75660.335992385037</v>
      </c>
      <c r="E112" s="16">
        <v>73414.069905619675</v>
      </c>
      <c r="F112" s="16">
        <v>77472.408542167439</v>
      </c>
      <c r="G112" s="16">
        <v>77181.465181880543</v>
      </c>
      <c r="H112" s="16">
        <v>81076.741054603641</v>
      </c>
      <c r="I112" s="16">
        <v>78812.085691205051</v>
      </c>
      <c r="J112" s="16">
        <v>78535.060753247701</v>
      </c>
    </row>
    <row r="113" spans="1:10" x14ac:dyDescent="0.25">
      <c r="A113" s="24"/>
      <c r="B113" s="19"/>
      <c r="C113" s="19"/>
      <c r="D113" s="19"/>
      <c r="E113" s="19"/>
      <c r="F113" s="19"/>
      <c r="G113" s="19"/>
      <c r="J113" s="101"/>
    </row>
    <row r="114" spans="1:10" x14ac:dyDescent="0.25">
      <c r="A114" s="108" t="s">
        <v>68</v>
      </c>
      <c r="B114" s="108"/>
      <c r="C114" s="108"/>
      <c r="D114" s="108"/>
      <c r="E114" s="108"/>
      <c r="F114" s="108"/>
      <c r="G114" s="108"/>
      <c r="H114" s="108"/>
      <c r="I114" s="108"/>
      <c r="J114" s="108"/>
    </row>
    <row r="115" spans="1:10" x14ac:dyDescent="0.25">
      <c r="A115" s="22"/>
      <c r="J115" s="101"/>
    </row>
    <row r="116" spans="1:10" x14ac:dyDescent="0.25">
      <c r="A116" s="8" t="s">
        <v>45</v>
      </c>
      <c r="B116" s="9">
        <v>2007</v>
      </c>
      <c r="C116" s="9">
        <v>2008</v>
      </c>
      <c r="D116" s="9">
        <v>2009</v>
      </c>
      <c r="E116" s="9">
        <v>2010</v>
      </c>
      <c r="F116" s="9">
        <v>2011</v>
      </c>
      <c r="G116" s="9">
        <v>2012</v>
      </c>
      <c r="H116" s="9">
        <v>2013</v>
      </c>
      <c r="I116" s="9">
        <v>2014</v>
      </c>
      <c r="J116" s="9">
        <v>2015</v>
      </c>
    </row>
    <row r="117" spans="1:10" x14ac:dyDescent="0.25">
      <c r="A117" s="26" t="s">
        <v>46</v>
      </c>
      <c r="B117" s="11">
        <v>34.893953887111017</v>
      </c>
      <c r="C117" s="11">
        <v>35.293682680387739</v>
      </c>
      <c r="D117" s="11">
        <v>33.023285153313537</v>
      </c>
      <c r="E117" s="11">
        <v>35.214952208810843</v>
      </c>
      <c r="F117" s="11">
        <v>35.308347615739535</v>
      </c>
      <c r="G117" s="11">
        <v>32.647156824635729</v>
      </c>
      <c r="H117" s="11">
        <v>31.936304693898482</v>
      </c>
      <c r="I117" s="11">
        <v>29.500329378737934</v>
      </c>
      <c r="J117" s="11">
        <v>28.226318197748789</v>
      </c>
    </row>
    <row r="118" spans="1:10" x14ac:dyDescent="0.25">
      <c r="A118" s="5" t="s">
        <v>47</v>
      </c>
      <c r="B118" s="28">
        <v>4.0021397292080731</v>
      </c>
      <c r="C118" s="28">
        <v>4.6709485931493271</v>
      </c>
      <c r="D118" s="28">
        <v>3.5369510430526359</v>
      </c>
      <c r="E118" s="28">
        <v>3.0744322117895391</v>
      </c>
      <c r="F118" s="28">
        <v>2.4747295402749172</v>
      </c>
      <c r="G118" s="28">
        <v>2.5137028210777448</v>
      </c>
      <c r="H118" s="28">
        <v>2.4149385365687652</v>
      </c>
      <c r="I118" s="28">
        <v>3.1714223545961033</v>
      </c>
      <c r="J118" s="28">
        <v>3.2935759881499029</v>
      </c>
    </row>
    <row r="119" spans="1:10" x14ac:dyDescent="0.25">
      <c r="A119" s="26" t="s">
        <v>48</v>
      </c>
      <c r="B119" s="11">
        <v>3.1989739499188077</v>
      </c>
      <c r="C119" s="11">
        <v>2.7150656237525763</v>
      </c>
      <c r="D119" s="11">
        <v>2.7668351853853608</v>
      </c>
      <c r="E119" s="11">
        <v>3.176907267487882</v>
      </c>
      <c r="F119" s="11">
        <v>4.8946167351907013</v>
      </c>
      <c r="G119" s="11">
        <v>3.8863192670046542</v>
      </c>
      <c r="H119" s="11">
        <v>5.2192187180848215</v>
      </c>
      <c r="I119" s="11">
        <v>5.9393830881739946</v>
      </c>
      <c r="J119" s="11">
        <v>6.3611258501510868</v>
      </c>
    </row>
    <row r="120" spans="1:10" x14ac:dyDescent="0.25">
      <c r="A120" s="5" t="s">
        <v>49</v>
      </c>
      <c r="B120" s="28">
        <v>57.904932433762113</v>
      </c>
      <c r="C120" s="28">
        <v>57.320303102710355</v>
      </c>
      <c r="D120" s="28">
        <v>60.672928618248477</v>
      </c>
      <c r="E120" s="28">
        <v>58.533708311911745</v>
      </c>
      <c r="F120" s="28">
        <v>57.322306108794848</v>
      </c>
      <c r="G120" s="28">
        <v>60.952821087281869</v>
      </c>
      <c r="H120" s="28">
        <v>60.429538051447928</v>
      </c>
      <c r="I120" s="28">
        <v>61.388865178491969</v>
      </c>
      <c r="J120" s="28">
        <v>62.118979963950217</v>
      </c>
    </row>
    <row r="121" spans="1:10" x14ac:dyDescent="0.25">
      <c r="A121" s="29" t="s">
        <v>61</v>
      </c>
      <c r="B121" s="30">
        <v>100.00000000000001</v>
      </c>
      <c r="C121" s="30">
        <v>100</v>
      </c>
      <c r="D121" s="30">
        <v>100.00000000000001</v>
      </c>
      <c r="E121" s="30">
        <v>100.00000000000001</v>
      </c>
      <c r="F121" s="30">
        <v>100</v>
      </c>
      <c r="G121" s="30">
        <v>100</v>
      </c>
      <c r="H121" s="30">
        <v>100</v>
      </c>
      <c r="I121" s="30">
        <v>100</v>
      </c>
      <c r="J121" s="30">
        <v>100</v>
      </c>
    </row>
    <row r="122" spans="1:10" x14ac:dyDescent="0.25">
      <c r="J122" s="101"/>
    </row>
    <row r="123" spans="1:10" x14ac:dyDescent="0.25">
      <c r="A123" s="108" t="s">
        <v>69</v>
      </c>
      <c r="B123" s="108"/>
      <c r="C123" s="108"/>
      <c r="D123" s="108"/>
      <c r="E123" s="108"/>
      <c r="F123" s="108"/>
      <c r="G123" s="108"/>
      <c r="H123" s="108"/>
      <c r="I123" s="108"/>
      <c r="J123" s="108"/>
    </row>
    <row r="124" spans="1:10" x14ac:dyDescent="0.25">
      <c r="J124" s="101"/>
    </row>
    <row r="125" spans="1:10" x14ac:dyDescent="0.25">
      <c r="A125" s="8" t="s">
        <v>45</v>
      </c>
      <c r="B125" s="9">
        <v>2007</v>
      </c>
      <c r="C125" s="9">
        <v>2008</v>
      </c>
      <c r="D125" s="9">
        <v>2009</v>
      </c>
      <c r="E125" s="9">
        <v>2010</v>
      </c>
      <c r="F125" s="9">
        <v>2011</v>
      </c>
      <c r="G125" s="9">
        <v>2012</v>
      </c>
      <c r="H125" s="9">
        <v>2.0129999999999999</v>
      </c>
      <c r="I125" s="9">
        <v>2014</v>
      </c>
      <c r="J125" s="9">
        <v>2015</v>
      </c>
    </row>
    <row r="126" spans="1:10" x14ac:dyDescent="0.25">
      <c r="A126" s="26" t="s">
        <v>48</v>
      </c>
      <c r="B126" s="27">
        <v>21296.349055137525</v>
      </c>
      <c r="C126" s="27">
        <v>22739.326802306299</v>
      </c>
      <c r="D126" s="27">
        <v>24708.428048032802</v>
      </c>
      <c r="E126" s="27">
        <v>25536.3982525176</v>
      </c>
      <c r="F126" s="27">
        <v>27400.912347536501</v>
      </c>
      <c r="G126" s="27">
        <v>25962.839643230884</v>
      </c>
      <c r="H126" s="27">
        <v>26836.853679686599</v>
      </c>
      <c r="I126" s="27">
        <v>28496.1598122623</v>
      </c>
      <c r="J126" s="27">
        <v>29918.328253671501</v>
      </c>
    </row>
    <row r="127" spans="1:10" x14ac:dyDescent="0.25">
      <c r="A127" s="5" t="s">
        <v>49</v>
      </c>
      <c r="B127" s="6">
        <v>76770.164065748293</v>
      </c>
      <c r="C127" s="6">
        <v>81863.730503059705</v>
      </c>
      <c r="D127" s="6">
        <v>86838.660037105205</v>
      </c>
      <c r="E127" s="6">
        <v>87328.197496258494</v>
      </c>
      <c r="F127" s="6">
        <v>92864.263928066503</v>
      </c>
      <c r="G127" s="6">
        <v>97655.99865300933</v>
      </c>
      <c r="H127" s="6">
        <v>100330.054333997</v>
      </c>
      <c r="I127" s="6">
        <v>100179.60030791201</v>
      </c>
      <c r="J127" s="6">
        <v>103491.463450553</v>
      </c>
    </row>
    <row r="128" spans="1:10" x14ac:dyDescent="0.25">
      <c r="A128" s="29" t="s">
        <v>61</v>
      </c>
      <c r="B128" s="16">
        <v>98066.513120885822</v>
      </c>
      <c r="C128" s="16">
        <v>104603.05730536599</v>
      </c>
      <c r="D128" s="16">
        <v>111547.08808513801</v>
      </c>
      <c r="E128" s="16">
        <v>112864.59574877609</v>
      </c>
      <c r="F128" s="16">
        <v>120265.17627560301</v>
      </c>
      <c r="G128" s="16">
        <v>123618.83829624021</v>
      </c>
      <c r="H128" s="16">
        <v>127166.90801368358</v>
      </c>
      <c r="I128" s="16">
        <v>128675.76012017431</v>
      </c>
      <c r="J128" s="16">
        <v>133409.79170422451</v>
      </c>
    </row>
    <row r="129" spans="1:10" x14ac:dyDescent="0.25">
      <c r="A129" s="22"/>
      <c r="J129" s="101"/>
    </row>
    <row r="130" spans="1:10" x14ac:dyDescent="0.25">
      <c r="A130" s="108" t="s">
        <v>70</v>
      </c>
      <c r="B130" s="108"/>
      <c r="C130" s="108"/>
      <c r="D130" s="108"/>
      <c r="E130" s="108"/>
      <c r="F130" s="108"/>
      <c r="G130" s="108"/>
      <c r="H130" s="108"/>
      <c r="I130" s="108"/>
      <c r="J130" s="108"/>
    </row>
    <row r="131" spans="1:10" x14ac:dyDescent="0.25">
      <c r="A131" s="22"/>
      <c r="J131" s="101"/>
    </row>
    <row r="132" spans="1:10" x14ac:dyDescent="0.25">
      <c r="A132" s="8" t="s">
        <v>53</v>
      </c>
      <c r="B132" s="9">
        <v>2007</v>
      </c>
      <c r="C132" s="9">
        <v>2008</v>
      </c>
      <c r="D132" s="9">
        <v>2009</v>
      </c>
      <c r="E132" s="9">
        <v>2010</v>
      </c>
      <c r="F132" s="9">
        <v>2011</v>
      </c>
      <c r="G132" s="9">
        <v>2012</v>
      </c>
      <c r="H132" s="9">
        <v>2013</v>
      </c>
      <c r="I132" s="9">
        <v>2014</v>
      </c>
      <c r="J132" s="9">
        <v>2015</v>
      </c>
    </row>
    <row r="133" spans="1:10" ht="15.75" customHeight="1" x14ac:dyDescent="0.25">
      <c r="A133" s="26" t="s">
        <v>48</v>
      </c>
      <c r="B133" s="11">
        <v>21.716229503220617</v>
      </c>
      <c r="C133" s="11">
        <v>21.738682776664696</v>
      </c>
      <c r="D133" s="11">
        <v>22.150670602153379</v>
      </c>
      <c r="E133" s="11">
        <v>22.625694163082596</v>
      </c>
      <c r="F133" s="11">
        <v>22.783746048601643</v>
      </c>
      <c r="G133" s="11">
        <v>21.002332655006455</v>
      </c>
      <c r="H133" s="11">
        <v>21.103645672346506</v>
      </c>
      <c r="I133" s="11">
        <v>22.14570932835279</v>
      </c>
      <c r="J133" s="11">
        <v>22.425886339738675</v>
      </c>
    </row>
    <row r="134" spans="1:10" x14ac:dyDescent="0.25">
      <c r="A134" s="5" t="s">
        <v>49</v>
      </c>
      <c r="B134" s="28">
        <v>78.283770496779383</v>
      </c>
      <c r="C134" s="28">
        <v>78.261317223335311</v>
      </c>
      <c r="D134" s="28">
        <v>77.849329397846617</v>
      </c>
      <c r="E134" s="28">
        <v>77.374305836917415</v>
      </c>
      <c r="F134" s="28">
        <v>77.216253951398357</v>
      </c>
      <c r="G134" s="28">
        <v>78.997667344993545</v>
      </c>
      <c r="H134" s="28">
        <v>78.896354327653498</v>
      </c>
      <c r="I134" s="28">
        <v>77.854290671647206</v>
      </c>
      <c r="J134" s="28">
        <v>77.574113660261318</v>
      </c>
    </row>
    <row r="135" spans="1:10" x14ac:dyDescent="0.25">
      <c r="A135" s="29" t="s">
        <v>50</v>
      </c>
      <c r="B135" s="30">
        <v>100</v>
      </c>
      <c r="C135" s="30">
        <v>100</v>
      </c>
      <c r="D135" s="30">
        <v>100</v>
      </c>
      <c r="E135" s="30">
        <v>100.00000000000001</v>
      </c>
      <c r="F135" s="30">
        <v>100</v>
      </c>
      <c r="G135" s="30">
        <v>100</v>
      </c>
      <c r="H135" s="30">
        <v>100</v>
      </c>
      <c r="I135" s="30">
        <v>100</v>
      </c>
      <c r="J135" s="30">
        <v>100</v>
      </c>
    </row>
    <row r="136" spans="1:10" x14ac:dyDescent="0.25">
      <c r="A136" s="22"/>
      <c r="J136" s="101"/>
    </row>
    <row r="137" spans="1:10" x14ac:dyDescent="0.25">
      <c r="A137" s="108" t="s">
        <v>72</v>
      </c>
      <c r="B137" s="108"/>
      <c r="C137" s="108"/>
      <c r="D137" s="108"/>
      <c r="E137" s="108"/>
      <c r="F137" s="108"/>
      <c r="G137" s="108"/>
      <c r="H137" s="108"/>
      <c r="I137" s="108"/>
      <c r="J137" s="108"/>
    </row>
    <row r="138" spans="1:10" x14ac:dyDescent="0.25">
      <c r="J138" s="101"/>
    </row>
    <row r="139" spans="1:10" x14ac:dyDescent="0.25">
      <c r="A139" s="8" t="s">
        <v>45</v>
      </c>
      <c r="B139" s="9">
        <v>2007</v>
      </c>
      <c r="C139" s="9">
        <v>2008</v>
      </c>
      <c r="D139" s="9">
        <v>2009</v>
      </c>
      <c r="E139" s="9">
        <v>2010</v>
      </c>
      <c r="F139" s="9">
        <v>2011</v>
      </c>
      <c r="G139" s="9">
        <v>2012</v>
      </c>
      <c r="H139" s="9">
        <v>2013</v>
      </c>
      <c r="I139" s="9">
        <v>2014</v>
      </c>
      <c r="J139" s="9">
        <v>2015</v>
      </c>
    </row>
    <row r="140" spans="1:10" x14ac:dyDescent="0.25">
      <c r="A140" s="26" t="s">
        <v>46</v>
      </c>
      <c r="B140" s="27">
        <v>36739.474118598104</v>
      </c>
      <c r="C140" s="27">
        <v>36220.891860143049</v>
      </c>
      <c r="D140" s="27">
        <v>31184.990993050716</v>
      </c>
      <c r="E140" s="27">
        <v>31696.535082361006</v>
      </c>
      <c r="F140" s="27">
        <v>42190.313534421919</v>
      </c>
      <c r="G140" s="27">
        <v>22601.456565881159</v>
      </c>
      <c r="H140" s="27">
        <v>21265.9811816904</v>
      </c>
      <c r="I140" s="27">
        <v>34614.213243500097</v>
      </c>
      <c r="J140" s="27">
        <v>26731.908310729046</v>
      </c>
    </row>
    <row r="141" spans="1:10" x14ac:dyDescent="0.25">
      <c r="A141" s="5" t="s">
        <v>47</v>
      </c>
      <c r="B141" s="6">
        <v>1482.1009339999998</v>
      </c>
      <c r="C141" s="6">
        <v>1342.510497</v>
      </c>
      <c r="D141" s="6">
        <v>1532.304421</v>
      </c>
      <c r="E141" s="6">
        <v>1484.3585734999999</v>
      </c>
      <c r="F141" s="6">
        <v>1876.8817690999999</v>
      </c>
      <c r="G141" s="6">
        <v>1724.2471705999999</v>
      </c>
      <c r="H141" s="6">
        <v>787.80296449499065</v>
      </c>
      <c r="I141" s="6">
        <v>716.06498199999999</v>
      </c>
      <c r="J141" s="6">
        <v>787.37773494676969</v>
      </c>
    </row>
    <row r="142" spans="1:10" x14ac:dyDescent="0.25">
      <c r="A142" s="26" t="s">
        <v>48</v>
      </c>
      <c r="B142" s="27">
        <v>10085.4138955</v>
      </c>
      <c r="C142" s="27">
        <v>14164.486977315999</v>
      </c>
      <c r="D142" s="27">
        <v>14403.086942346599</v>
      </c>
      <c r="E142" s="27">
        <v>23935.034291683001</v>
      </c>
      <c r="F142" s="27">
        <v>19236.365071374308</v>
      </c>
      <c r="G142" s="27">
        <v>22320.342621</v>
      </c>
      <c r="H142" s="27">
        <v>18450.90845295</v>
      </c>
      <c r="I142" s="27">
        <v>11571.5249486634</v>
      </c>
      <c r="J142" s="27">
        <v>12061.437425999999</v>
      </c>
    </row>
    <row r="143" spans="1:10" x14ac:dyDescent="0.25">
      <c r="A143" s="5" t="s">
        <v>49</v>
      </c>
      <c r="B143" s="6">
        <v>5636.8254068676797</v>
      </c>
      <c r="C143" s="6">
        <v>5557.2609133593069</v>
      </c>
      <c r="D143" s="6">
        <v>5216.3597317403783</v>
      </c>
      <c r="E143" s="6">
        <v>5509.0158113299631</v>
      </c>
      <c r="F143" s="6">
        <v>5824.6433622794075</v>
      </c>
      <c r="G143" s="6">
        <v>6198.3951461950419</v>
      </c>
      <c r="H143" s="6">
        <v>5832.1442315647546</v>
      </c>
      <c r="I143" s="6">
        <v>6415.3586547212299</v>
      </c>
      <c r="J143" s="6">
        <v>6099.8551530333852</v>
      </c>
    </row>
    <row r="144" spans="1:10" x14ac:dyDescent="0.25">
      <c r="A144" s="29" t="s">
        <v>61</v>
      </c>
      <c r="B144" s="16">
        <v>53943.814354965783</v>
      </c>
      <c r="C144" s="16">
        <v>57285.150247818361</v>
      </c>
      <c r="D144" s="16">
        <v>52336.742088137697</v>
      </c>
      <c r="E144" s="16">
        <v>62624.943758873967</v>
      </c>
      <c r="F144" s="16">
        <v>69128.203737175645</v>
      </c>
      <c r="G144" s="16">
        <v>52844.441503676208</v>
      </c>
      <c r="H144" s="16">
        <v>46336.836830700187</v>
      </c>
      <c r="I144" s="16">
        <v>53317.161828884804</v>
      </c>
      <c r="J144" s="16">
        <v>45680.578624709196</v>
      </c>
    </row>
    <row r="145" spans="1:10" x14ac:dyDescent="0.25">
      <c r="A145" s="22"/>
      <c r="B145" s="19"/>
      <c r="H145" s="63"/>
      <c r="J145" s="78"/>
    </row>
    <row r="146" spans="1:10" x14ac:dyDescent="0.25">
      <c r="A146" s="22"/>
      <c r="B146" s="19"/>
      <c r="H146" s="63"/>
      <c r="J146" s="78"/>
    </row>
    <row r="147" spans="1:10" x14ac:dyDescent="0.25">
      <c r="A147" s="22"/>
      <c r="B147" s="19"/>
      <c r="H147" s="63"/>
      <c r="J147" s="78"/>
    </row>
    <row r="148" spans="1:10" x14ac:dyDescent="0.25">
      <c r="A148" s="22"/>
      <c r="B148" s="19"/>
      <c r="J148" s="78"/>
    </row>
    <row r="149" spans="1:10" x14ac:dyDescent="0.25">
      <c r="A149" s="22"/>
      <c r="B149" s="19"/>
      <c r="J149" s="78"/>
    </row>
    <row r="150" spans="1:10" x14ac:dyDescent="0.25">
      <c r="A150" s="22"/>
      <c r="B150" s="19"/>
      <c r="J150" s="78"/>
    </row>
    <row r="151" spans="1:10" x14ac:dyDescent="0.25">
      <c r="A151" s="108" t="s">
        <v>71</v>
      </c>
      <c r="B151" s="108"/>
      <c r="C151" s="108"/>
      <c r="D151" s="108"/>
      <c r="E151" s="108"/>
      <c r="F151" s="108"/>
      <c r="G151" s="108"/>
      <c r="H151" s="108"/>
      <c r="I151" s="108"/>
      <c r="J151" s="108"/>
    </row>
    <row r="152" spans="1:10" x14ac:dyDescent="0.25">
      <c r="J152" s="78"/>
    </row>
    <row r="153" spans="1:10" x14ac:dyDescent="0.25">
      <c r="A153" s="8" t="s">
        <v>45</v>
      </c>
      <c r="B153" s="9">
        <v>2007</v>
      </c>
      <c r="C153" s="9">
        <v>2008</v>
      </c>
      <c r="D153" s="9">
        <v>2009</v>
      </c>
      <c r="E153" s="9">
        <v>2010</v>
      </c>
      <c r="F153" s="9">
        <v>2011</v>
      </c>
      <c r="G153" s="9">
        <v>2012</v>
      </c>
      <c r="H153" s="9">
        <v>2013</v>
      </c>
      <c r="I153" s="9">
        <v>2014</v>
      </c>
      <c r="J153" s="9">
        <v>2015</v>
      </c>
    </row>
    <row r="154" spans="1:10" x14ac:dyDescent="0.25">
      <c r="A154" s="26" t="s">
        <v>46</v>
      </c>
      <c r="B154" s="11">
        <v>68.106926730916385</v>
      </c>
      <c r="C154" s="11">
        <v>63.229112088298109</v>
      </c>
      <c r="D154" s="11">
        <v>59.585273650648006</v>
      </c>
      <c r="E154" s="11">
        <v>50.613275126286396</v>
      </c>
      <c r="F154" s="11">
        <v>61.031982973011765</v>
      </c>
      <c r="G154" s="11">
        <v>42.769789826066862</v>
      </c>
      <c r="H154" s="11">
        <v>45.894330809393537</v>
      </c>
      <c r="I154" s="11">
        <v>64.921335000145731</v>
      </c>
      <c r="J154" s="11">
        <v>58.519198126508456</v>
      </c>
    </row>
    <row r="155" spans="1:10" x14ac:dyDescent="0.25">
      <c r="A155" s="5" t="s">
        <v>47</v>
      </c>
      <c r="B155" s="28">
        <v>2.7474900537202473</v>
      </c>
      <c r="C155" s="28">
        <v>2.3435576081972975</v>
      </c>
      <c r="D155" s="28">
        <v>2.9277795289961355</v>
      </c>
      <c r="E155" s="28">
        <v>2.3702353797158753</v>
      </c>
      <c r="F155" s="28">
        <v>2.7150738304091848</v>
      </c>
      <c r="G155" s="28">
        <v>3.2628732966740688</v>
      </c>
      <c r="H155" s="28">
        <v>1.7001656098653599</v>
      </c>
      <c r="I155" s="28">
        <v>1.3430290687604993</v>
      </c>
      <c r="J155" s="28">
        <v>1.7236597229109247</v>
      </c>
    </row>
    <row r="156" spans="1:10" x14ac:dyDescent="0.25">
      <c r="A156" s="26" t="s">
        <v>48</v>
      </c>
      <c r="B156" s="11">
        <v>18.696145269103667</v>
      </c>
      <c r="C156" s="11">
        <v>24.726280573656066</v>
      </c>
      <c r="D156" s="11">
        <v>27.520029653529214</v>
      </c>
      <c r="E156" s="11">
        <v>38.219649959033134</v>
      </c>
      <c r="F156" s="11">
        <v>27.827086531151117</v>
      </c>
      <c r="G156" s="11">
        <v>42.237824804047271</v>
      </c>
      <c r="H156" s="11">
        <v>39.819093651911658</v>
      </c>
      <c r="I156" s="11">
        <v>21.703190026882716</v>
      </c>
      <c r="J156" s="11">
        <v>26.403863062005563</v>
      </c>
    </row>
    <row r="157" spans="1:10" x14ac:dyDescent="0.25">
      <c r="A157" s="5" t="s">
        <v>49</v>
      </c>
      <c r="B157" s="28">
        <v>10.449437946259698</v>
      </c>
      <c r="C157" s="28">
        <v>9.7010497298485294</v>
      </c>
      <c r="D157" s="28">
        <v>9.9669171668266365</v>
      </c>
      <c r="E157" s="28">
        <v>8.7968395349645867</v>
      </c>
      <c r="F157" s="28">
        <v>8.4258566654279221</v>
      </c>
      <c r="G157" s="28">
        <v>11.729512073211788</v>
      </c>
      <c r="H157" s="28">
        <v>12.586409928829459</v>
      </c>
      <c r="I157" s="28">
        <v>12.032445904211055</v>
      </c>
      <c r="J157" s="28">
        <v>13.353279088575068</v>
      </c>
    </row>
    <row r="158" spans="1:10" x14ac:dyDescent="0.25">
      <c r="A158" s="29" t="s">
        <v>61</v>
      </c>
      <c r="B158" s="30">
        <v>99.999999999999986</v>
      </c>
      <c r="C158" s="30">
        <v>100.00000000000001</v>
      </c>
      <c r="D158" s="30">
        <v>99.999999999999986</v>
      </c>
      <c r="E158" s="30">
        <v>100</v>
      </c>
      <c r="F158" s="30">
        <v>99.999999999999972</v>
      </c>
      <c r="G158" s="30">
        <v>100</v>
      </c>
      <c r="H158" s="30">
        <v>100</v>
      </c>
      <c r="I158" s="30">
        <v>100</v>
      </c>
      <c r="J158" s="30">
        <v>100.00000000000001</v>
      </c>
    </row>
    <row r="159" spans="1:10" x14ac:dyDescent="0.25">
      <c r="A159" s="22"/>
      <c r="B159" s="56"/>
      <c r="C159" s="56"/>
      <c r="D159" s="56"/>
      <c r="E159" s="56"/>
      <c r="F159" s="56"/>
      <c r="G159" s="56"/>
      <c r="H159" s="64"/>
    </row>
    <row r="160" spans="1:10" x14ac:dyDescent="0.25">
      <c r="A160" s="110" t="s">
        <v>84</v>
      </c>
      <c r="B160" s="110"/>
      <c r="C160" s="110"/>
      <c r="D160" s="110"/>
      <c r="E160" s="110"/>
      <c r="F160" s="110"/>
      <c r="G160" s="110"/>
      <c r="H160" s="110"/>
      <c r="I160" s="110"/>
      <c r="J160" s="110"/>
    </row>
    <row r="162" spans="1:10" x14ac:dyDescent="0.25">
      <c r="A162" s="8" t="s">
        <v>45</v>
      </c>
      <c r="B162" s="9">
        <v>2007</v>
      </c>
      <c r="C162" s="9">
        <v>2008</v>
      </c>
      <c r="D162" s="9">
        <v>2009</v>
      </c>
      <c r="E162" s="9">
        <v>2010</v>
      </c>
      <c r="F162" s="9">
        <v>2011</v>
      </c>
      <c r="G162" s="9">
        <v>2012</v>
      </c>
      <c r="H162" s="9">
        <v>2013</v>
      </c>
      <c r="I162" s="9">
        <v>2014</v>
      </c>
      <c r="J162" s="9">
        <v>2015</v>
      </c>
    </row>
    <row r="163" spans="1:10" x14ac:dyDescent="0.25">
      <c r="A163" s="26" t="s">
        <v>46</v>
      </c>
      <c r="B163" s="27">
        <v>14681.270684935751</v>
      </c>
      <c r="C163" s="27">
        <v>15137.416723814653</v>
      </c>
      <c r="D163" s="27">
        <v>13845.22213269028</v>
      </c>
      <c r="E163" s="27">
        <v>12414.414248467669</v>
      </c>
      <c r="F163" s="27">
        <v>12084.64114965997</v>
      </c>
      <c r="G163" s="27">
        <v>10218.426247822095</v>
      </c>
      <c r="H163" s="27">
        <v>13092.070968755215</v>
      </c>
      <c r="I163" s="27">
        <v>8033.3300006553445</v>
      </c>
      <c r="J163" s="27">
        <v>6722.5618384359377</v>
      </c>
    </row>
    <row r="164" spans="1:10" x14ac:dyDescent="0.25">
      <c r="A164" s="5" t="s">
        <v>47</v>
      </c>
      <c r="B164" s="6">
        <v>7778.4242122864025</v>
      </c>
      <c r="C164" s="6">
        <v>9478.5013824381622</v>
      </c>
      <c r="D164" s="6">
        <v>8501.2797340041598</v>
      </c>
      <c r="E164" s="6">
        <v>8756.4184132954415</v>
      </c>
      <c r="F164" s="6">
        <v>8849.471815949486</v>
      </c>
      <c r="G164" s="6">
        <v>8305.8815156442761</v>
      </c>
      <c r="H164" s="6">
        <v>8511.9916669027934</v>
      </c>
      <c r="I164" s="6">
        <v>8667.8666179563133</v>
      </c>
      <c r="J164" s="6">
        <v>8954.5919968881499</v>
      </c>
    </row>
    <row r="165" spans="1:10" x14ac:dyDescent="0.25">
      <c r="A165" s="26" t="s">
        <v>48</v>
      </c>
      <c r="B165" s="27">
        <v>32674.477155713794</v>
      </c>
      <c r="C165" s="27">
        <v>37824.516635950582</v>
      </c>
      <c r="D165" s="27">
        <v>35816.583126960359</v>
      </c>
      <c r="E165" s="27">
        <v>37203.082521611126</v>
      </c>
      <c r="F165" s="27">
        <v>38772.962630474605</v>
      </c>
      <c r="G165" s="27">
        <v>36226.554969098208</v>
      </c>
      <c r="H165" s="27">
        <v>36847.629643512118</v>
      </c>
      <c r="I165" s="27">
        <v>36552.643281136079</v>
      </c>
      <c r="J165" s="27">
        <v>41291.972351665005</v>
      </c>
    </row>
    <row r="166" spans="1:10" x14ac:dyDescent="0.25">
      <c r="A166" s="5" t="s">
        <v>49</v>
      </c>
      <c r="B166" s="6">
        <v>88533.870458956371</v>
      </c>
      <c r="C166" s="6">
        <v>92614.716915107841</v>
      </c>
      <c r="D166" s="6">
        <v>98436.75594128306</v>
      </c>
      <c r="E166" s="6">
        <v>102205.12799638193</v>
      </c>
      <c r="F166" s="6">
        <v>111077.30961744006</v>
      </c>
      <c r="G166" s="6">
        <v>111385.15390779551</v>
      </c>
      <c r="H166" s="6">
        <v>112699.71403622396</v>
      </c>
      <c r="I166" s="6">
        <v>115528.90666218645</v>
      </c>
      <c r="J166" s="6">
        <v>121104.79285387327</v>
      </c>
    </row>
    <row r="167" spans="1:10" x14ac:dyDescent="0.25">
      <c r="A167" s="29" t="s">
        <v>61</v>
      </c>
      <c r="B167" s="16">
        <v>143668.04251189236</v>
      </c>
      <c r="C167" s="16">
        <v>155055.15165731127</v>
      </c>
      <c r="D167" s="16">
        <v>156599.84093493788</v>
      </c>
      <c r="E167" s="16">
        <v>160579.04317975618</v>
      </c>
      <c r="F167" s="16">
        <v>170784.38521352413</v>
      </c>
      <c r="G167" s="16">
        <v>166136.01664036009</v>
      </c>
      <c r="H167" s="16">
        <v>171151.40631539407</v>
      </c>
      <c r="I167" s="16">
        <v>168782.74656193418</v>
      </c>
      <c r="J167" s="16">
        <v>178073.91904086241</v>
      </c>
    </row>
    <row r="168" spans="1:10" x14ac:dyDescent="0.25">
      <c r="A168" s="22"/>
      <c r="B168" s="19"/>
      <c r="H168" s="63"/>
      <c r="I168"/>
      <c r="J168" s="101"/>
    </row>
    <row r="169" spans="1:10" x14ac:dyDescent="0.25">
      <c r="A169" s="22"/>
      <c r="B169" s="19"/>
      <c r="H169" s="63"/>
      <c r="J169" s="101"/>
    </row>
    <row r="170" spans="1:10" x14ac:dyDescent="0.25">
      <c r="A170" s="110" t="s">
        <v>73</v>
      </c>
      <c r="B170" s="110"/>
      <c r="C170" s="110"/>
      <c r="D170" s="110"/>
      <c r="E170" s="110"/>
      <c r="F170" s="110"/>
      <c r="G170" s="110"/>
      <c r="H170" s="110"/>
      <c r="I170" s="110"/>
      <c r="J170" s="110"/>
    </row>
    <row r="171" spans="1:10" x14ac:dyDescent="0.25">
      <c r="H171" s="63"/>
      <c r="J171" s="101"/>
    </row>
    <row r="172" spans="1:10" x14ac:dyDescent="0.25">
      <c r="A172" s="8" t="s">
        <v>45</v>
      </c>
      <c r="B172" s="9">
        <v>2007</v>
      </c>
      <c r="C172" s="9">
        <v>2008</v>
      </c>
      <c r="D172" s="9">
        <v>2009</v>
      </c>
      <c r="E172" s="9">
        <v>2010</v>
      </c>
      <c r="F172" s="9">
        <v>2011</v>
      </c>
      <c r="G172" s="9">
        <v>2012</v>
      </c>
      <c r="H172" s="9">
        <v>2013</v>
      </c>
      <c r="I172" s="9">
        <v>2014</v>
      </c>
      <c r="J172" s="9">
        <v>2015</v>
      </c>
    </row>
    <row r="173" spans="1:10" x14ac:dyDescent="0.25">
      <c r="A173" s="26" t="s">
        <v>46</v>
      </c>
      <c r="B173" s="11">
        <v>10.218884052603755</v>
      </c>
      <c r="C173" s="11">
        <v>9.7626016046664414</v>
      </c>
      <c r="D173" s="11">
        <v>8.8411469960831699</v>
      </c>
      <c r="E173" s="11">
        <v>7.7310301535242463</v>
      </c>
      <c r="F173" s="11">
        <v>7.0759637273343694</v>
      </c>
      <c r="G173" s="11">
        <v>6.1506387684389034</v>
      </c>
      <c r="H173" s="11">
        <v>7.6494089359858561</v>
      </c>
      <c r="I173" s="11">
        <v>4.7595682404110802</v>
      </c>
      <c r="J173" s="11">
        <v>3.7751524056104593</v>
      </c>
    </row>
    <row r="174" spans="1:10" x14ac:dyDescent="0.25">
      <c r="A174" s="5" t="s">
        <v>47</v>
      </c>
      <c r="B174" s="28">
        <v>5.4141645395095654</v>
      </c>
      <c r="C174" s="28">
        <v>6.112987076615604</v>
      </c>
      <c r="D174" s="28">
        <v>5.4286643480922594</v>
      </c>
      <c r="E174" s="28">
        <v>5.4530268956038617</v>
      </c>
      <c r="F174" s="28">
        <v>5.1816633030504429</v>
      </c>
      <c r="G174" s="28">
        <v>4.9994466483593865</v>
      </c>
      <c r="H174" s="28">
        <v>4.9733693985646141</v>
      </c>
      <c r="I174" s="28">
        <v>5.1355169853073059</v>
      </c>
      <c r="J174" s="28">
        <v>5.0285814144593228</v>
      </c>
    </row>
    <row r="175" spans="1:10" x14ac:dyDescent="0.25">
      <c r="A175" s="26" t="s">
        <v>48</v>
      </c>
      <c r="B175" s="11">
        <v>22.743037758734069</v>
      </c>
      <c r="C175" s="11">
        <v>24.394234071981611</v>
      </c>
      <c r="D175" s="11">
        <v>22.871404538553129</v>
      </c>
      <c r="E175" s="11">
        <v>23.168080831049089</v>
      </c>
      <c r="F175" s="11">
        <v>22.702873322990559</v>
      </c>
      <c r="G175" s="11">
        <v>21.805359067636118</v>
      </c>
      <c r="H175" s="11">
        <v>21.525514730286183</v>
      </c>
      <c r="I175" s="11">
        <v>21.656623100230938</v>
      </c>
      <c r="J175" s="11">
        <v>23.188107822903469</v>
      </c>
    </row>
    <row r="176" spans="1:10" x14ac:dyDescent="0.25">
      <c r="A176" s="5" t="s">
        <v>49</v>
      </c>
      <c r="B176" s="28">
        <v>61.623913649152598</v>
      </c>
      <c r="C176" s="28">
        <v>59.730177246736339</v>
      </c>
      <c r="D176" s="28">
        <v>62.858784117271441</v>
      </c>
      <c r="E176" s="28">
        <v>63.647862119822804</v>
      </c>
      <c r="F176" s="28">
        <v>65.03949964662462</v>
      </c>
      <c r="G176" s="28">
        <v>67.044555515565591</v>
      </c>
      <c r="H176" s="28">
        <v>65.851706935163349</v>
      </c>
      <c r="I176" s="28">
        <v>68.448291674050665</v>
      </c>
      <c r="J176" s="28">
        <v>68.008158357026744</v>
      </c>
    </row>
    <row r="177" spans="1:10" x14ac:dyDescent="0.25">
      <c r="A177" s="29" t="s">
        <v>61</v>
      </c>
      <c r="B177" s="30">
        <v>99.999999999999986</v>
      </c>
      <c r="C177" s="30">
        <v>100</v>
      </c>
      <c r="D177" s="30">
        <v>100</v>
      </c>
      <c r="E177" s="30">
        <v>100</v>
      </c>
      <c r="F177" s="30">
        <v>100</v>
      </c>
      <c r="G177" s="30">
        <v>100</v>
      </c>
      <c r="H177" s="30">
        <v>100</v>
      </c>
      <c r="I177" s="30">
        <v>100</v>
      </c>
      <c r="J177" s="30">
        <v>100</v>
      </c>
    </row>
    <row r="178" spans="1:10" x14ac:dyDescent="0.25">
      <c r="A178" s="22"/>
      <c r="J178" s="101"/>
    </row>
    <row r="179" spans="1:10" x14ac:dyDescent="0.25">
      <c r="A179" s="22"/>
      <c r="J179" s="101"/>
    </row>
    <row r="180" spans="1:10" x14ac:dyDescent="0.25">
      <c r="J180" s="101"/>
    </row>
    <row r="181" spans="1:10" x14ac:dyDescent="0.25">
      <c r="A181" s="110" t="s">
        <v>83</v>
      </c>
      <c r="B181" s="110"/>
      <c r="C181" s="110"/>
      <c r="D181" s="110"/>
      <c r="E181" s="110"/>
      <c r="F181" s="110"/>
      <c r="G181" s="110"/>
      <c r="H181" s="110"/>
      <c r="I181" s="110"/>
      <c r="J181" s="110"/>
    </row>
    <row r="182" spans="1:10" x14ac:dyDescent="0.25">
      <c r="J182" s="101"/>
    </row>
    <row r="183" spans="1:10" x14ac:dyDescent="0.25">
      <c r="A183" s="8" t="s">
        <v>45</v>
      </c>
      <c r="B183" s="9">
        <v>2007</v>
      </c>
      <c r="C183" s="9">
        <v>2008</v>
      </c>
      <c r="D183" s="9">
        <v>2009</v>
      </c>
      <c r="E183" s="9">
        <v>2010</v>
      </c>
      <c r="F183" s="9">
        <v>2011</v>
      </c>
      <c r="G183" s="9">
        <v>2012</v>
      </c>
      <c r="H183" s="9">
        <v>2013</v>
      </c>
      <c r="I183" s="9">
        <v>2014</v>
      </c>
      <c r="J183" s="9">
        <v>2015</v>
      </c>
    </row>
    <row r="184" spans="1:10" x14ac:dyDescent="0.25">
      <c r="A184" s="26" t="s">
        <v>46</v>
      </c>
      <c r="B184" s="27">
        <v>14681.270684935751</v>
      </c>
      <c r="C184" s="27">
        <v>15137.416723814653</v>
      </c>
      <c r="D184" s="27">
        <v>13845.22213269028</v>
      </c>
      <c r="E184" s="27">
        <v>12414.414248467669</v>
      </c>
      <c r="F184" s="27">
        <v>12084.64114965997</v>
      </c>
      <c r="G184" s="27">
        <v>10218.426247822095</v>
      </c>
      <c r="H184" s="27">
        <v>13092.070968755215</v>
      </c>
      <c r="I184" s="27">
        <v>8033.3300006553445</v>
      </c>
      <c r="J184" s="27">
        <v>6722.5618384359377</v>
      </c>
    </row>
    <row r="185" spans="1:10" x14ac:dyDescent="0.25">
      <c r="A185" s="5" t="s">
        <v>47</v>
      </c>
      <c r="B185" s="6">
        <v>7778.4242122864025</v>
      </c>
      <c r="C185" s="6">
        <v>9478.5013824381622</v>
      </c>
      <c r="D185" s="6">
        <v>8501.2797340041598</v>
      </c>
      <c r="E185" s="6">
        <v>8756.4184132954415</v>
      </c>
      <c r="F185" s="6">
        <v>8849.471815949486</v>
      </c>
      <c r="G185" s="6">
        <v>8305.8815156442761</v>
      </c>
      <c r="H185" s="6">
        <v>8511.9916669027934</v>
      </c>
      <c r="I185" s="6">
        <v>8667.8666179563133</v>
      </c>
      <c r="J185" s="6">
        <v>8954.5919968881499</v>
      </c>
    </row>
    <row r="186" spans="1:10" x14ac:dyDescent="0.25">
      <c r="A186" s="26" t="s">
        <v>48</v>
      </c>
      <c r="B186" s="27">
        <v>11378.128100576267</v>
      </c>
      <c r="C186" s="27">
        <v>15085.189833644283</v>
      </c>
      <c r="D186" s="27">
        <v>11108.155078927557</v>
      </c>
      <c r="E186" s="27">
        <v>11666.684269093525</v>
      </c>
      <c r="F186" s="27">
        <v>11372.050282938104</v>
      </c>
      <c r="G186" s="27">
        <v>10263.715325867324</v>
      </c>
      <c r="H186" s="27">
        <v>10010.775963825516</v>
      </c>
      <c r="I186" s="27">
        <v>8056.4834688737801</v>
      </c>
      <c r="J186" s="27">
        <v>11373.644097993505</v>
      </c>
    </row>
    <row r="187" spans="1:10" x14ac:dyDescent="0.25">
      <c r="A187" s="5" t="s">
        <v>49</v>
      </c>
      <c r="B187" s="6">
        <v>11763.706393208087</v>
      </c>
      <c r="C187" s="6">
        <v>10750.986412048147</v>
      </c>
      <c r="D187" s="6">
        <v>11598.095904177859</v>
      </c>
      <c r="E187" s="6">
        <v>14876.930500123426</v>
      </c>
      <c r="F187" s="6">
        <v>18213.045689373554</v>
      </c>
      <c r="G187" s="6">
        <v>13729.155254786179</v>
      </c>
      <c r="H187" s="6">
        <v>12369.659702226967</v>
      </c>
      <c r="I187" s="6">
        <v>15349.306354274437</v>
      </c>
      <c r="J187" s="6">
        <v>17613.329403320269</v>
      </c>
    </row>
    <row r="188" spans="1:10" x14ac:dyDescent="0.25">
      <c r="A188" s="29" t="s">
        <v>61</v>
      </c>
      <c r="B188" s="16">
        <v>45601.52939100653</v>
      </c>
      <c r="C188" s="16">
        <v>50452.094351945263</v>
      </c>
      <c r="D188" s="16">
        <v>45052.752849799857</v>
      </c>
      <c r="E188" s="16">
        <v>47714.447430980072</v>
      </c>
      <c r="F188" s="16">
        <v>50519.208937921125</v>
      </c>
      <c r="G188" s="16">
        <v>42517.178344119908</v>
      </c>
      <c r="H188" s="16">
        <v>43984.49830171049</v>
      </c>
      <c r="I188" s="16">
        <v>40106.986441759836</v>
      </c>
      <c r="J188" s="16">
        <v>44664.127336637903</v>
      </c>
    </row>
    <row r="189" spans="1:10" x14ac:dyDescent="0.25">
      <c r="A189" s="22"/>
      <c r="B189" s="23"/>
      <c r="C189" s="23"/>
      <c r="D189" s="23"/>
      <c r="E189" s="23"/>
      <c r="F189" s="23"/>
      <c r="G189" s="23"/>
      <c r="H189" s="23"/>
      <c r="I189" s="23"/>
      <c r="J189" s="23"/>
    </row>
    <row r="190" spans="1:10" x14ac:dyDescent="0.25">
      <c r="A190" s="22"/>
      <c r="B190" s="23"/>
      <c r="C190" s="23"/>
      <c r="D190" s="23"/>
      <c r="E190" s="23"/>
      <c r="F190" s="23"/>
      <c r="G190" s="23"/>
      <c r="H190" s="23"/>
      <c r="I190" s="23"/>
      <c r="J190" s="23"/>
    </row>
    <row r="191" spans="1:10" x14ac:dyDescent="0.25">
      <c r="A191" s="110" t="s">
        <v>74</v>
      </c>
      <c r="B191" s="110"/>
      <c r="C191" s="110"/>
      <c r="D191" s="110"/>
      <c r="E191" s="110"/>
      <c r="F191" s="110"/>
      <c r="G191" s="110"/>
      <c r="H191" s="110"/>
      <c r="I191" s="110"/>
      <c r="J191" s="110"/>
    </row>
    <row r="192" spans="1:10" x14ac:dyDescent="0.25">
      <c r="H192" s="63"/>
      <c r="J192" s="101"/>
    </row>
    <row r="193" spans="1:10" x14ac:dyDescent="0.25">
      <c r="A193" s="8" t="s">
        <v>45</v>
      </c>
      <c r="B193" s="9">
        <v>2007</v>
      </c>
      <c r="C193" s="9">
        <v>2008</v>
      </c>
      <c r="D193" s="9">
        <v>2009</v>
      </c>
      <c r="E193" s="9">
        <v>2010</v>
      </c>
      <c r="F193" s="9">
        <v>2011</v>
      </c>
      <c r="G193" s="9">
        <v>2012</v>
      </c>
      <c r="H193" s="9">
        <v>2013</v>
      </c>
      <c r="I193" s="9">
        <v>2014</v>
      </c>
      <c r="J193" s="9">
        <v>2015</v>
      </c>
    </row>
    <row r="194" spans="1:10" x14ac:dyDescent="0.25">
      <c r="A194" s="26" t="s">
        <v>46</v>
      </c>
      <c r="B194" s="11">
        <v>32.19468925932815</v>
      </c>
      <c r="C194" s="11">
        <v>30.003544784917345</v>
      </c>
      <c r="D194" s="11">
        <v>30.731134629771656</v>
      </c>
      <c r="E194" s="11">
        <v>26.018145272300124</v>
      </c>
      <c r="F194" s="11">
        <v>23.920883568287437</v>
      </c>
      <c r="G194" s="11">
        <v>24.033641567456687</v>
      </c>
      <c r="H194" s="11">
        <v>29.765193361876051</v>
      </c>
      <c r="I194" s="11">
        <v>20.029752203698237</v>
      </c>
      <c r="J194" s="11">
        <v>15.051367258935416</v>
      </c>
    </row>
    <row r="195" spans="1:10" x14ac:dyDescent="0.25">
      <c r="A195" s="5" t="s">
        <v>47</v>
      </c>
      <c r="B195" s="28">
        <v>17.057375741920737</v>
      </c>
      <c r="C195" s="28">
        <v>18.78713164277729</v>
      </c>
      <c r="D195" s="28">
        <v>18.869612168531287</v>
      </c>
      <c r="E195" s="28">
        <v>18.351712918737626</v>
      </c>
      <c r="F195" s="28">
        <v>17.51704352066136</v>
      </c>
      <c r="G195" s="28">
        <v>19.535354506404992</v>
      </c>
      <c r="H195" s="28">
        <v>19.352253624708904</v>
      </c>
      <c r="I195" s="28">
        <v>21.611862139139017</v>
      </c>
      <c r="J195" s="28">
        <v>20.048733806879298</v>
      </c>
    </row>
    <row r="196" spans="1:10" x14ac:dyDescent="0.25">
      <c r="A196" s="26" t="s">
        <v>48</v>
      </c>
      <c r="B196" s="11">
        <v>24.951198463138049</v>
      </c>
      <c r="C196" s="11">
        <v>29.900027000688123</v>
      </c>
      <c r="D196" s="11">
        <v>24.655885326165823</v>
      </c>
      <c r="E196" s="11">
        <v>24.451051824438757</v>
      </c>
      <c r="F196" s="11">
        <v>22.510349077144649</v>
      </c>
      <c r="G196" s="11">
        <v>24.140161049249844</v>
      </c>
      <c r="H196" s="11">
        <v>22.759782083125891</v>
      </c>
      <c r="I196" s="11">
        <v>20.087481468029917</v>
      </c>
      <c r="J196" s="11">
        <v>25.464830001645893</v>
      </c>
    </row>
    <row r="197" spans="1:10" x14ac:dyDescent="0.25">
      <c r="A197" s="5" t="s">
        <v>49</v>
      </c>
      <c r="B197" s="28">
        <v>25.796736535613014</v>
      </c>
      <c r="C197" s="28">
        <v>21.309296571617196</v>
      </c>
      <c r="D197" s="28">
        <v>25.743367875531238</v>
      </c>
      <c r="E197" s="28">
        <v>31.179089984523479</v>
      </c>
      <c r="F197" s="28">
        <v>36.051723833906543</v>
      </c>
      <c r="G197" s="28">
        <v>32.290842876888398</v>
      </c>
      <c r="H197" s="28">
        <v>28.12277093028916</v>
      </c>
      <c r="I197" s="28">
        <v>38.270904189132914</v>
      </c>
      <c r="J197" s="28">
        <v>39.435068932539274</v>
      </c>
    </row>
    <row r="198" spans="1:10" x14ac:dyDescent="0.25">
      <c r="A198" s="29" t="s">
        <v>61</v>
      </c>
      <c r="B198" s="30">
        <v>99.999999999999943</v>
      </c>
      <c r="C198" s="30">
        <v>99.999999999999957</v>
      </c>
      <c r="D198" s="30">
        <v>100</v>
      </c>
      <c r="E198" s="30">
        <v>99.999999999999972</v>
      </c>
      <c r="F198" s="30">
        <v>100</v>
      </c>
      <c r="G198" s="30">
        <v>100</v>
      </c>
      <c r="H198" s="30">
        <v>100</v>
      </c>
      <c r="I198" s="30">
        <v>100.00000000000009</v>
      </c>
      <c r="J198" s="30">
        <v>99.999999999999858</v>
      </c>
    </row>
    <row r="199" spans="1:10" x14ac:dyDescent="0.25">
      <c r="A199" s="22"/>
    </row>
    <row r="200" spans="1:10" x14ac:dyDescent="0.25">
      <c r="A200" s="110" t="s">
        <v>75</v>
      </c>
      <c r="B200" s="110"/>
      <c r="C200" s="110"/>
      <c r="D200" s="110"/>
      <c r="E200" s="110"/>
      <c r="F200" s="110"/>
      <c r="G200" s="110"/>
      <c r="H200" s="110"/>
      <c r="I200" s="110"/>
      <c r="J200" s="110"/>
    </row>
    <row r="202" spans="1:10" x14ac:dyDescent="0.25">
      <c r="A202" s="8" t="s">
        <v>45</v>
      </c>
      <c r="B202" s="9">
        <v>2007</v>
      </c>
      <c r="C202" s="9">
        <v>2008</v>
      </c>
      <c r="D202" s="9">
        <v>2009</v>
      </c>
      <c r="E202" s="9">
        <v>2010</v>
      </c>
      <c r="F202" s="9">
        <v>2011</v>
      </c>
      <c r="G202" s="9">
        <v>2012</v>
      </c>
      <c r="H202" s="9">
        <v>2013</v>
      </c>
      <c r="I202" s="9">
        <v>2014</v>
      </c>
      <c r="J202" s="9">
        <v>2015</v>
      </c>
    </row>
    <row r="203" spans="1:10" x14ac:dyDescent="0.25">
      <c r="A203" s="26" t="s">
        <v>46</v>
      </c>
      <c r="B203" s="27">
        <v>18275.752712454494</v>
      </c>
      <c r="C203" s="27">
        <v>19282.750742984637</v>
      </c>
      <c r="D203" s="27">
        <v>17829.708323625397</v>
      </c>
      <c r="E203" s="27">
        <v>16080.45148340521</v>
      </c>
      <c r="F203" s="27">
        <v>16741.346246257326</v>
      </c>
      <c r="G203" s="27">
        <v>14595.153022496395</v>
      </c>
      <c r="H203" s="27">
        <v>17157.712919197133</v>
      </c>
      <c r="I203" s="27">
        <v>11577.964132209092</v>
      </c>
      <c r="J203" s="27">
        <v>11892.563226078473</v>
      </c>
    </row>
    <row r="204" spans="1:10" x14ac:dyDescent="0.25">
      <c r="A204" s="5" t="s">
        <v>47</v>
      </c>
      <c r="B204" s="6">
        <v>7194.8212913238031</v>
      </c>
      <c r="C204" s="6">
        <v>8720.3470087445457</v>
      </c>
      <c r="D204" s="6">
        <v>7667.8849974016412</v>
      </c>
      <c r="E204" s="6">
        <v>7892.6175065050411</v>
      </c>
      <c r="F204" s="6">
        <v>7821.1843293154861</v>
      </c>
      <c r="G204" s="6">
        <v>7353.0239272308745</v>
      </c>
      <c r="H204" s="6">
        <v>7534.7670906476897</v>
      </c>
      <c r="I204" s="6">
        <v>7548.3939191762602</v>
      </c>
      <c r="J204" s="6">
        <v>7934.6859531379041</v>
      </c>
    </row>
    <row r="205" spans="1:10" x14ac:dyDescent="0.25">
      <c r="A205" s="26" t="s">
        <v>48</v>
      </c>
      <c r="B205" s="27">
        <v>19018.263776095497</v>
      </c>
      <c r="C205" s="27">
        <v>21062.508194139547</v>
      </c>
      <c r="D205" s="27">
        <v>20353.965618314029</v>
      </c>
      <c r="E205" s="27">
        <v>21542.120530490069</v>
      </c>
      <c r="F205" s="27">
        <v>25696.161696943214</v>
      </c>
      <c r="G205" s="27">
        <v>22149.696792759136</v>
      </c>
      <c r="H205" s="27">
        <v>23309.181652422118</v>
      </c>
      <c r="I205" s="27">
        <v>23019.519789780399</v>
      </c>
      <c r="J205" s="27">
        <v>25279.222149580928</v>
      </c>
    </row>
    <row r="206" spans="1:10" x14ac:dyDescent="0.25">
      <c r="A206" s="5" t="s">
        <v>49</v>
      </c>
      <c r="B206" s="6">
        <v>74955.367309418551</v>
      </c>
      <c r="C206" s="6">
        <v>82087.768146542512</v>
      </c>
      <c r="D206" s="6">
        <v>86152.230899626797</v>
      </c>
      <c r="E206" s="6">
        <v>86773.790171205837</v>
      </c>
      <c r="F206" s="6">
        <v>92056.941487208096</v>
      </c>
      <c r="G206" s="6">
        <v>99805.617161773684</v>
      </c>
      <c r="H206" s="6">
        <v>100354.75975730715</v>
      </c>
      <c r="I206" s="6">
        <v>104597.46025007444</v>
      </c>
      <c r="J206" s="6">
        <v>107723.09675690524</v>
      </c>
    </row>
    <row r="207" spans="1:10" x14ac:dyDescent="0.25">
      <c r="A207" s="29" t="s">
        <v>61</v>
      </c>
      <c r="B207" s="16">
        <v>119444.20508929234</v>
      </c>
      <c r="C207" s="16">
        <v>131153.37409241125</v>
      </c>
      <c r="D207" s="16">
        <v>132003.78983896787</v>
      </c>
      <c r="E207" s="16">
        <v>132288.97969160616</v>
      </c>
      <c r="F207" s="16">
        <v>142315.63375972415</v>
      </c>
      <c r="G207" s="16">
        <v>143903.49090426011</v>
      </c>
      <c r="H207" s="16">
        <v>148356.42141957409</v>
      </c>
      <c r="I207" s="16">
        <v>146743.33809124018</v>
      </c>
      <c r="J207" s="16">
        <v>152829.56808570257</v>
      </c>
    </row>
    <row r="208" spans="1:10" x14ac:dyDescent="0.25">
      <c r="H208" s="63"/>
      <c r="I208"/>
    </row>
    <row r="209" spans="1:10" x14ac:dyDescent="0.25">
      <c r="A209" s="110" t="s">
        <v>76</v>
      </c>
      <c r="B209" s="110"/>
      <c r="C209" s="110"/>
      <c r="D209" s="110"/>
      <c r="E209" s="110"/>
      <c r="F209" s="110"/>
      <c r="G209" s="110"/>
      <c r="H209" s="110"/>
      <c r="I209" s="110"/>
      <c r="J209" s="110"/>
    </row>
    <row r="210" spans="1:10" x14ac:dyDescent="0.25">
      <c r="H210" s="63"/>
    </row>
    <row r="211" spans="1:10" x14ac:dyDescent="0.25">
      <c r="A211" s="8" t="s">
        <v>45</v>
      </c>
      <c r="B211" s="9">
        <v>2007</v>
      </c>
      <c r="C211" s="9">
        <v>2008</v>
      </c>
      <c r="D211" s="9">
        <v>2009</v>
      </c>
      <c r="E211" s="9">
        <v>2010</v>
      </c>
      <c r="F211" s="9">
        <v>2011</v>
      </c>
      <c r="G211" s="9">
        <v>2012</v>
      </c>
      <c r="H211" s="9">
        <v>2013</v>
      </c>
      <c r="I211" s="9">
        <v>2014</v>
      </c>
      <c r="J211" s="9">
        <v>2015</v>
      </c>
    </row>
    <row r="212" spans="1:10" x14ac:dyDescent="0.25">
      <c r="A212" s="26" t="s">
        <v>46</v>
      </c>
      <c r="B212" s="11">
        <v>15.300660838918201</v>
      </c>
      <c r="C212" s="11">
        <v>14.702443514261345</v>
      </c>
      <c r="D212" s="11">
        <v>13.506966993429472</v>
      </c>
      <c r="E212" s="11">
        <v>12.155548799977273</v>
      </c>
      <c r="F212" s="11">
        <v>11.763532792554791</v>
      </c>
      <c r="G212" s="11">
        <v>10.142320336208273</v>
      </c>
      <c r="H212" s="11">
        <v>11.565197350421766</v>
      </c>
      <c r="I212" s="11">
        <v>7.9003443340678672</v>
      </c>
      <c r="J212" s="11">
        <v>7.7815853143087184</v>
      </c>
    </row>
    <row r="213" spans="1:10" x14ac:dyDescent="0.25">
      <c r="A213" s="5" t="s">
        <v>47</v>
      </c>
      <c r="B213" s="28">
        <v>6.0235833843468622</v>
      </c>
      <c r="C213" s="28">
        <v>6.6489688649566503</v>
      </c>
      <c r="D213" s="28">
        <v>5.8088370089644661</v>
      </c>
      <c r="E213" s="28">
        <v>5.9661942551106053</v>
      </c>
      <c r="F213" s="28">
        <v>5.495660682311426</v>
      </c>
      <c r="G213" s="28">
        <v>5.1096911416296962</v>
      </c>
      <c r="H213" s="28">
        <v>5.0788277437201348</v>
      </c>
      <c r="I213" s="28">
        <v>5.1439431713642199</v>
      </c>
      <c r="J213" s="28">
        <v>5.1918526320040073</v>
      </c>
    </row>
    <row r="214" spans="1:10" x14ac:dyDescent="0.25">
      <c r="A214" s="26" t="s">
        <v>48</v>
      </c>
      <c r="B214" s="11">
        <v>15.922299254181569</v>
      </c>
      <c r="C214" s="11">
        <v>16.059448214651962</v>
      </c>
      <c r="D214" s="11">
        <v>15.419228223025977</v>
      </c>
      <c r="E214" s="11">
        <v>16.284138392108964</v>
      </c>
      <c r="F214" s="11">
        <v>18.055754675784137</v>
      </c>
      <c r="G214" s="11">
        <v>15.392049667158853</v>
      </c>
      <c r="H214" s="11">
        <v>15.711609534244747</v>
      </c>
      <c r="I214" s="11">
        <v>15.675368387176864</v>
      </c>
      <c r="J214" s="11">
        <v>16.540792770810583</v>
      </c>
    </row>
    <row r="215" spans="1:10" x14ac:dyDescent="0.25">
      <c r="A215" s="5" t="s">
        <v>49</v>
      </c>
      <c r="B215" s="28">
        <v>62.753456522553364</v>
      </c>
      <c r="C215" s="28">
        <v>62.589139406130045</v>
      </c>
      <c r="D215" s="28">
        <v>65.264967774580086</v>
      </c>
      <c r="E215" s="28">
        <v>65.594118552803167</v>
      </c>
      <c r="F215" s="28">
        <v>64.685051849349634</v>
      </c>
      <c r="G215" s="28">
        <v>69.355938855003174</v>
      </c>
      <c r="H215" s="28">
        <v>67.644365371613361</v>
      </c>
      <c r="I215" s="28">
        <v>71.280344107391045</v>
      </c>
      <c r="J215" s="28">
        <v>70.485769282876703</v>
      </c>
    </row>
    <row r="216" spans="1:10" x14ac:dyDescent="0.25">
      <c r="A216" s="29" t="s">
        <v>61</v>
      </c>
      <c r="B216" s="30">
        <v>100</v>
      </c>
      <c r="C216" s="30">
        <v>100</v>
      </c>
      <c r="D216" s="30">
        <v>100</v>
      </c>
      <c r="E216" s="30">
        <v>100.00000000000001</v>
      </c>
      <c r="F216" s="30">
        <v>99.999999999999986</v>
      </c>
      <c r="G216" s="30">
        <v>100</v>
      </c>
      <c r="H216" s="30">
        <v>100.00000000000001</v>
      </c>
      <c r="I216" s="30">
        <v>100</v>
      </c>
      <c r="J216" s="30">
        <v>100</v>
      </c>
    </row>
    <row r="217" spans="1:10" x14ac:dyDescent="0.25">
      <c r="A217" s="22"/>
      <c r="J217" s="101"/>
    </row>
    <row r="218" spans="1:10" x14ac:dyDescent="0.25">
      <c r="A218" s="22"/>
      <c r="J218" s="101"/>
    </row>
    <row r="219" spans="1:10" x14ac:dyDescent="0.25">
      <c r="A219" s="22"/>
      <c r="J219" s="101"/>
    </row>
    <row r="220" spans="1:10" x14ac:dyDescent="0.25">
      <c r="A220" s="22"/>
      <c r="J220" s="101"/>
    </row>
    <row r="221" spans="1:10" x14ac:dyDescent="0.25">
      <c r="A221" s="22"/>
      <c r="J221" s="101"/>
    </row>
    <row r="222" spans="1:10" x14ac:dyDescent="0.25">
      <c r="A222" s="22"/>
      <c r="J222" s="101"/>
    </row>
    <row r="223" spans="1:10" x14ac:dyDescent="0.25">
      <c r="A223" s="22"/>
      <c r="J223" s="101"/>
    </row>
    <row r="224" spans="1:10" x14ac:dyDescent="0.25">
      <c r="A224" s="22"/>
      <c r="J224" s="101"/>
    </row>
    <row r="225" spans="1:10" x14ac:dyDescent="0.25">
      <c r="A225" s="22"/>
      <c r="J225" s="101"/>
    </row>
    <row r="226" spans="1:10" x14ac:dyDescent="0.25">
      <c r="A226" s="22"/>
      <c r="J226" s="101"/>
    </row>
    <row r="227" spans="1:10" x14ac:dyDescent="0.25">
      <c r="A227" s="110" t="s">
        <v>82</v>
      </c>
      <c r="B227" s="110"/>
      <c r="C227" s="110"/>
      <c r="D227" s="110"/>
      <c r="E227" s="110"/>
      <c r="F227" s="110"/>
      <c r="G227" s="110"/>
      <c r="H227" s="110"/>
      <c r="I227" s="110"/>
      <c r="J227" s="110"/>
    </row>
    <row r="228" spans="1:10" x14ac:dyDescent="0.25">
      <c r="A228" s="1"/>
      <c r="B228" s="1"/>
      <c r="C228" s="1"/>
      <c r="D228" s="1"/>
      <c r="E228" s="1"/>
      <c r="F228" s="1"/>
      <c r="G228" s="1"/>
      <c r="J228" s="101"/>
    </row>
    <row r="229" spans="1:10" x14ac:dyDescent="0.25">
      <c r="A229" s="48" t="s">
        <v>78</v>
      </c>
      <c r="B229" s="48"/>
      <c r="C229" s="48"/>
      <c r="D229" s="48"/>
      <c r="E229" s="48"/>
      <c r="F229" s="48"/>
      <c r="J229" s="101"/>
    </row>
    <row r="230" spans="1:10" x14ac:dyDescent="0.25">
      <c r="A230" s="22"/>
      <c r="J230" s="101"/>
    </row>
    <row r="231" spans="1:10" x14ac:dyDescent="0.25">
      <c r="A231" s="8" t="s">
        <v>45</v>
      </c>
      <c r="B231" s="9">
        <v>2007</v>
      </c>
      <c r="C231" s="9">
        <v>2008</v>
      </c>
      <c r="D231" s="9">
        <v>2009</v>
      </c>
      <c r="E231" s="9">
        <v>2010</v>
      </c>
      <c r="F231" s="9">
        <v>2011</v>
      </c>
      <c r="G231" s="9">
        <v>2012</v>
      </c>
      <c r="H231" s="9">
        <v>2013</v>
      </c>
      <c r="I231" s="9">
        <v>2014</v>
      </c>
      <c r="J231" s="9">
        <v>2015</v>
      </c>
    </row>
    <row r="232" spans="1:10" x14ac:dyDescent="0.25">
      <c r="A232" s="26" t="s">
        <v>46</v>
      </c>
      <c r="B232" s="11">
        <v>44.890721635639153</v>
      </c>
      <c r="C232" s="11">
        <v>42.022107700412178</v>
      </c>
      <c r="D232" s="11">
        <v>45.208171840648042</v>
      </c>
      <c r="E232" s="11">
        <v>42.676767921933191</v>
      </c>
      <c r="F232" s="11">
        <v>41.143447243753698</v>
      </c>
      <c r="G232" s="11">
        <v>41.305143974168033</v>
      </c>
      <c r="H232" s="11">
        <v>41.76377297361239</v>
      </c>
      <c r="I232" s="11">
        <v>40.915731658333662</v>
      </c>
      <c r="J232" s="11">
        <v>42.378127242687675</v>
      </c>
    </row>
    <row r="233" spans="1:10" x14ac:dyDescent="0.25">
      <c r="A233" s="5" t="s">
        <v>47</v>
      </c>
      <c r="B233" s="28">
        <v>56.450257051375516</v>
      </c>
      <c r="C233" s="28">
        <v>58.01175315120949</v>
      </c>
      <c r="D233" s="28">
        <v>56.81328523264326</v>
      </c>
      <c r="E233" s="28">
        <v>53.63255793798988</v>
      </c>
      <c r="F233" s="28">
        <v>52.867611869055388</v>
      </c>
      <c r="G233" s="28">
        <v>53.755595790735967</v>
      </c>
      <c r="H233" s="28">
        <v>56.296307729493776</v>
      </c>
      <c r="I233" s="28">
        <v>59.297625878683604</v>
      </c>
      <c r="J233" s="28">
        <v>58.695450883071977</v>
      </c>
    </row>
    <row r="234" spans="1:10" x14ac:dyDescent="0.25">
      <c r="A234" s="26" t="s">
        <v>48</v>
      </c>
      <c r="B234" s="11">
        <v>66.447360957663733</v>
      </c>
      <c r="C234" s="11">
        <v>64.700162035772152</v>
      </c>
      <c r="D234" s="11">
        <v>64.838300037339096</v>
      </c>
      <c r="E234" s="11">
        <v>66.840228986475694</v>
      </c>
      <c r="F234" s="11">
        <v>71.125417898793756</v>
      </c>
      <c r="G234" s="11">
        <v>73.446957784915639</v>
      </c>
      <c r="H234" s="11">
        <v>75.879487187387056</v>
      </c>
      <c r="I234" s="11">
        <v>74.878760412573868</v>
      </c>
      <c r="J234" s="11">
        <v>72.450813631682252</v>
      </c>
    </row>
    <row r="235" spans="1:10" x14ac:dyDescent="0.25">
      <c r="A235" s="5" t="s">
        <v>49</v>
      </c>
      <c r="B235" s="28">
        <v>59.696595227371375</v>
      </c>
      <c r="C235" s="28">
        <v>56.435759294278164</v>
      </c>
      <c r="D235" s="28">
        <v>60.067029871361541</v>
      </c>
      <c r="E235" s="28">
        <v>55.765352944147182</v>
      </c>
      <c r="F235" s="28">
        <v>54.33935812808982</v>
      </c>
      <c r="G235" s="28">
        <v>54.39075486626794</v>
      </c>
      <c r="H235" s="28">
        <v>56.000870724747266</v>
      </c>
      <c r="I235" s="28">
        <v>55.41457614032921</v>
      </c>
      <c r="J235" s="28">
        <v>56.045879399407042</v>
      </c>
    </row>
    <row r="236" spans="1:10" x14ac:dyDescent="0.25">
      <c r="A236" s="29" t="s">
        <v>54</v>
      </c>
      <c r="B236" s="30">
        <v>61.378856061516196</v>
      </c>
      <c r="C236" s="30">
        <v>58.034780819592726</v>
      </c>
      <c r="D236" s="30">
        <v>60.889608657789928</v>
      </c>
      <c r="E236" s="30">
        <v>57.723702771463216</v>
      </c>
      <c r="F236" s="30">
        <v>57.400309573370954</v>
      </c>
      <c r="G236" s="30">
        <v>56.967678599023287</v>
      </c>
      <c r="H236" s="30">
        <v>58.380382707614544</v>
      </c>
      <c r="I236" s="30">
        <v>57.687119988656043</v>
      </c>
      <c r="J236" s="30">
        <v>59.062475335486575</v>
      </c>
    </row>
    <row r="237" spans="1:10" x14ac:dyDescent="0.25">
      <c r="A237" s="22"/>
      <c r="H237" s="63"/>
      <c r="J237" s="101"/>
    </row>
    <row r="238" spans="1:10" x14ac:dyDescent="0.25">
      <c r="A238" s="110" t="s">
        <v>77</v>
      </c>
      <c r="B238" s="110"/>
      <c r="C238" s="110"/>
      <c r="D238" s="110"/>
      <c r="E238" s="110"/>
      <c r="F238" s="110"/>
      <c r="G238" s="110"/>
      <c r="H238" s="110"/>
      <c r="I238" s="110"/>
      <c r="J238" s="110"/>
    </row>
    <row r="239" spans="1:10" x14ac:dyDescent="0.25">
      <c r="A239" s="22"/>
      <c r="H239" s="63"/>
      <c r="J239" s="101"/>
    </row>
    <row r="240" spans="1:10" x14ac:dyDescent="0.25">
      <c r="A240" s="8" t="s">
        <v>45</v>
      </c>
      <c r="B240" s="9">
        <v>2007</v>
      </c>
      <c r="C240" s="9">
        <v>2008</v>
      </c>
      <c r="D240" s="9">
        <v>2009</v>
      </c>
      <c r="E240" s="9">
        <v>2010</v>
      </c>
      <c r="F240" s="9">
        <v>2011</v>
      </c>
      <c r="G240" s="9">
        <v>2012</v>
      </c>
      <c r="H240" s="9">
        <v>2013</v>
      </c>
      <c r="I240" s="9">
        <v>2014</v>
      </c>
      <c r="J240" s="9">
        <v>2015</v>
      </c>
    </row>
    <row r="241" spans="1:10" x14ac:dyDescent="0.25">
      <c r="A241" s="26" t="s">
        <v>46</v>
      </c>
      <c r="B241" s="11">
        <v>45.911263986355181</v>
      </c>
      <c r="C241" s="11">
        <v>46.604807163489816</v>
      </c>
      <c r="D241" s="11">
        <v>47.359583521057012</v>
      </c>
      <c r="E241" s="11">
        <v>49.507618861823261</v>
      </c>
      <c r="F241" s="11">
        <v>48.918944593270666</v>
      </c>
      <c r="G241" s="11">
        <v>53.383104781742787</v>
      </c>
      <c r="H241" s="11">
        <v>52.107458539374306</v>
      </c>
      <c r="I241" s="11">
        <v>55.755844137768264</v>
      </c>
      <c r="J241" s="11">
        <v>58.362383707257756</v>
      </c>
    </row>
    <row r="242" spans="1:10" x14ac:dyDescent="0.25">
      <c r="A242" s="5" t="s">
        <v>47</v>
      </c>
      <c r="B242" s="28">
        <v>42.790492091650954</v>
      </c>
      <c r="C242" s="28">
        <v>41.061601014764129</v>
      </c>
      <c r="D242" s="28">
        <v>48.412576882089454</v>
      </c>
      <c r="E242" s="28">
        <v>54.764811261715742</v>
      </c>
      <c r="F242" s="28">
        <v>61.15074942436793</v>
      </c>
      <c r="G242" s="28">
        <v>61.777886715903371</v>
      </c>
      <c r="H242" s="28">
        <v>62.381979035438931</v>
      </c>
      <c r="I242" s="28">
        <v>57.104308706831461</v>
      </c>
      <c r="J242" s="28">
        <v>56.960906245584965</v>
      </c>
    </row>
    <row r="243" spans="1:10" x14ac:dyDescent="0.25">
      <c r="A243" s="26" t="s">
        <v>48</v>
      </c>
      <c r="B243" s="11">
        <v>86.025612472594787</v>
      </c>
      <c r="C243" s="11">
        <v>87.48990900577428</v>
      </c>
      <c r="D243" s="11">
        <v>88.335861344911265</v>
      </c>
      <c r="E243" s="11">
        <v>87.736685517946938</v>
      </c>
      <c r="F243" s="11">
        <v>82.374495141496965</v>
      </c>
      <c r="G243" s="11">
        <v>86.292347193092866</v>
      </c>
      <c r="H243" s="11">
        <v>81.716403993988195</v>
      </c>
      <c r="I243" s="11">
        <v>80.898365679048595</v>
      </c>
      <c r="J243" s="11">
        <v>80.166532269263683</v>
      </c>
    </row>
    <row r="244" spans="1:10" x14ac:dyDescent="0.25">
      <c r="A244" s="5" t="s">
        <v>49</v>
      </c>
      <c r="B244" s="28">
        <v>3.9712267242347163</v>
      </c>
      <c r="C244" s="28">
        <v>3.8662735988423944</v>
      </c>
      <c r="D244" s="28">
        <v>4.138835129754221</v>
      </c>
      <c r="E244" s="28">
        <v>4.8155030532002874</v>
      </c>
      <c r="F244" s="28">
        <v>4.4840720226463269</v>
      </c>
      <c r="G244" s="28">
        <v>5.0146057311967729</v>
      </c>
      <c r="H244" s="28">
        <v>3.5778226455500204</v>
      </c>
      <c r="I244" s="28">
        <v>5.0360096854445988</v>
      </c>
      <c r="J244" s="28">
        <v>5.6601705281785781</v>
      </c>
    </row>
    <row r="245" spans="1:10" x14ac:dyDescent="0.25">
      <c r="A245" s="29" t="s">
        <v>54</v>
      </c>
      <c r="B245" s="30">
        <v>30.585968984958502</v>
      </c>
      <c r="C245" s="30">
        <v>30.766097929035119</v>
      </c>
      <c r="D245" s="30">
        <v>31.777847494641755</v>
      </c>
      <c r="E245" s="30">
        <v>34.093139628296271</v>
      </c>
      <c r="F245" s="30">
        <v>33.479785919498525</v>
      </c>
      <c r="G245" s="30">
        <v>35.905468372796484</v>
      </c>
      <c r="H245" s="30">
        <v>34.414422175364159</v>
      </c>
      <c r="I245" s="30">
        <v>36.329689948564692</v>
      </c>
      <c r="J245" s="30">
        <v>37.193334968904004</v>
      </c>
    </row>
    <row r="246" spans="1:10" x14ac:dyDescent="0.25">
      <c r="A246" s="22"/>
      <c r="H246" s="63"/>
      <c r="J246" s="101"/>
    </row>
    <row r="247" spans="1:10" x14ac:dyDescent="0.25">
      <c r="A247" s="108" t="s">
        <v>79</v>
      </c>
      <c r="B247" s="108"/>
      <c r="C247" s="108"/>
      <c r="D247" s="108"/>
      <c r="E247" s="108"/>
      <c r="F247" s="108"/>
      <c r="G247" s="108"/>
      <c r="H247" s="108"/>
      <c r="I247" s="108"/>
      <c r="J247" s="108"/>
    </row>
    <row r="248" spans="1:10" x14ac:dyDescent="0.25">
      <c r="A248" s="22"/>
      <c r="J248" s="101"/>
    </row>
    <row r="249" spans="1:10" x14ac:dyDescent="0.25">
      <c r="A249" s="8" t="s">
        <v>45</v>
      </c>
      <c r="B249" s="9">
        <v>2007</v>
      </c>
      <c r="C249" s="9">
        <v>2008</v>
      </c>
      <c r="D249" s="9">
        <v>2009</v>
      </c>
      <c r="E249" s="9">
        <v>2010</v>
      </c>
      <c r="F249" s="9">
        <v>2011</v>
      </c>
      <c r="G249" s="9">
        <v>2012</v>
      </c>
      <c r="H249" s="9">
        <v>2013</v>
      </c>
      <c r="I249" s="9">
        <v>2014</v>
      </c>
      <c r="J249" s="9">
        <v>2015</v>
      </c>
    </row>
    <row r="250" spans="1:10" x14ac:dyDescent="0.25">
      <c r="A250" s="26" t="s">
        <v>46</v>
      </c>
      <c r="B250" s="11">
        <v>83.195222526464292</v>
      </c>
      <c r="C250" s="11">
        <v>73.090337946144942</v>
      </c>
      <c r="D250" s="11">
        <v>64.86581685145417</v>
      </c>
      <c r="E250" s="11">
        <v>61.351612818270759</v>
      </c>
      <c r="F250" s="11">
        <v>77.558467517822166</v>
      </c>
      <c r="G250" s="11">
        <v>41.066042922268252</v>
      </c>
      <c r="H250" s="11">
        <v>38.455413987871232</v>
      </c>
      <c r="I250" s="11">
        <v>63.717786360013683</v>
      </c>
      <c r="J250" s="11">
        <v>48.146736713791896</v>
      </c>
    </row>
    <row r="251" spans="1:10" x14ac:dyDescent="0.25">
      <c r="A251" s="5" t="s">
        <v>47</v>
      </c>
      <c r="B251" s="28">
        <v>30.596829377065781</v>
      </c>
      <c r="C251" s="28">
        <v>22.31604269684005</v>
      </c>
      <c r="D251" s="28">
        <v>28.824420677680155</v>
      </c>
      <c r="E251" s="28">
        <v>28.995262154593693</v>
      </c>
      <c r="F251" s="28">
        <v>36.965253705747884</v>
      </c>
      <c r="G251" s="28">
        <v>32.92260262856253</v>
      </c>
      <c r="H251" s="28">
        <v>14.650042950070743</v>
      </c>
      <c r="I251" s="28">
        <v>11.962990177952847</v>
      </c>
      <c r="J251" s="28">
        <v>12.828827878793527</v>
      </c>
    </row>
    <row r="252" spans="1:10" x14ac:dyDescent="0.25">
      <c r="A252" s="26" t="s">
        <v>48</v>
      </c>
      <c r="B252" s="11">
        <v>65.052364125796771</v>
      </c>
      <c r="C252" s="11">
        <v>87.540060337545768</v>
      </c>
      <c r="D252" s="11">
        <v>80.252154463970612</v>
      </c>
      <c r="E252" s="11">
        <v>125.85140848275216</v>
      </c>
      <c r="F252" s="11">
        <v>89.4126213514065</v>
      </c>
      <c r="G252" s="11">
        <v>102.00288569150449</v>
      </c>
      <c r="H252" s="11">
        <v>79.721890732484169</v>
      </c>
      <c r="I252" s="11">
        <v>47.210962534908887</v>
      </c>
      <c r="J252" s="11">
        <v>47.885072590706088</v>
      </c>
    </row>
    <row r="253" spans="1:10" ht="19.5" customHeight="1" x14ac:dyDescent="0.25">
      <c r="A253" s="5" t="s">
        <v>49</v>
      </c>
      <c r="B253" s="28">
        <v>13.797451015355055</v>
      </c>
      <c r="C253" s="28">
        <v>12.497615620319332</v>
      </c>
      <c r="D253" s="28">
        <v>10.885842725763025</v>
      </c>
      <c r="E253" s="28">
        <v>12.196537268979823</v>
      </c>
      <c r="F253" s="28">
        <v>12.516603598773751</v>
      </c>
      <c r="G253" s="28">
        <v>12.503408117691489</v>
      </c>
      <c r="H253" s="28">
        <v>11.463575980631683</v>
      </c>
      <c r="I253" s="28">
        <v>12.568135212761591</v>
      </c>
      <c r="J253" s="28">
        <v>11.771331477975826</v>
      </c>
    </row>
    <row r="254" spans="1:10" x14ac:dyDescent="0.25">
      <c r="A254" s="29" t="s">
        <v>54</v>
      </c>
      <c r="B254" s="30">
        <v>44.225766185934425</v>
      </c>
      <c r="C254" s="30">
        <v>42.528468801283886</v>
      </c>
      <c r="D254" s="30">
        <v>38.517143871924752</v>
      </c>
      <c r="E254" s="30">
        <v>45.194207823355576</v>
      </c>
      <c r="F254" s="30">
        <v>46.732189512521373</v>
      </c>
      <c r="G254" s="30">
        <v>35.147317122561276</v>
      </c>
      <c r="H254" s="30">
        <v>30.143039624763123</v>
      </c>
      <c r="I254" s="30">
        <v>34.523848404980114</v>
      </c>
      <c r="J254" s="30">
        <v>28.784394191135021</v>
      </c>
    </row>
    <row r="255" spans="1:10" x14ac:dyDescent="0.25">
      <c r="A255" s="22"/>
      <c r="B255" s="55"/>
      <c r="J255" s="101"/>
    </row>
    <row r="256" spans="1:10" x14ac:dyDescent="0.25">
      <c r="J256" s="101"/>
    </row>
    <row r="257" spans="1:10" x14ac:dyDescent="0.25">
      <c r="A257" s="108" t="s">
        <v>80</v>
      </c>
      <c r="B257" s="108"/>
      <c r="C257" s="108"/>
      <c r="D257" s="108"/>
      <c r="E257" s="108"/>
      <c r="F257" s="108"/>
      <c r="G257" s="108"/>
      <c r="H257" s="108"/>
      <c r="I257" s="108"/>
      <c r="J257" s="108"/>
    </row>
    <row r="258" spans="1:10" x14ac:dyDescent="0.25">
      <c r="A258" s="22"/>
      <c r="J258" s="101"/>
    </row>
    <row r="259" spans="1:10" x14ac:dyDescent="0.25">
      <c r="A259" s="8" t="s">
        <v>45</v>
      </c>
      <c r="B259" s="9">
        <v>2007</v>
      </c>
      <c r="C259" s="9">
        <v>2008</v>
      </c>
      <c r="D259" s="9">
        <v>2009</v>
      </c>
      <c r="E259" s="9">
        <v>2010</v>
      </c>
      <c r="F259" s="9">
        <v>2011</v>
      </c>
      <c r="G259" s="9">
        <v>2012</v>
      </c>
      <c r="H259" s="9">
        <v>2013</v>
      </c>
      <c r="I259" s="9">
        <v>2014</v>
      </c>
      <c r="J259" s="9">
        <v>2015</v>
      </c>
    </row>
    <row r="260" spans="1:10" x14ac:dyDescent="0.25">
      <c r="A260" s="26" t="s">
        <v>46</v>
      </c>
      <c r="B260" s="11">
        <v>100</v>
      </c>
      <c r="C260" s="11">
        <v>100</v>
      </c>
      <c r="D260" s="11">
        <v>100</v>
      </c>
      <c r="E260" s="11">
        <v>100</v>
      </c>
      <c r="F260" s="11">
        <v>100</v>
      </c>
      <c r="G260" s="11">
        <v>100</v>
      </c>
      <c r="H260" s="11">
        <v>100</v>
      </c>
      <c r="I260" s="11">
        <v>100</v>
      </c>
      <c r="J260" s="11">
        <v>100</v>
      </c>
    </row>
    <row r="261" spans="1:10" x14ac:dyDescent="0.25">
      <c r="A261" s="5" t="s">
        <v>47</v>
      </c>
      <c r="B261" s="28">
        <v>100</v>
      </c>
      <c r="C261" s="28">
        <v>100</v>
      </c>
      <c r="D261" s="28">
        <v>100</v>
      </c>
      <c r="E261" s="28">
        <v>100</v>
      </c>
      <c r="F261" s="28">
        <v>100</v>
      </c>
      <c r="G261" s="28">
        <v>100</v>
      </c>
      <c r="H261" s="28">
        <v>100</v>
      </c>
      <c r="I261" s="28">
        <v>100</v>
      </c>
      <c r="J261" s="28">
        <v>100</v>
      </c>
    </row>
    <row r="262" spans="1:10" x14ac:dyDescent="0.25">
      <c r="A262" s="26" t="s">
        <v>48</v>
      </c>
      <c r="B262" s="11">
        <v>34.82267840538826</v>
      </c>
      <c r="C262" s="11">
        <v>39.882042588500539</v>
      </c>
      <c r="D262" s="11">
        <v>31.013999966306312</v>
      </c>
      <c r="E262" s="11">
        <v>31.359455933030262</v>
      </c>
      <c r="F262" s="11">
        <v>29.329846138710973</v>
      </c>
      <c r="G262" s="11">
        <v>28.332021453937383</v>
      </c>
      <c r="H262" s="11">
        <v>27.168032409889754</v>
      </c>
      <c r="I262" s="11">
        <v>22.040768452528116</v>
      </c>
      <c r="J262" s="11">
        <v>27.54444375078365</v>
      </c>
    </row>
    <row r="263" spans="1:10" x14ac:dyDescent="0.25">
      <c r="A263" s="5" t="s">
        <v>49</v>
      </c>
      <c r="B263" s="28">
        <v>13.287238355473965</v>
      </c>
      <c r="C263" s="28">
        <v>11.608291608668065</v>
      </c>
      <c r="D263" s="28">
        <v>11.782281723197029</v>
      </c>
      <c r="E263" s="28">
        <v>14.555953103106599</v>
      </c>
      <c r="F263" s="28">
        <v>16.396729225888588</v>
      </c>
      <c r="G263" s="28">
        <v>12.325839461649581</v>
      </c>
      <c r="H263" s="28">
        <v>10.975768490637968</v>
      </c>
      <c r="I263" s="28">
        <v>13.28611755944055</v>
      </c>
      <c r="J263" s="28">
        <v>14.543874761895474</v>
      </c>
    </row>
    <row r="264" spans="1:10" x14ac:dyDescent="0.25">
      <c r="A264" s="29" t="s">
        <v>54</v>
      </c>
      <c r="B264" s="30">
        <v>31.740899780987679</v>
      </c>
      <c r="C264" s="30">
        <v>32.538160656183727</v>
      </c>
      <c r="D264" s="30">
        <v>28.769347772529226</v>
      </c>
      <c r="E264" s="30">
        <v>29.713994109161142</v>
      </c>
      <c r="F264" s="30">
        <v>29.580695492014215</v>
      </c>
      <c r="G264" s="30">
        <v>25.591788706574199</v>
      </c>
      <c r="H264" s="30">
        <v>25.69917434429771</v>
      </c>
      <c r="I264" s="30">
        <v>23.762491877120119</v>
      </c>
      <c r="J264" s="30">
        <v>25.081790515538049</v>
      </c>
    </row>
    <row r="265" spans="1:10" x14ac:dyDescent="0.25">
      <c r="A265" s="24"/>
      <c r="B265" s="25"/>
      <c r="C265" s="25"/>
      <c r="D265" s="25"/>
      <c r="E265" s="25"/>
      <c r="F265" s="25"/>
      <c r="G265" s="25"/>
      <c r="J265" s="101"/>
    </row>
    <row r="266" spans="1:10" x14ac:dyDescent="0.25">
      <c r="A266" s="109" t="s">
        <v>81</v>
      </c>
      <c r="B266" s="109"/>
      <c r="C266" s="109"/>
      <c r="D266" s="109"/>
      <c r="E266" s="109"/>
      <c r="F266" s="109"/>
      <c r="G266" s="109"/>
      <c r="H266" s="109"/>
      <c r="I266" s="109"/>
      <c r="J266" s="109"/>
    </row>
    <row r="267" spans="1:10" x14ac:dyDescent="0.25">
      <c r="J267" s="101"/>
    </row>
    <row r="268" spans="1:10" x14ac:dyDescent="0.25">
      <c r="A268" s="8" t="s">
        <v>45</v>
      </c>
      <c r="B268" s="9">
        <v>2007</v>
      </c>
      <c r="C268" s="9">
        <v>2008</v>
      </c>
      <c r="D268" s="9">
        <v>2009</v>
      </c>
      <c r="E268" s="9">
        <v>2010</v>
      </c>
      <c r="F268" s="9">
        <v>2011</v>
      </c>
      <c r="G268" s="9">
        <v>2012</v>
      </c>
      <c r="H268" s="9">
        <v>2013</v>
      </c>
      <c r="I268" s="9">
        <v>2014</v>
      </c>
      <c r="J268" s="9">
        <v>2015</v>
      </c>
    </row>
    <row r="269" spans="1:10" x14ac:dyDescent="0.25">
      <c r="A269" s="26" t="s">
        <v>46</v>
      </c>
      <c r="B269" s="27">
        <v>-27935.205670711493</v>
      </c>
      <c r="C269" s="27">
        <v>-28062.638467186553</v>
      </c>
      <c r="D269" s="27">
        <v>-23442.667154890605</v>
      </c>
      <c r="E269" s="27">
        <v>-22097.213733081804</v>
      </c>
      <c r="F269" s="27">
        <v>-30995.768423372945</v>
      </c>
      <c r="G269" s="27">
        <v>-14984.136838842283</v>
      </c>
      <c r="H269" s="27">
        <v>-10083.914708630204</v>
      </c>
      <c r="I269" s="27">
        <v>-29756.359139984623</v>
      </c>
      <c r="J269" s="27">
        <v>-21776.553937010198</v>
      </c>
    </row>
    <row r="270" spans="1:10" x14ac:dyDescent="0.25">
      <c r="A270" s="5" t="s">
        <v>47</v>
      </c>
      <c r="B270" s="6">
        <v>6296.3232782864034</v>
      </c>
      <c r="C270" s="6">
        <v>8135.9908854381629</v>
      </c>
      <c r="D270" s="6">
        <v>6968.9753130041599</v>
      </c>
      <c r="E270" s="6">
        <v>7272.0598397954427</v>
      </c>
      <c r="F270" s="6">
        <v>6972.5900468494865</v>
      </c>
      <c r="G270" s="6">
        <v>6581.6343450442764</v>
      </c>
      <c r="H270" s="6">
        <v>7724.1887024078032</v>
      </c>
      <c r="I270" s="6">
        <v>7951.8016359563144</v>
      </c>
      <c r="J270" s="6">
        <v>8167.2142619413798</v>
      </c>
    </row>
    <row r="271" spans="1:10" x14ac:dyDescent="0.25">
      <c r="A271" s="26" t="s">
        <v>48</v>
      </c>
      <c r="B271" s="27">
        <v>3046.355205076266</v>
      </c>
      <c r="C271" s="27">
        <v>2923.8531113282816</v>
      </c>
      <c r="D271" s="27">
        <v>-182.73374549724349</v>
      </c>
      <c r="E271" s="27">
        <v>-9257.2680226058656</v>
      </c>
      <c r="F271" s="27">
        <v>-7416.0318038794549</v>
      </c>
      <c r="G271" s="27">
        <v>-11290.179875535752</v>
      </c>
      <c r="H271" s="27">
        <v>-8180.2789611244834</v>
      </c>
      <c r="I271" s="27">
        <v>-3312.0792657896654</v>
      </c>
      <c r="J271" s="27">
        <v>697.14994085332569</v>
      </c>
    </row>
    <row r="272" spans="1:10" x14ac:dyDescent="0.25">
      <c r="A272" s="5" t="s">
        <v>49</v>
      </c>
      <c r="B272" s="6">
        <v>5611.3093547064409</v>
      </c>
      <c r="C272" s="6">
        <v>4162.7110012740868</v>
      </c>
      <c r="D272" s="6">
        <v>5878.51177391085</v>
      </c>
      <c r="E272" s="6">
        <v>9083.4536375728621</v>
      </c>
      <c r="F272" s="6">
        <v>12666.549758293069</v>
      </c>
      <c r="G272" s="6">
        <v>7411.1742612548378</v>
      </c>
      <c r="H272" s="6">
        <v>6435.8776948531213</v>
      </c>
      <c r="I272" s="6">
        <v>8734.6340504226846</v>
      </c>
      <c r="J272" s="6">
        <v>11554.236325921353</v>
      </c>
    </row>
    <row r="273" spans="1:10" x14ac:dyDescent="0.25">
      <c r="A273" s="29" t="s">
        <v>54</v>
      </c>
      <c r="B273" s="16">
        <v>-12981.2167673406</v>
      </c>
      <c r="C273" s="16">
        <v>-12840.083731057126</v>
      </c>
      <c r="D273" s="16">
        <v>-10777.9138134728</v>
      </c>
      <c r="E273" s="16">
        <v>-14998.968087319414</v>
      </c>
      <c r="F273" s="16">
        <v>-18772.660422109857</v>
      </c>
      <c r="G273" s="16">
        <v>-12281.508079831199</v>
      </c>
      <c r="H273" s="16">
        <v>-4104.1268059427302</v>
      </c>
      <c r="I273" s="16">
        <v>-16382.002719395081</v>
      </c>
      <c r="J273" s="16">
        <v>-1357.95340829421</v>
      </c>
    </row>
    <row r="274" spans="1:10" x14ac:dyDescent="0.25">
      <c r="J274" s="102"/>
    </row>
    <row r="275" spans="1:10" x14ac:dyDescent="0.25">
      <c r="A275" s="26" t="s">
        <v>153</v>
      </c>
      <c r="J275" s="102"/>
    </row>
    <row r="276" spans="1:10" x14ac:dyDescent="0.25">
      <c r="J276" s="102"/>
    </row>
    <row r="277" spans="1:10" x14ac:dyDescent="0.25">
      <c r="J277" s="102"/>
    </row>
    <row r="278" spans="1:10" x14ac:dyDescent="0.25">
      <c r="J278" s="102"/>
    </row>
    <row r="279" spans="1:10" x14ac:dyDescent="0.25">
      <c r="J279" s="102"/>
    </row>
    <row r="280" spans="1:10" x14ac:dyDescent="0.25">
      <c r="J280" s="102"/>
    </row>
    <row r="281" spans="1:10" x14ac:dyDescent="0.25">
      <c r="J281" s="102"/>
    </row>
    <row r="282" spans="1:10" x14ac:dyDescent="0.25">
      <c r="J282" s="102"/>
    </row>
    <row r="283" spans="1:10" x14ac:dyDescent="0.25">
      <c r="J283" s="102"/>
    </row>
    <row r="284" spans="1:10" x14ac:dyDescent="0.25">
      <c r="J284" s="102"/>
    </row>
  </sheetData>
  <mergeCells count="26">
    <mergeCell ref="A227:J227"/>
    <mergeCell ref="A238:J238"/>
    <mergeCell ref="A247:J247"/>
    <mergeCell ref="A257:J257"/>
    <mergeCell ref="A266:J266"/>
    <mergeCell ref="A200:J200"/>
    <mergeCell ref="A191:J191"/>
    <mergeCell ref="A209:J209"/>
    <mergeCell ref="A137:J137"/>
    <mergeCell ref="A151:J151"/>
    <mergeCell ref="A160:J160"/>
    <mergeCell ref="A170:J170"/>
    <mergeCell ref="A181:J181"/>
    <mergeCell ref="A5:G5"/>
    <mergeCell ref="A16:G16"/>
    <mergeCell ref="A58:J58"/>
    <mergeCell ref="A38:J38"/>
    <mergeCell ref="A25:J25"/>
    <mergeCell ref="A7:J7"/>
    <mergeCell ref="A78:J78"/>
    <mergeCell ref="A87:J87"/>
    <mergeCell ref="A96:J96"/>
    <mergeCell ref="A105:J105"/>
    <mergeCell ref="A114:J114"/>
    <mergeCell ref="A123:J123"/>
    <mergeCell ref="A130:J130"/>
  </mergeCells>
  <pageMargins left="0.31496062992125984" right="0.11811023622047245" top="0.43307086614173229" bottom="0.51181102362204722" header="0.31496062992125984" footer="0.31496062992125984"/>
  <pageSetup paperSize="9" scale="72" orientation="portrait" horizontalDpi="300" verticalDpi="300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M34"/>
  <sheetViews>
    <sheetView view="pageLayout" zoomScaleNormal="100" workbookViewId="0">
      <selection activeCell="A35" sqref="A35"/>
    </sheetView>
  </sheetViews>
  <sheetFormatPr defaultColWidth="11" defaultRowHeight="12.75" x14ac:dyDescent="0.2"/>
  <cols>
    <col min="1" max="1" width="63.7109375" style="42" customWidth="1"/>
    <col min="2" max="2" width="10.42578125" style="42" customWidth="1"/>
    <col min="3" max="3" width="10" style="42" customWidth="1"/>
    <col min="4" max="4" width="9.140625" style="42" customWidth="1"/>
    <col min="5" max="5" width="10.140625" style="42" customWidth="1"/>
    <col min="6" max="7" width="9.42578125" style="42" customWidth="1"/>
    <col min="8" max="8" width="10.5703125" style="42" customWidth="1"/>
    <col min="9" max="9" width="9.28515625" style="79" customWidth="1"/>
    <col min="10" max="10" width="11" style="42"/>
    <col min="11" max="11" width="9.5703125" style="42" customWidth="1"/>
    <col min="12" max="12" width="10.42578125" style="42" customWidth="1"/>
    <col min="13" max="16384" width="11" style="42"/>
  </cols>
  <sheetData>
    <row r="3" spans="1:13" ht="15" customHeight="1" x14ac:dyDescent="0.2">
      <c r="A3" s="111" t="s">
        <v>88</v>
      </c>
      <c r="B3" s="111"/>
      <c r="C3" s="111"/>
      <c r="D3" s="111"/>
      <c r="E3" s="111"/>
      <c r="F3" s="111"/>
      <c r="G3" s="111"/>
      <c r="I3" s="42"/>
    </row>
    <row r="4" spans="1:13" ht="15" customHeight="1" x14ac:dyDescent="0.2">
      <c r="A4" s="42" t="s">
        <v>113</v>
      </c>
      <c r="C4" s="43"/>
      <c r="D4" s="43"/>
      <c r="E4" s="43"/>
      <c r="F4" s="43"/>
      <c r="G4" s="43"/>
      <c r="H4" s="43"/>
    </row>
    <row r="5" spans="1:13" ht="26.1" customHeight="1" x14ac:dyDescent="0.2">
      <c r="A5" s="37" t="s">
        <v>18</v>
      </c>
      <c r="B5" s="38">
        <v>2007</v>
      </c>
      <c r="C5" s="38">
        <v>2008</v>
      </c>
      <c r="D5" s="38">
        <v>2009</v>
      </c>
      <c r="E5" s="38">
        <v>2010</v>
      </c>
      <c r="F5" s="38">
        <v>2011</v>
      </c>
      <c r="G5" s="38">
        <v>2012</v>
      </c>
      <c r="H5" s="38">
        <v>2013</v>
      </c>
      <c r="I5" s="38">
        <v>2014</v>
      </c>
      <c r="J5" s="38">
        <v>2015</v>
      </c>
    </row>
    <row r="6" spans="1:13" ht="15.6" customHeight="1" x14ac:dyDescent="0.2">
      <c r="A6" s="34" t="s">
        <v>112</v>
      </c>
      <c r="B6" s="57">
        <v>121973.724837631</v>
      </c>
      <c r="C6" s="57">
        <v>134698.36056286399</v>
      </c>
      <c r="D6" s="57">
        <v>135879.08351191701</v>
      </c>
      <c r="E6" s="57">
        <v>138568.517460573</v>
      </c>
      <c r="F6" s="57">
        <v>147924.170594775</v>
      </c>
      <c r="G6" s="57">
        <v>150351.280992207</v>
      </c>
      <c r="H6" s="57">
        <v>153723.1726047745</v>
      </c>
      <c r="I6" s="57">
        <v>154435.74309402201</v>
      </c>
      <c r="J6" s="57">
        <v>158699.11425399335</v>
      </c>
      <c r="K6" s="103"/>
    </row>
    <row r="7" spans="1:13" ht="15.6" customHeight="1" x14ac:dyDescent="0.2">
      <c r="A7" s="49" t="s">
        <v>110</v>
      </c>
      <c r="B7" s="58">
        <v>255.39567395875008</v>
      </c>
      <c r="C7" s="58">
        <v>278.5389774036837</v>
      </c>
      <c r="D7" s="58">
        <v>277.99222232183223</v>
      </c>
      <c r="E7" s="58">
        <v>280.48055182645777</v>
      </c>
      <c r="F7" s="58">
        <v>295.89010921666949</v>
      </c>
      <c r="G7" s="58">
        <v>297.14679138001486</v>
      </c>
      <c r="H7" s="58">
        <v>300.13911524898111</v>
      </c>
      <c r="I7" s="58">
        <v>297.86986225248177</v>
      </c>
      <c r="J7" s="58">
        <f>0.302380500283228*1000</f>
        <v>302.380500283228</v>
      </c>
      <c r="K7" s="103"/>
    </row>
    <row r="8" spans="1:13" ht="15.6" customHeight="1" x14ac:dyDescent="0.2">
      <c r="A8" s="34" t="s">
        <v>111</v>
      </c>
      <c r="B8" s="57">
        <v>143668.04251189236</v>
      </c>
      <c r="C8" s="57">
        <v>155055.15165731127</v>
      </c>
      <c r="D8" s="57">
        <v>156599.84093493788</v>
      </c>
      <c r="E8" s="57">
        <v>160579.04317975618</v>
      </c>
      <c r="F8" s="57">
        <v>170784.38521352413</v>
      </c>
      <c r="G8" s="57">
        <v>166136.01664036009</v>
      </c>
      <c r="H8" s="57">
        <v>171151.40631539407</v>
      </c>
      <c r="I8" s="57">
        <v>168782.74656193383</v>
      </c>
      <c r="J8" s="57">
        <v>178073.91904086241</v>
      </c>
      <c r="K8" s="103"/>
      <c r="L8" s="65"/>
    </row>
    <row r="9" spans="1:13" ht="15.6" customHeight="1" x14ac:dyDescent="0.2">
      <c r="A9" s="49" t="s">
        <v>114</v>
      </c>
      <c r="B9" s="58">
        <v>300.82049713987976</v>
      </c>
      <c r="C9" s="58">
        <v>320.63421710054382</v>
      </c>
      <c r="D9" s="58">
        <v>320.38439376823527</v>
      </c>
      <c r="E9" s="58">
        <v>325.03269478680676</v>
      </c>
      <c r="F9" s="58">
        <v>341.61699328883316</v>
      </c>
      <c r="G9" s="58">
        <v>328.34295758277369</v>
      </c>
      <c r="H9" s="58">
        <v>334.16713169973809</v>
      </c>
      <c r="I9" s="58">
        <v>325.54182381465074</v>
      </c>
      <c r="J9" s="58">
        <f>0.339296668290107*1000</f>
        <v>339.29666829010699</v>
      </c>
      <c r="K9" s="103"/>
    </row>
    <row r="10" spans="1:13" ht="15.6" customHeight="1" x14ac:dyDescent="0.2">
      <c r="A10" s="34" t="s">
        <v>89</v>
      </c>
      <c r="B10" s="57">
        <v>88533.870458956371</v>
      </c>
      <c r="C10" s="57">
        <v>92614.716915107841</v>
      </c>
      <c r="D10" s="57">
        <v>98436.75594128306</v>
      </c>
      <c r="E10" s="57">
        <v>102205.12799638193</v>
      </c>
      <c r="F10" s="57">
        <v>111077.30961744006</v>
      </c>
      <c r="G10" s="57">
        <v>111385.15390779551</v>
      </c>
      <c r="H10" s="57">
        <v>112699.71403622396</v>
      </c>
      <c r="I10" s="57">
        <v>115550.50227246409</v>
      </c>
      <c r="J10" s="57">
        <v>118975.19387326464</v>
      </c>
      <c r="K10" s="103"/>
      <c r="L10" s="65"/>
    </row>
    <row r="11" spans="1:13" ht="15.6" customHeight="1" x14ac:dyDescent="0.2">
      <c r="A11" s="49" t="s">
        <v>90</v>
      </c>
      <c r="B11" s="58">
        <v>61.623913649152598</v>
      </c>
      <c r="C11" s="58">
        <v>59.730177246736339</v>
      </c>
      <c r="D11" s="58">
        <v>62.858784117271441</v>
      </c>
      <c r="E11" s="58">
        <v>63.647862119822804</v>
      </c>
      <c r="F11" s="58">
        <v>65.03949964662462</v>
      </c>
      <c r="G11" s="58">
        <v>67.044555515565591</v>
      </c>
      <c r="H11" s="58">
        <v>65.847962609517438</v>
      </c>
      <c r="I11" s="58">
        <v>68.461086589832973</v>
      </c>
      <c r="J11" s="58">
        <f>0.668122510663471*100</f>
        <v>66.812251066347102</v>
      </c>
      <c r="K11" s="103"/>
      <c r="L11" s="66"/>
    </row>
    <row r="12" spans="1:13" ht="15.6" customHeight="1" x14ac:dyDescent="0.2">
      <c r="A12" s="34" t="s">
        <v>115</v>
      </c>
      <c r="B12" s="57">
        <v>37222.241574636479</v>
      </c>
      <c r="C12" s="57">
        <v>41328.429751575473</v>
      </c>
      <c r="D12" s="57">
        <v>42832.986713533748</v>
      </c>
      <c r="E12" s="57">
        <v>47160.202138693137</v>
      </c>
      <c r="F12" s="57">
        <v>49442.534656024436</v>
      </c>
      <c r="G12" s="57">
        <v>54019.413909366951</v>
      </c>
      <c r="H12" s="57">
        <v>52911.922021605998</v>
      </c>
      <c r="I12" s="57">
        <v>56038.951879940199</v>
      </c>
      <c r="J12" s="57">
        <v>58986.901189281401</v>
      </c>
      <c r="K12" s="103"/>
    </row>
    <row r="13" spans="1:13" ht="15.6" customHeight="1" x14ac:dyDescent="0.2">
      <c r="A13" s="50" t="s">
        <v>116</v>
      </c>
      <c r="B13" s="58">
        <v>185.37736339643104</v>
      </c>
      <c r="C13" s="58">
        <v>191.51538618784019</v>
      </c>
      <c r="D13" s="58">
        <v>201.38973442420388</v>
      </c>
      <c r="E13" s="58">
        <v>206.87636142225125</v>
      </c>
      <c r="F13" s="58">
        <v>222.18598314290031</v>
      </c>
      <c r="G13" s="58">
        <v>220.136076478033</v>
      </c>
      <c r="H13" s="58">
        <v>220.04224793494049</v>
      </c>
      <c r="I13" s="58">
        <v>222.86946988787</v>
      </c>
      <c r="J13" s="58">
        <f>0.226691741877737*1000</f>
        <v>226.691741877737</v>
      </c>
      <c r="K13" s="103"/>
      <c r="L13" s="66"/>
    </row>
    <row r="14" spans="1:13" ht="15.6" customHeight="1" x14ac:dyDescent="0.2">
      <c r="A14" s="34" t="s">
        <v>91</v>
      </c>
      <c r="B14" s="59"/>
      <c r="C14" s="59">
        <v>3.3110961764425051</v>
      </c>
      <c r="D14" s="59">
        <v>5.1559033626044162</v>
      </c>
      <c r="E14" s="59">
        <v>2.724382657206565</v>
      </c>
      <c r="F14" s="59">
        <v>7.4003726744791765</v>
      </c>
      <c r="G14" s="59">
        <v>-0.92260845435461047</v>
      </c>
      <c r="H14" s="59">
        <v>-4.2622974204719423E-2</v>
      </c>
      <c r="I14" s="59">
        <v>1.2848541493565477</v>
      </c>
      <c r="J14" s="59">
        <v>1.7150271824086381</v>
      </c>
      <c r="K14" s="103"/>
      <c r="L14" s="66"/>
    </row>
    <row r="15" spans="1:13" ht="15.6" customHeight="1" x14ac:dyDescent="0.2">
      <c r="A15" s="49" t="s">
        <v>92</v>
      </c>
      <c r="B15" s="60">
        <v>98066.513120885822</v>
      </c>
      <c r="C15" s="60">
        <v>104603.05730536599</v>
      </c>
      <c r="D15" s="60">
        <v>111547.08808513801</v>
      </c>
      <c r="E15" s="60">
        <v>112864.59574877609</v>
      </c>
      <c r="F15" s="60">
        <v>120265.17627560301</v>
      </c>
      <c r="G15" s="60">
        <v>123618.83829624021</v>
      </c>
      <c r="H15" s="60">
        <v>127166.90801368401</v>
      </c>
      <c r="I15" s="60">
        <v>128675.76012017431</v>
      </c>
      <c r="J15" s="60">
        <v>133409.79170422463</v>
      </c>
      <c r="K15" s="104"/>
      <c r="L15" s="60"/>
      <c r="M15" s="60"/>
    </row>
    <row r="16" spans="1:13" ht="15.6" customHeight="1" x14ac:dyDescent="0.2">
      <c r="A16" s="53" t="s">
        <v>93</v>
      </c>
      <c r="B16" s="59">
        <v>80.399703502889579</v>
      </c>
      <c r="C16" s="59">
        <v>77.657260911165849</v>
      </c>
      <c r="D16" s="59">
        <v>82.092905841063711</v>
      </c>
      <c r="E16" s="59">
        <v>81.450388455581091</v>
      </c>
      <c r="F16" s="59">
        <v>81.301910155750548</v>
      </c>
      <c r="G16" s="59">
        <v>82.220010019500947</v>
      </c>
      <c r="H16" s="59">
        <v>82.724618454650809</v>
      </c>
      <c r="I16" s="59">
        <v>83.319934583948765</v>
      </c>
      <c r="J16" s="59">
        <v>84.064610146913665</v>
      </c>
      <c r="K16" s="66"/>
      <c r="L16" s="66"/>
      <c r="M16" s="66"/>
    </row>
    <row r="17" spans="1:13" ht="15.6" customHeight="1" x14ac:dyDescent="0.2">
      <c r="A17" s="49" t="s">
        <v>94</v>
      </c>
      <c r="B17" s="58">
        <v>62.939919370293161</v>
      </c>
      <c r="C17" s="58">
        <v>60.775595308640675</v>
      </c>
      <c r="D17" s="58">
        <v>63.908776680473757</v>
      </c>
      <c r="E17" s="58">
        <v>63.021672668978582</v>
      </c>
      <c r="F17" s="58">
        <v>62.778289413202074</v>
      </c>
      <c r="G17" s="58">
        <v>64.95189000622571</v>
      </c>
      <c r="H17" s="58">
        <v>65.266708092180522</v>
      </c>
      <c r="I17" s="58">
        <v>64.868144058413776</v>
      </c>
      <c r="J17" s="58">
        <v>63.125494290773077</v>
      </c>
      <c r="K17" s="66"/>
    </row>
    <row r="18" spans="1:13" ht="15.6" customHeight="1" x14ac:dyDescent="0.2">
      <c r="A18" s="53" t="s">
        <v>95</v>
      </c>
      <c r="B18" s="59">
        <v>17.459784132596408</v>
      </c>
      <c r="C18" s="59">
        <v>16.881665602525175</v>
      </c>
      <c r="D18" s="59">
        <v>18.184129160589958</v>
      </c>
      <c r="E18" s="59">
        <v>18.428715786602513</v>
      </c>
      <c r="F18" s="59">
        <v>18.52362074254847</v>
      </c>
      <c r="G18" s="59">
        <v>17.268120013275226</v>
      </c>
      <c r="H18" s="59">
        <v>17.457910362470017</v>
      </c>
      <c r="I18" s="59">
        <v>18.451790525534982</v>
      </c>
      <c r="J18" s="59">
        <v>18.852233923491283</v>
      </c>
      <c r="K18" s="66"/>
    </row>
    <row r="19" spans="1:13" ht="15.6" customHeight="1" x14ac:dyDescent="0.2">
      <c r="A19" s="50" t="s">
        <v>96</v>
      </c>
      <c r="B19" s="60">
        <v>53943.814354965783</v>
      </c>
      <c r="C19" s="60">
        <v>57285.150247818361</v>
      </c>
      <c r="D19" s="60">
        <v>52336.742088137697</v>
      </c>
      <c r="E19" s="60">
        <v>62624.943758873967</v>
      </c>
      <c r="F19" s="60">
        <v>69128.203737175645</v>
      </c>
      <c r="G19" s="60">
        <v>52844.441503676208</v>
      </c>
      <c r="H19" s="60">
        <v>46336.836830700187</v>
      </c>
      <c r="I19" s="60">
        <v>53317.161828884804</v>
      </c>
      <c r="J19" s="60">
        <v>45680.578624709196</v>
      </c>
    </row>
    <row r="20" spans="1:13" ht="15.6" customHeight="1" x14ac:dyDescent="0.2">
      <c r="A20" s="34" t="s">
        <v>97</v>
      </c>
      <c r="B20" s="59">
        <v>44.225766185934425</v>
      </c>
      <c r="C20" s="59">
        <v>42.528468801283879</v>
      </c>
      <c r="D20" s="59">
        <v>38.517143871924752</v>
      </c>
      <c r="E20" s="59">
        <v>45.194207823355597</v>
      </c>
      <c r="F20" s="59">
        <v>46.732189512521401</v>
      </c>
      <c r="G20" s="59">
        <v>35.147317106274215</v>
      </c>
      <c r="H20" s="59">
        <v>30.143039624763123</v>
      </c>
      <c r="I20" s="59">
        <v>34.523848404980178</v>
      </c>
      <c r="J20" s="59">
        <v>28.784394191135021</v>
      </c>
      <c r="K20" s="66"/>
      <c r="L20" s="66"/>
      <c r="M20" s="66"/>
    </row>
    <row r="21" spans="1:13" ht="15.6" customHeight="1" x14ac:dyDescent="0.2">
      <c r="A21" s="50" t="s">
        <v>98</v>
      </c>
      <c r="B21" s="60">
        <v>45601.52939100653</v>
      </c>
      <c r="C21" s="60">
        <v>50452.094351945263</v>
      </c>
      <c r="D21" s="60">
        <v>45052.752849799857</v>
      </c>
      <c r="E21" s="60">
        <v>47714.447430980072</v>
      </c>
      <c r="F21" s="60">
        <v>50519.208937921125</v>
      </c>
      <c r="G21" s="60">
        <v>42517.178344119908</v>
      </c>
      <c r="H21" s="60">
        <v>43984.49830171049</v>
      </c>
      <c r="I21" s="60">
        <v>40106.986100292219</v>
      </c>
      <c r="J21" s="60">
        <v>44664.127336637503</v>
      </c>
    </row>
    <row r="22" spans="1:13" ht="15.6" customHeight="1" x14ac:dyDescent="0.2">
      <c r="A22" s="53" t="s">
        <v>99</v>
      </c>
      <c r="B22" s="59">
        <v>31.740899780987679</v>
      </c>
      <c r="C22" s="59">
        <v>32.538160656183727</v>
      </c>
      <c r="D22" s="59">
        <v>28.769347772529226</v>
      </c>
      <c r="E22" s="59">
        <v>29.713994109161142</v>
      </c>
      <c r="F22" s="59">
        <v>29.580695492014215</v>
      </c>
      <c r="G22" s="59">
        <v>25.591788706574199</v>
      </c>
      <c r="H22" s="59">
        <v>25.699174344297717</v>
      </c>
      <c r="I22" s="59">
        <v>23.762491674808238</v>
      </c>
      <c r="J22" s="59">
        <v>25.081790515537804</v>
      </c>
      <c r="K22" s="66"/>
      <c r="L22" s="66"/>
    </row>
    <row r="23" spans="1:13" ht="15.6" customHeight="1" x14ac:dyDescent="0.2">
      <c r="A23" s="49" t="s">
        <v>100</v>
      </c>
      <c r="B23" s="58">
        <v>10.218884052603755</v>
      </c>
      <c r="C23" s="58">
        <v>9.7626016046664414</v>
      </c>
      <c r="D23" s="58">
        <v>8.8411469960831699</v>
      </c>
      <c r="E23" s="58">
        <v>7.7310301535242463</v>
      </c>
      <c r="F23" s="58">
        <v>7.0759637273343694</v>
      </c>
      <c r="G23" s="58">
        <v>6.1506387684389034</v>
      </c>
      <c r="H23" s="58">
        <v>7.6494089359858561</v>
      </c>
      <c r="I23" s="58">
        <v>4.7595682404110873</v>
      </c>
      <c r="J23" s="58">
        <v>3.7751524056104593</v>
      </c>
      <c r="K23" s="66"/>
      <c r="L23" s="66"/>
      <c r="M23" s="66"/>
    </row>
    <row r="24" spans="1:13" ht="15.6" customHeight="1" x14ac:dyDescent="0.2">
      <c r="A24" s="53" t="s">
        <v>101</v>
      </c>
      <c r="B24" s="59">
        <v>8.1881162905343601</v>
      </c>
      <c r="C24" s="59">
        <v>6.9336531531754551</v>
      </c>
      <c r="D24" s="59">
        <v>7.4061990324731504</v>
      </c>
      <c r="E24" s="59">
        <v>9.2645529612913577</v>
      </c>
      <c r="F24" s="59">
        <v>10.664350646929806</v>
      </c>
      <c r="G24" s="59">
        <v>8.2638042806251395</v>
      </c>
      <c r="H24" s="59">
        <v>7.2273199318224899</v>
      </c>
      <c r="I24" s="59">
        <v>9.1069154150254406</v>
      </c>
      <c r="J24" s="59">
        <v>9.8910213793175181</v>
      </c>
      <c r="K24" s="66"/>
      <c r="L24" s="66"/>
      <c r="M24" s="66"/>
    </row>
    <row r="25" spans="1:13" ht="15.6" customHeight="1" x14ac:dyDescent="0.2">
      <c r="A25" s="50" t="s">
        <v>102</v>
      </c>
      <c r="B25" s="58">
        <v>36.017413195465899</v>
      </c>
      <c r="C25" s="58">
        <v>36.895958336385064</v>
      </c>
      <c r="D25" s="58">
        <v>31.07745167728001</v>
      </c>
      <c r="E25" s="58">
        <v>32.670318053536526</v>
      </c>
      <c r="F25" s="58">
        <v>35.519198811101141</v>
      </c>
      <c r="G25" s="58">
        <v>40.431804258372054</v>
      </c>
      <c r="H25" s="58">
        <v>40.49244284447974</v>
      </c>
      <c r="I25" s="58">
        <v>40.361139675250648</v>
      </c>
      <c r="J25" s="58">
        <v>44.907442334952755</v>
      </c>
    </row>
    <row r="26" spans="1:13" ht="15.6" customHeight="1" x14ac:dyDescent="0.2">
      <c r="A26" s="34" t="s">
        <v>103</v>
      </c>
      <c r="B26" s="59">
        <v>66.206828625651212</v>
      </c>
      <c r="C26" s="59">
        <v>63.088411174092549</v>
      </c>
      <c r="D26" s="59">
        <v>56.959783566253705</v>
      </c>
      <c r="E26" s="59">
        <v>61.768027945654644</v>
      </c>
      <c r="F26" s="59">
        <v>64.329836020731889</v>
      </c>
      <c r="G26" s="59">
        <v>59.845337525850049</v>
      </c>
      <c r="H26" s="59">
        <v>54.846645939054639</v>
      </c>
      <c r="I26" s="59">
        <v>60.685300033126907</v>
      </c>
      <c r="J26" s="59">
        <v>59.158646657886749</v>
      </c>
    </row>
    <row r="27" spans="1:13" ht="15.6" customHeight="1" x14ac:dyDescent="0.2">
      <c r="A27" s="51" t="s">
        <v>108</v>
      </c>
      <c r="B27" s="58">
        <v>-36823.154506903578</v>
      </c>
      <c r="C27" s="58">
        <v>-35280.80456359333</v>
      </c>
      <c r="D27" s="58">
        <v>-35168.675362250091</v>
      </c>
      <c r="E27" s="58">
        <v>-40320.265212486571</v>
      </c>
      <c r="F27" s="58">
        <v>-42617.896135415896</v>
      </c>
      <c r="G27" s="58">
        <v>-29188.495953501395</v>
      </c>
      <c r="H27" s="58">
        <v>-22065.736399113252</v>
      </c>
      <c r="I27" s="58">
        <v>-31387.768076306893</v>
      </c>
      <c r="J27" s="58">
        <v>-22616.535031023057</v>
      </c>
    </row>
    <row r="28" spans="1:13" ht="15.6" customHeight="1" x14ac:dyDescent="0.2">
      <c r="A28" s="34" t="s">
        <v>104</v>
      </c>
      <c r="B28" s="59">
        <v>12.403356549324608</v>
      </c>
      <c r="C28" s="59">
        <v>11.079580826889195</v>
      </c>
      <c r="D28" s="59">
        <v>10.314101907376884</v>
      </c>
      <c r="E28" s="59">
        <v>13.213491518744696</v>
      </c>
      <c r="F28" s="59">
        <v>13.356628221895544</v>
      </c>
      <c r="G28" s="59">
        <v>8.9149624301064634</v>
      </c>
      <c r="H28" s="59">
        <v>3.01678799842743</v>
      </c>
      <c r="I28" s="59">
        <v>11.034210259227681</v>
      </c>
      <c r="J28" s="59">
        <v>2.0426895634500721</v>
      </c>
    </row>
    <row r="29" spans="1:13" ht="15.6" customHeight="1" x14ac:dyDescent="0.2">
      <c r="A29" s="50" t="s">
        <v>105</v>
      </c>
      <c r="B29" s="61">
        <v>1.1846680483092014</v>
      </c>
      <c r="C29" s="61">
        <v>-1.5523897518878993</v>
      </c>
      <c r="D29" s="61">
        <v>-5.804111711399397</v>
      </c>
      <c r="E29" s="61">
        <v>-10.955218165068667</v>
      </c>
      <c r="F29" s="61">
        <v>-9.161511480843302</v>
      </c>
      <c r="G29" s="61">
        <v>-12.432290463567693</v>
      </c>
      <c r="H29" s="61">
        <v>-9.3080397428354544</v>
      </c>
      <c r="I29" s="61">
        <v>-7.6120662877931382</v>
      </c>
      <c r="J29" s="61">
        <v>-4.55522391160296</v>
      </c>
    </row>
    <row r="30" spans="1:13" ht="15.6" customHeight="1" x14ac:dyDescent="0.2">
      <c r="A30" s="54" t="s">
        <v>106</v>
      </c>
      <c r="B30" s="62">
        <v>-10.642633718549567</v>
      </c>
      <c r="C30" s="62">
        <v>-9.5324721677400532</v>
      </c>
      <c r="D30" s="62">
        <v>-7.9319888359109259</v>
      </c>
      <c r="E30" s="62">
        <v>-10.824224984284129</v>
      </c>
      <c r="F30" s="62">
        <v>-12.690732249252152</v>
      </c>
      <c r="G30" s="62">
        <v>-8.1685423621151685</v>
      </c>
      <c r="H30" s="62">
        <v>-2.669816616714336</v>
      </c>
      <c r="I30" s="62">
        <v>-10.607649752053529</v>
      </c>
      <c r="J30" s="62">
        <v>-0.85567800089976753</v>
      </c>
    </row>
    <row r="31" spans="1:13" ht="15.75" customHeight="1" x14ac:dyDescent="0.2">
      <c r="A31" s="52" t="s">
        <v>153</v>
      </c>
    </row>
    <row r="33" spans="7:10" x14ac:dyDescent="0.2">
      <c r="G33" s="105"/>
      <c r="H33" s="105"/>
      <c r="I33" s="105"/>
      <c r="J33" s="105"/>
    </row>
    <row r="34" spans="7:10" x14ac:dyDescent="0.2">
      <c r="I34" s="42"/>
    </row>
  </sheetData>
  <mergeCells count="1">
    <mergeCell ref="A3:G3"/>
  </mergeCells>
  <pageMargins left="0.51181102362204722" right="0.51181102362204722" top="0.74803149606299213" bottom="0.74803149606299213" header="0.31496062992125984" footer="0.31496062992125984"/>
  <pageSetup paperSize="9" scale="85" orientation="landscape" horizontalDpi="300" verticalDpi="300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06"/>
  <sheetViews>
    <sheetView topLeftCell="A13" workbookViewId="0">
      <selection activeCell="J26" sqref="J26"/>
    </sheetView>
  </sheetViews>
  <sheetFormatPr defaultColWidth="11.42578125" defaultRowHeight="15" x14ac:dyDescent="0.25"/>
  <cols>
    <col min="1" max="1" width="62.42578125" customWidth="1"/>
    <col min="2" max="7" width="12.42578125" bestFit="1" customWidth="1"/>
  </cols>
  <sheetData>
    <row r="1" spans="1:11" ht="18" x14ac:dyDescent="0.25">
      <c r="A1" s="112" t="s">
        <v>120</v>
      </c>
      <c r="B1" s="112"/>
      <c r="C1" s="112"/>
      <c r="D1" s="112"/>
      <c r="E1" s="112"/>
      <c r="F1" s="112"/>
      <c r="G1" s="112"/>
    </row>
    <row r="2" spans="1:11" ht="15.75" x14ac:dyDescent="0.25">
      <c r="C2" s="82"/>
      <c r="D2" s="82"/>
      <c r="E2" s="82"/>
      <c r="F2" s="82"/>
      <c r="G2" s="82"/>
    </row>
    <row r="3" spans="1:11" ht="16.5" thickBot="1" x14ac:dyDescent="0.3">
      <c r="A3" s="83" t="s">
        <v>121</v>
      </c>
      <c r="B3" s="84">
        <v>2007</v>
      </c>
      <c r="C3" s="84">
        <v>2008</v>
      </c>
      <c r="D3" s="84">
        <v>2009</v>
      </c>
      <c r="E3" s="84">
        <v>2010</v>
      </c>
      <c r="F3" s="84">
        <v>2011</v>
      </c>
      <c r="G3" s="84">
        <v>2012</v>
      </c>
      <c r="H3" s="84">
        <v>2013</v>
      </c>
      <c r="I3" s="84">
        <v>2014</v>
      </c>
      <c r="J3" s="84">
        <v>2015</v>
      </c>
    </row>
    <row r="4" spans="1:11" ht="20.100000000000001" customHeight="1" thickTop="1" x14ac:dyDescent="0.25">
      <c r="A4" s="85" t="s">
        <v>122</v>
      </c>
      <c r="B4" s="87"/>
      <c r="C4" s="87"/>
      <c r="D4" s="87"/>
      <c r="E4" s="87"/>
      <c r="F4" s="87"/>
      <c r="G4" s="87"/>
      <c r="H4" s="96"/>
      <c r="I4" s="56"/>
      <c r="J4" s="56"/>
    </row>
    <row r="5" spans="1:11" ht="20.100000000000001" customHeight="1" x14ac:dyDescent="0.25">
      <c r="A5" s="85" t="s">
        <v>123</v>
      </c>
      <c r="B5" s="86">
        <f>+'[1]tcei-07'!$B$16</f>
        <v>121973.72483763113</v>
      </c>
      <c r="C5" s="86">
        <f>+'[1]tcei-08'!$B$16</f>
        <v>134698.36056286367</v>
      </c>
      <c r="D5" s="86">
        <f>+'[1]tcei-09'!$B$16</f>
        <v>135879.08351191657</v>
      </c>
      <c r="E5" s="86">
        <f>+'[1]tcei-10'!$B$16</f>
        <v>138568.51746057265</v>
      </c>
      <c r="F5" s="86">
        <f>+'[1]tcei-11'!$B$16</f>
        <v>147924.17059477497</v>
      </c>
      <c r="G5" s="86">
        <f>+'[1]tcei-12'!$B$16</f>
        <v>150351.28092253458</v>
      </c>
      <c r="H5" s="86">
        <f>+'[1]tcei-13'!$B$16</f>
        <v>153723.1726047745</v>
      </c>
      <c r="I5" s="86">
        <f>+'[1]tcei-14'!$B$16</f>
        <v>154435.7430940223</v>
      </c>
      <c r="J5" s="86">
        <f>+'[1]tcei-15'!$B$16</f>
        <v>158699.11425399335</v>
      </c>
    </row>
    <row r="6" spans="1:11" ht="20.100000000000001" customHeight="1" x14ac:dyDescent="0.25">
      <c r="A6" s="88" t="s">
        <v>124</v>
      </c>
      <c r="B6" s="89">
        <f>+B5/B35</f>
        <v>0.25539567395875001</v>
      </c>
      <c r="C6" s="89">
        <f t="shared" ref="C6:G6" si="0">+C5/C35</f>
        <v>0.27853897740368361</v>
      </c>
      <c r="D6" s="89">
        <f t="shared" si="0"/>
        <v>0.27799222232183218</v>
      </c>
      <c r="E6" s="89">
        <f t="shared" si="0"/>
        <v>0.28048055182645787</v>
      </c>
      <c r="F6" s="89">
        <f t="shared" si="0"/>
        <v>0.29589010921666975</v>
      </c>
      <c r="G6" s="89">
        <f t="shared" si="0"/>
        <v>0.29714679124231874</v>
      </c>
      <c r="H6" s="89">
        <f>+H5/H35</f>
        <v>0.30013911524898113</v>
      </c>
      <c r="I6" s="89">
        <f>+I5/I35</f>
        <v>0.29786986225248235</v>
      </c>
      <c r="J6" s="89">
        <f>+J5/J35</f>
        <v>0.30238050028322772</v>
      </c>
      <c r="K6">
        <v>0</v>
      </c>
    </row>
    <row r="7" spans="1:11" ht="20.100000000000001" customHeight="1" x14ac:dyDescent="0.25">
      <c r="A7" s="85" t="s">
        <v>125</v>
      </c>
      <c r="B7" s="86">
        <f>+'[1]tcei-07'!$B$30</f>
        <v>143668.04251189236</v>
      </c>
      <c r="C7" s="86">
        <f>+'[1]tcei-08'!$B$30</f>
        <v>155055.15165731127</v>
      </c>
      <c r="D7" s="86">
        <f>+'[1]tcei-09'!$B$30</f>
        <v>156599.84093493788</v>
      </c>
      <c r="E7" s="86">
        <f>+'[1]tcei-10'!$B$30</f>
        <v>160579.04317975618</v>
      </c>
      <c r="F7" s="86">
        <f>+'[1]tcei-11'!$B$30</f>
        <v>170784.38521352413</v>
      </c>
      <c r="G7" s="86">
        <f>+'[1]tcei-12'!$B$30</f>
        <v>166136.01664036009</v>
      </c>
      <c r="H7" s="86">
        <f>+'[1]tcei-13'!$B$30</f>
        <v>171151.40631539407</v>
      </c>
      <c r="I7" s="86">
        <f>+'[1]tcei-14'!$B$30</f>
        <v>168782.74656193421</v>
      </c>
      <c r="J7" s="86">
        <f>+'[1]tcei-15'!$B$30</f>
        <v>178074.25216865068</v>
      </c>
      <c r="K7">
        <v>0</v>
      </c>
    </row>
    <row r="8" spans="1:11" ht="20.100000000000001" customHeight="1" x14ac:dyDescent="0.25">
      <c r="A8" s="88" t="s">
        <v>126</v>
      </c>
      <c r="B8" s="89">
        <f t="shared" ref="B8:J8" si="1">+B7/B35</f>
        <v>0.30082049713987979</v>
      </c>
      <c r="C8" s="89">
        <f t="shared" si="1"/>
        <v>0.32063421710054385</v>
      </c>
      <c r="D8" s="89">
        <f t="shared" si="1"/>
        <v>0.3203843937682353</v>
      </c>
      <c r="E8" s="89">
        <f t="shared" si="1"/>
        <v>0.3250326947868068</v>
      </c>
      <c r="F8" s="89">
        <f t="shared" si="1"/>
        <v>0.34161699328883316</v>
      </c>
      <c r="G8" s="89">
        <f t="shared" si="1"/>
        <v>0.32834295758277371</v>
      </c>
      <c r="H8" s="89">
        <f t="shared" si="1"/>
        <v>0.33416713169973811</v>
      </c>
      <c r="I8" s="89">
        <f t="shared" si="1"/>
        <v>0.32554182381465147</v>
      </c>
      <c r="J8" s="89">
        <f t="shared" si="1"/>
        <v>0.33929730302173577</v>
      </c>
      <c r="K8">
        <v>0</v>
      </c>
    </row>
    <row r="9" spans="1:11" ht="20.100000000000001" customHeight="1" x14ac:dyDescent="0.25">
      <c r="A9" s="85" t="s">
        <v>127</v>
      </c>
      <c r="B9" s="86">
        <f>+'[1]tcei-07'!$O$33</f>
        <v>88533.870458956371</v>
      </c>
      <c r="C9" s="86">
        <f>+'[1]tcei-08'!$O$33</f>
        <v>92614.716915107841</v>
      </c>
      <c r="D9" s="86">
        <f>+'[1]tcei-09'!$O$33</f>
        <v>98436.75594128306</v>
      </c>
      <c r="E9" s="86">
        <f>+'[1]tcei-10'!$O$33</f>
        <v>102205.12799638193</v>
      </c>
      <c r="F9" s="86">
        <f>+'[1]tcei-11'!$O$33</f>
        <v>111077.30961744006</v>
      </c>
      <c r="G9" s="86">
        <f>+'[1]tcei-12'!$O$33</f>
        <v>111385.153907796</v>
      </c>
      <c r="H9" s="86">
        <f>+'[1]tcei-13'!$O$33</f>
        <v>112699.714036224</v>
      </c>
      <c r="I9" s="86">
        <f>+'[1]tcei-14'!$O$33</f>
        <v>115528.90666218645</v>
      </c>
      <c r="J9" s="86">
        <f>+'[1]tcei-15'!$O$33</f>
        <v>121105.12598166158</v>
      </c>
      <c r="K9">
        <v>0</v>
      </c>
    </row>
    <row r="10" spans="1:11" ht="20.100000000000001" customHeight="1" x14ac:dyDescent="0.25">
      <c r="A10" s="85" t="s">
        <v>128</v>
      </c>
      <c r="B10" s="90">
        <f t="shared" ref="B10:H10" si="2">+B9/B7</f>
        <v>0.61623913649152584</v>
      </c>
      <c r="C10" s="90">
        <f t="shared" si="2"/>
        <v>0.59730177246736327</v>
      </c>
      <c r="D10" s="90">
        <f t="shared" si="2"/>
        <v>0.62858784117271438</v>
      </c>
      <c r="E10" s="90">
        <f t="shared" si="2"/>
        <v>0.63647862119822796</v>
      </c>
      <c r="F10" s="90">
        <f t="shared" si="2"/>
        <v>0.65039499646624621</v>
      </c>
      <c r="G10" s="90">
        <f t="shared" si="2"/>
        <v>0.67044555515565885</v>
      </c>
      <c r="H10" s="90">
        <f t="shared" si="2"/>
        <v>0.65847962609517463</v>
      </c>
      <c r="I10" s="90">
        <f>+I9/I7</f>
        <v>0.68448291674050665</v>
      </c>
      <c r="J10" s="90">
        <f>+J9/J7</f>
        <v>0.68008218204934678</v>
      </c>
      <c r="K10">
        <v>0</v>
      </c>
    </row>
    <row r="11" spans="1:11" ht="20.100000000000001" customHeight="1" x14ac:dyDescent="0.25">
      <c r="A11" s="88" t="s">
        <v>129</v>
      </c>
      <c r="B11" s="91"/>
      <c r="C11" s="91"/>
      <c r="D11" s="91"/>
      <c r="E11" s="91"/>
      <c r="F11" s="91"/>
      <c r="G11" s="91"/>
      <c r="H11" s="91"/>
      <c r="I11" s="91"/>
      <c r="J11" s="91"/>
      <c r="K11">
        <v>0</v>
      </c>
    </row>
    <row r="12" spans="1:11" ht="23.25" customHeight="1" x14ac:dyDescent="0.25">
      <c r="A12" s="85" t="s">
        <v>130</v>
      </c>
      <c r="B12" s="92">
        <f>+B9/B35</f>
        <v>0.18537736339643104</v>
      </c>
      <c r="C12" s="92">
        <f t="shared" ref="C12:I12" si="3">+C9/C35</f>
        <v>0.1915153861878402</v>
      </c>
      <c r="D12" s="92">
        <f t="shared" si="3"/>
        <v>0.20138973442420388</v>
      </c>
      <c r="E12" s="92">
        <f t="shared" si="3"/>
        <v>0.20687636142225124</v>
      </c>
      <c r="F12" s="92">
        <f t="shared" si="3"/>
        <v>0.22218598314290031</v>
      </c>
      <c r="G12" s="92">
        <f t="shared" si="3"/>
        <v>0.22013607647803368</v>
      </c>
      <c r="H12" s="92">
        <f t="shared" si="3"/>
        <v>0.22004224793494057</v>
      </c>
      <c r="I12" s="92">
        <f t="shared" si="3"/>
        <v>0.22282781708567675</v>
      </c>
      <c r="J12" s="92">
        <f t="shared" ref="J12" si="4">+J9/J35</f>
        <v>0.23075005020248046</v>
      </c>
      <c r="K12">
        <v>0</v>
      </c>
    </row>
    <row r="13" spans="1:11" ht="32.25" customHeight="1" x14ac:dyDescent="0.25">
      <c r="A13" s="85" t="s">
        <v>131</v>
      </c>
      <c r="B13" s="86"/>
      <c r="C13" s="93">
        <f>+(C12-B12)/B12*100</f>
        <v>3.3110961764425038</v>
      </c>
      <c r="D13" s="93">
        <f t="shared" ref="D13:J13" si="5">+(D12-C12)/C12*100</f>
        <v>5.1559033626044144</v>
      </c>
      <c r="E13" s="93">
        <f t="shared" si="5"/>
        <v>2.7243826572065606</v>
      </c>
      <c r="F13" s="93">
        <f t="shared" si="5"/>
        <v>7.4003726744791773</v>
      </c>
      <c r="G13" s="93">
        <f t="shared" si="5"/>
        <v>-0.92260845435430272</v>
      </c>
      <c r="H13" s="93">
        <f t="shared" si="5"/>
        <v>-4.2622974204993148E-2</v>
      </c>
      <c r="I13" s="93">
        <f t="shared" si="5"/>
        <v>1.2659246925889398</v>
      </c>
      <c r="J13" s="93">
        <f t="shared" si="5"/>
        <v>3.5553160374755302</v>
      </c>
      <c r="K13">
        <v>0</v>
      </c>
    </row>
    <row r="14" spans="1:11" ht="20.100000000000001" customHeight="1" x14ac:dyDescent="0.25">
      <c r="A14" s="85" t="s">
        <v>132</v>
      </c>
      <c r="B14" s="86">
        <f>+'[1]tcei-07'!$B$34</f>
        <v>98066.513120885822</v>
      </c>
      <c r="C14" s="86">
        <f>+'[1]tcei-08'!$B$34</f>
        <v>104603.05730536599</v>
      </c>
      <c r="D14" s="86">
        <f>+'[1]tcei-09'!$B$34</f>
        <v>111547.08808513801</v>
      </c>
      <c r="E14" s="86">
        <f>+'[1]tcei-10'!$B$34</f>
        <v>112864.59574877609</v>
      </c>
      <c r="F14" s="86">
        <f>+'[1]tcei-11'!$B$34</f>
        <v>120265.17627560301</v>
      </c>
      <c r="G14" s="86">
        <f>+'[1]tcei-12'!$B$34</f>
        <v>123618.83829624021</v>
      </c>
      <c r="H14" s="86">
        <f>+'[1]tcei-13'!$B$34</f>
        <v>127166.90801368358</v>
      </c>
      <c r="I14" s="86">
        <f>+'[1]tcei-14'!$B$34</f>
        <v>128675.76012017431</v>
      </c>
      <c r="J14" s="86">
        <f>+'[1]tcei-15'!$B$34</f>
        <v>133409.79170422451</v>
      </c>
      <c r="K14">
        <v>0</v>
      </c>
    </row>
    <row r="15" spans="1:11" ht="29.25" customHeight="1" x14ac:dyDescent="0.25">
      <c r="A15" s="85" t="s">
        <v>133</v>
      </c>
      <c r="B15" s="93">
        <f>+B14/B5*100</f>
        <v>80.399703502889579</v>
      </c>
      <c r="C15" s="93">
        <f t="shared" ref="C15:I15" si="6">+C14/C5*100</f>
        <v>77.657260911165878</v>
      </c>
      <c r="D15" s="93">
        <f t="shared" si="6"/>
        <v>82.092905841063711</v>
      </c>
      <c r="E15" s="93">
        <f t="shared" si="6"/>
        <v>81.450388455581063</v>
      </c>
      <c r="F15" s="93">
        <f t="shared" si="6"/>
        <v>81.301910155750463</v>
      </c>
      <c r="G15" s="93">
        <f t="shared" si="6"/>
        <v>82.220010057601229</v>
      </c>
      <c r="H15" s="93">
        <f t="shared" si="6"/>
        <v>82.724618454650539</v>
      </c>
      <c r="I15" s="93">
        <f t="shared" si="6"/>
        <v>83.319934583948609</v>
      </c>
      <c r="J15" s="93">
        <f>+J14/J5*100</f>
        <v>84.064610146913608</v>
      </c>
      <c r="K15">
        <v>0</v>
      </c>
    </row>
    <row r="16" spans="1:11" ht="25.5" customHeight="1" x14ac:dyDescent="0.25">
      <c r="A16" s="85" t="s">
        <v>134</v>
      </c>
      <c r="B16" s="93">
        <f>+'[1]tcei-07'!$F$34/B5*100</f>
        <v>62.939919370293175</v>
      </c>
      <c r="C16" s="93">
        <f>+'[1]tcei-08'!$F$34/C5*100</f>
        <v>60.775595308640696</v>
      </c>
      <c r="D16" s="93">
        <f>+'[1]tcei-09'!$F$34/D5*100</f>
        <v>63.908776680473757</v>
      </c>
      <c r="E16" s="93">
        <f>+'[1]tcei-10'!$F$34/E5*100</f>
        <v>63.021672668978553</v>
      </c>
      <c r="F16" s="93">
        <f>+'[1]tcei-11'!$F$34/F5*100</f>
        <v>62.778289413202017</v>
      </c>
      <c r="G16" s="93">
        <f>+'[1]tcei-12'!$F$34/G5*100</f>
        <v>64.951890036324059</v>
      </c>
      <c r="H16" s="93">
        <f>+'[1]tcei-13'!$F$34/H5*100</f>
        <v>65.266708092180522</v>
      </c>
      <c r="I16" s="93">
        <f>+'[1]tcei-14'!$F$34/I5*100</f>
        <v>64.868144058413662</v>
      </c>
      <c r="J16" s="93">
        <f>+'[1]tcei-14'!$F$34/J5*100</f>
        <v>63.125494290773077</v>
      </c>
      <c r="K16">
        <v>0</v>
      </c>
    </row>
    <row r="17" spans="1:11" ht="27.75" customHeight="1" x14ac:dyDescent="0.25">
      <c r="A17" s="85" t="s">
        <v>135</v>
      </c>
      <c r="B17" s="93">
        <f>+'[1]tcei-07'!$G$34/B5*100</f>
        <v>17.459784132596408</v>
      </c>
      <c r="C17" s="93">
        <f>+'[1]tcei-08'!$G$34/C5*100</f>
        <v>16.881665602525182</v>
      </c>
      <c r="D17" s="93">
        <f>+'[1]tcei-09'!$G$34/D5*100</f>
        <v>18.184129160589958</v>
      </c>
      <c r="E17" s="93">
        <f>+'[1]tcei-10'!$G$34/E5*100</f>
        <v>18.428715786602503</v>
      </c>
      <c r="F17" s="93">
        <f>+'[1]tcei-11'!$G$34/F5*100</f>
        <v>18.523620742548459</v>
      </c>
      <c r="G17" s="93">
        <f>+'[1]tcei-12'!$G$34/G5*100</f>
        <v>17.268120021277173</v>
      </c>
      <c r="H17" s="93">
        <f>+'[1]tcei-13'!$G$34/H5*100</f>
        <v>17.457910362470017</v>
      </c>
      <c r="I17" s="93">
        <f>+'[1]tcei-14'!$G$34/I5*100</f>
        <v>18.451790525534946</v>
      </c>
      <c r="J17" s="93">
        <f>+'[1]tcei-15'!$G$34/J5*100</f>
        <v>18.852233923491269</v>
      </c>
      <c r="K17">
        <v>0</v>
      </c>
    </row>
    <row r="18" spans="1:11" ht="20.100000000000001" customHeight="1" x14ac:dyDescent="0.25">
      <c r="A18" s="85" t="s">
        <v>136</v>
      </c>
      <c r="B18" s="86">
        <f>+'[1]tcei-07'!$E$38</f>
        <v>53943.814354965783</v>
      </c>
      <c r="C18" s="86">
        <f>+'[1]tcei-08'!$E$38</f>
        <v>57285.150247818361</v>
      </c>
      <c r="D18" s="86">
        <f>+'[1]tcei-09'!$E$38</f>
        <v>52336.742088137697</v>
      </c>
      <c r="E18" s="86">
        <f>+'[1]tcei-10'!$E$38</f>
        <v>62624.943758873967</v>
      </c>
      <c r="F18" s="86">
        <f>+'[1]tcei-11'!$E$38</f>
        <v>69128.203737175645</v>
      </c>
      <c r="G18" s="86">
        <f>+'[1]tcei-12'!$E$38</f>
        <v>52844.441503676208</v>
      </c>
      <c r="H18" s="86">
        <f>+'[1]tcei-13'!$E$38</f>
        <v>46336.836830700187</v>
      </c>
      <c r="I18" s="86">
        <f>+'[1]tcei-14'!$E$38</f>
        <v>53317.161828884804</v>
      </c>
      <c r="J18" s="86">
        <f>+'[1]tcei-15'!$E$38</f>
        <v>45680.578624709196</v>
      </c>
      <c r="K18">
        <v>0</v>
      </c>
    </row>
    <row r="19" spans="1:11" ht="20.100000000000001" customHeight="1" x14ac:dyDescent="0.25">
      <c r="A19" s="85" t="s">
        <v>137</v>
      </c>
      <c r="B19" s="93">
        <f t="shared" ref="B19:J19" si="7">+B18/B5*100</f>
        <v>44.22576618593444</v>
      </c>
      <c r="C19" s="93">
        <f t="shared" si="7"/>
        <v>42.528468801283893</v>
      </c>
      <c r="D19" s="93">
        <f t="shared" si="7"/>
        <v>38.517143871924759</v>
      </c>
      <c r="E19" s="93">
        <f t="shared" si="7"/>
        <v>45.194207823355583</v>
      </c>
      <c r="F19" s="93">
        <f t="shared" si="7"/>
        <v>46.732189512521366</v>
      </c>
      <c r="G19" s="93">
        <f t="shared" si="7"/>
        <v>35.147317122561276</v>
      </c>
      <c r="H19" s="93">
        <f t="shared" si="7"/>
        <v>30.143039624763123</v>
      </c>
      <c r="I19" s="93">
        <f t="shared" si="7"/>
        <v>34.523848404980114</v>
      </c>
      <c r="J19" s="93">
        <f t="shared" si="7"/>
        <v>28.784394191135025</v>
      </c>
      <c r="K19">
        <v>0</v>
      </c>
    </row>
    <row r="20" spans="1:11" ht="20.100000000000001" customHeight="1" x14ac:dyDescent="0.25">
      <c r="A20" s="85" t="s">
        <v>138</v>
      </c>
      <c r="B20" s="93"/>
      <c r="C20" s="93"/>
      <c r="D20" s="93"/>
      <c r="E20" s="93"/>
      <c r="F20" s="93"/>
      <c r="G20" s="93"/>
      <c r="H20" s="93"/>
      <c r="K20">
        <v>0</v>
      </c>
    </row>
    <row r="21" spans="1:11" ht="20.100000000000001" customHeight="1" x14ac:dyDescent="0.25">
      <c r="A21" s="97" t="s">
        <v>139</v>
      </c>
      <c r="B21" s="98"/>
      <c r="C21" s="98"/>
      <c r="D21" s="98"/>
      <c r="E21" s="98"/>
      <c r="F21" s="98"/>
      <c r="G21" s="98"/>
      <c r="H21" s="98"/>
      <c r="I21" s="99"/>
      <c r="K21">
        <v>0</v>
      </c>
    </row>
    <row r="22" spans="1:11" ht="20.100000000000001" customHeight="1" x14ac:dyDescent="0.25">
      <c r="A22" s="97" t="s">
        <v>140</v>
      </c>
      <c r="B22" s="98"/>
      <c r="C22" s="98"/>
      <c r="D22" s="98"/>
      <c r="E22" s="98"/>
      <c r="F22" s="98"/>
      <c r="G22" s="98"/>
      <c r="H22" s="98"/>
      <c r="I22" s="99"/>
      <c r="K22">
        <v>0</v>
      </c>
    </row>
    <row r="23" spans="1:11" ht="20.100000000000001" customHeight="1" x14ac:dyDescent="0.25">
      <c r="A23" s="85" t="s">
        <v>141</v>
      </c>
      <c r="B23" s="86">
        <f>+'[1]tcei-07'!$E$36</f>
        <v>45601.52939100653</v>
      </c>
      <c r="C23" s="86">
        <f>+'[1]tcei-08'!$E$36</f>
        <v>50452.094351945263</v>
      </c>
      <c r="D23" s="86">
        <f>+'[1]tcei-09'!$E$36</f>
        <v>45052.752849799857</v>
      </c>
      <c r="E23" s="86">
        <f>+'[1]tcei-10'!$E$36</f>
        <v>47714.447430980072</v>
      </c>
      <c r="F23" s="86">
        <f>+'[1]tcei-11'!$E$36</f>
        <v>50519.208937921125</v>
      </c>
      <c r="G23" s="86">
        <f>+'[1]tcei-12'!$E$36</f>
        <v>42517.178344119908</v>
      </c>
      <c r="H23" s="86">
        <f>+'[1]tcei-13'!$E$36</f>
        <v>43984.49830171049</v>
      </c>
      <c r="I23" s="86">
        <f>+'[1]tcei-14'!$E$36</f>
        <v>40106.986441759836</v>
      </c>
      <c r="J23" s="86">
        <f>+'[1]tcei-15'!$E$36</f>
        <v>44664.460464426193</v>
      </c>
      <c r="K23">
        <v>0</v>
      </c>
    </row>
    <row r="24" spans="1:11" ht="20.100000000000001" customHeight="1" x14ac:dyDescent="0.25">
      <c r="A24" s="85" t="s">
        <v>142</v>
      </c>
      <c r="B24" s="93">
        <f t="shared" ref="B24:J24" si="8">+B23/B7*100</f>
        <v>31.740899780987679</v>
      </c>
      <c r="C24" s="93">
        <f t="shared" si="8"/>
        <v>32.53816065618372</v>
      </c>
      <c r="D24" s="93">
        <f t="shared" si="8"/>
        <v>28.769347772529226</v>
      </c>
      <c r="E24" s="93">
        <f t="shared" si="8"/>
        <v>29.713994109161142</v>
      </c>
      <c r="F24" s="93">
        <f t="shared" si="8"/>
        <v>29.580695492014215</v>
      </c>
      <c r="G24" s="93">
        <f t="shared" si="8"/>
        <v>25.591788706574199</v>
      </c>
      <c r="H24" s="93">
        <f t="shared" si="8"/>
        <v>25.699174344297717</v>
      </c>
      <c r="I24" s="93">
        <f t="shared" si="8"/>
        <v>23.762491877120109</v>
      </c>
      <c r="J24" s="93">
        <f t="shared" si="8"/>
        <v>25.081930666835174</v>
      </c>
      <c r="K24">
        <v>0</v>
      </c>
    </row>
    <row r="25" spans="1:11" ht="20.100000000000001" customHeight="1" x14ac:dyDescent="0.25">
      <c r="A25" s="85" t="s">
        <v>143</v>
      </c>
      <c r="B25" s="93">
        <f>+'[1]tcei-07'!$I$36/B7*100</f>
        <v>10.218884052603755</v>
      </c>
      <c r="C25" s="93">
        <f>+'[1]tcei-08'!$I$36/C7*100</f>
        <v>9.7626016046664397</v>
      </c>
      <c r="D25" s="93">
        <f>+'[1]tcei-09'!$I$36/D7*100</f>
        <v>8.8411469960831681</v>
      </c>
      <c r="E25" s="93">
        <f>+'[1]tcei-10'!$I$36/E7*100</f>
        <v>7.7310301535242463</v>
      </c>
      <c r="F25" s="93">
        <f>+'[1]tcei-11'!$I$36/F7*100</f>
        <v>7.0759637273343694</v>
      </c>
      <c r="G25" s="93">
        <f>+'[1]tcei-12'!$I$36/G7*100</f>
        <v>6.150638768438907</v>
      </c>
      <c r="H25" s="93">
        <f>+'[1]tcei-13'!$I$36/H7*100</f>
        <v>7.6494089359858561</v>
      </c>
      <c r="I25" s="93">
        <f>+'[1]tcei-14'!$I$36/I7*100</f>
        <v>4.7595682404110784</v>
      </c>
      <c r="J25" s="93">
        <f>+'[1]tcei-15'!$I$36/J7*100</f>
        <v>3.7751453433420172</v>
      </c>
      <c r="K25">
        <v>0</v>
      </c>
    </row>
    <row r="26" spans="1:11" ht="20.100000000000001" customHeight="1" x14ac:dyDescent="0.25">
      <c r="A26" s="85" t="s">
        <v>144</v>
      </c>
      <c r="B26" s="93">
        <f>+'[1]tcei-07'!$F$36/B7*100</f>
        <v>8.1881162905343601</v>
      </c>
      <c r="C26" s="93">
        <f>+'[1]tcei-08'!$F$36/C7*100</f>
        <v>6.9336531531754551</v>
      </c>
      <c r="D26" s="93">
        <f>+'[1]tcei-09'!$F$36/D7*100</f>
        <v>7.4061990324731486</v>
      </c>
      <c r="E26" s="93">
        <f>+'[1]tcei-10'!$F$36/E7*100</f>
        <v>9.264552961291356</v>
      </c>
      <c r="F26" s="93">
        <f>+'[1]tcei-11'!$F$36/F7*100</f>
        <v>10.664350646929806</v>
      </c>
      <c r="G26" s="93">
        <f>+'[1]tcei-12'!$F$36/G7*100</f>
        <v>8.2638042806254415</v>
      </c>
      <c r="H26" s="93">
        <f>+'[1]tcei-13'!$F$36/H7*100</f>
        <v>7.2273199318225068</v>
      </c>
      <c r="I26" s="93">
        <f>+'[1]tcei-14'!$F$36/I7*100</f>
        <v>9.0941204992431288</v>
      </c>
      <c r="J26" s="93">
        <f>+'[1]tcei-15'!$F$36/J7*100</f>
        <v>9.891189948352002</v>
      </c>
      <c r="K26">
        <v>0</v>
      </c>
    </row>
    <row r="27" spans="1:11" ht="20.100000000000001" customHeight="1" x14ac:dyDescent="0.25">
      <c r="A27" s="85" t="s">
        <v>145</v>
      </c>
      <c r="B27" s="93">
        <f>+'[1]tcei-07'!$D$12/B5*100</f>
        <v>36.017413195465856</v>
      </c>
      <c r="C27" s="93">
        <f>+'[1]tcei-08'!$D$12/C5*100</f>
        <v>36.895958336385156</v>
      </c>
      <c r="D27" s="93">
        <f>+'[1]tcei-09'!$D$12/D5*100</f>
        <v>31.077451677280109</v>
      </c>
      <c r="E27" s="93">
        <f>+'[1]tcei-10'!$D$12/E5*100</f>
        <v>32.670318053536604</v>
      </c>
      <c r="F27" s="93">
        <f>+'[1]tcei-11'!$D$12/F5*100</f>
        <v>35.519198811101148</v>
      </c>
      <c r="G27" s="93">
        <f>+'[1]tcei-12'!$D$12/G5*100</f>
        <v>40.43180427710805</v>
      </c>
      <c r="H27" s="93">
        <f>+'[1]tcei-13'!$D$12/H5*100</f>
        <v>40.492442844479733</v>
      </c>
      <c r="I27" s="93">
        <f>+'[1]tcei-14'!$D$12/I5*100</f>
        <v>40.361139675250648</v>
      </c>
      <c r="J27" s="93">
        <f>+'[1]tcei-15'!$D$12/J5*100</f>
        <v>44.907442334952783</v>
      </c>
      <c r="K27">
        <v>0</v>
      </c>
    </row>
    <row r="28" spans="1:11" ht="20.100000000000001" customHeight="1" x14ac:dyDescent="0.25">
      <c r="A28" s="85" t="s">
        <v>146</v>
      </c>
      <c r="B28" s="93">
        <f>+'[1]tcei-07'!$C$11/B5*100</f>
        <v>66.206828625651156</v>
      </c>
      <c r="C28" s="93">
        <f>+'[1]tcei-08'!$C$11/C5*100</f>
        <v>63.088411174092705</v>
      </c>
      <c r="D28" s="93">
        <f>+'[1]tcei-09'!$C$11/D5*100</f>
        <v>56.959783566253883</v>
      </c>
      <c r="E28" s="93">
        <f>+'[1]tcei-10'!$C$11/E5*100</f>
        <v>61.768027945654801</v>
      </c>
      <c r="F28" s="93">
        <f>+'[1]tcei-11'!$C$11/F5*100</f>
        <v>64.329836020731904</v>
      </c>
      <c r="G28" s="93">
        <f>+'[1]tcei-12'!$C$11/G5*100</f>
        <v>59.845337553582233</v>
      </c>
      <c r="H28" s="93">
        <f>+'[1]tcei-13'!$C$11/H5*100</f>
        <v>54.846645939054639</v>
      </c>
      <c r="I28" s="93">
        <f>+'[1]tcei-14'!$C$11/I5*100</f>
        <v>60.685300033126907</v>
      </c>
      <c r="J28" s="93">
        <f>+'[1]tcei-15'!$C$11/J5*100</f>
        <v>59.158646657886734</v>
      </c>
      <c r="K28">
        <v>0</v>
      </c>
    </row>
    <row r="29" spans="1:11" ht="20.100000000000001" customHeight="1" x14ac:dyDescent="0.25">
      <c r="A29" s="85" t="s">
        <v>147</v>
      </c>
      <c r="B29" s="93">
        <f>+'[1]tcei-07'!$D$37/B5*100</f>
        <v>12.403356549324609</v>
      </c>
      <c r="C29" s="93">
        <f>+'[1]tcei-08'!$D$37/C5*100</f>
        <v>11.079580826889201</v>
      </c>
      <c r="D29" s="93">
        <f>+'[1]tcei-09'!$D$37/D5*100</f>
        <v>10.632922507136074</v>
      </c>
      <c r="E29" s="93">
        <f>+'[1]tcei-10'!$D$37/E5*100</f>
        <v>13.213491518744691</v>
      </c>
      <c r="F29" s="93">
        <f>+'[1]tcei-11'!$D$37/F5*100</f>
        <v>13.35662822189553</v>
      </c>
      <c r="G29" s="93">
        <f>+'[1]tcei-12'!$D$37/G5*100</f>
        <v>8.914962430106474</v>
      </c>
      <c r="H29" s="93">
        <f>+'[1]tcei-13'!$D$37/H5*100</f>
        <v>3.0167879984274388</v>
      </c>
      <c r="I29" s="93">
        <f>+'[1]tcei-14'!$D$37/I5*100</f>
        <v>11.034210259227661</v>
      </c>
      <c r="J29" s="93">
        <f>+'[1]tcei-15'!$D$37/J5*100</f>
        <v>2.0426895634500735</v>
      </c>
      <c r="K29">
        <v>0</v>
      </c>
    </row>
    <row r="30" spans="1:11" ht="20.100000000000001" customHeight="1" x14ac:dyDescent="0.25">
      <c r="A30" s="85" t="s">
        <v>148</v>
      </c>
      <c r="B30" s="93"/>
      <c r="C30" s="93"/>
      <c r="D30" s="93"/>
      <c r="E30" s="93"/>
      <c r="F30" s="93"/>
      <c r="G30" s="93"/>
      <c r="H30" s="93"/>
      <c r="K30">
        <v>0</v>
      </c>
    </row>
    <row r="31" spans="1:11" ht="20.100000000000001" customHeight="1" thickBot="1" x14ac:dyDescent="0.3">
      <c r="A31" s="94" t="s">
        <v>149</v>
      </c>
      <c r="B31" s="95">
        <f>+'[1]tcei-07'!$D$45/B5*100</f>
        <v>10.642633718549568</v>
      </c>
      <c r="C31" s="95">
        <f>+'[1]tcei-08'!$D$45/C5*100</f>
        <v>9.532472167740055</v>
      </c>
      <c r="D31" s="95">
        <f>+'[1]tcei-09'!$D$45/D5*100</f>
        <v>7.931988894028402</v>
      </c>
      <c r="E31" s="95">
        <f>+'[1]tcei-10'!$D$45/E5*100</f>
        <v>10.824224984284124</v>
      </c>
      <c r="F31" s="95">
        <f>+'[1]tcei-11'!$D$45/F5*100</f>
        <v>12.690732249252139</v>
      </c>
      <c r="G31" s="95">
        <f>+'[1]tcei-12'!$D$45/G5*100</f>
        <v>8.1685423659004233</v>
      </c>
      <c r="H31" s="95">
        <f>+'[1]tcei-13'!$D$45/H5*100</f>
        <v>2.6698166167143365</v>
      </c>
      <c r="I31" s="95">
        <f>+'[1]tcei-14'!$D$45/I5*100</f>
        <v>10.607649752053529</v>
      </c>
      <c r="J31" s="95">
        <f>+'[1]tcei-15'!$D$45/J5*100</f>
        <v>0.85567800089976864</v>
      </c>
      <c r="K31">
        <v>0</v>
      </c>
    </row>
    <row r="32" spans="1:11" x14ac:dyDescent="0.25">
      <c r="K32">
        <v>0</v>
      </c>
    </row>
    <row r="33" spans="1:11" x14ac:dyDescent="0.25">
      <c r="K33">
        <v>0</v>
      </c>
    </row>
    <row r="34" spans="1:11" x14ac:dyDescent="0.25">
      <c r="K34">
        <v>0</v>
      </c>
    </row>
    <row r="35" spans="1:11" ht="15.75" x14ac:dyDescent="0.25">
      <c r="A35" t="s">
        <v>150</v>
      </c>
      <c r="B35" s="86">
        <v>477587.27838644438</v>
      </c>
      <c r="C35" s="86">
        <v>483588.9103148632</v>
      </c>
      <c r="D35" s="86">
        <v>488787.35662830545</v>
      </c>
      <c r="E35" s="86">
        <v>494039.66356394417</v>
      </c>
      <c r="F35" s="86">
        <v>499929.41969701118</v>
      </c>
      <c r="G35" s="86">
        <v>505983.18862519832</v>
      </c>
      <c r="H35" s="86">
        <v>512173.07173459569</v>
      </c>
      <c r="I35" s="86">
        <v>518467.16524519853</v>
      </c>
      <c r="J35" s="86">
        <v>524832.50112142228</v>
      </c>
      <c r="K35">
        <v>0</v>
      </c>
    </row>
    <row r="36" spans="1:11" x14ac:dyDescent="0.25">
      <c r="K36">
        <v>0</v>
      </c>
    </row>
    <row r="37" spans="1:11" x14ac:dyDescent="0.25">
      <c r="B37" s="55"/>
      <c r="C37" s="55"/>
      <c r="D37" s="55"/>
      <c r="E37" s="55"/>
      <c r="F37" s="55"/>
      <c r="G37" s="55"/>
      <c r="H37" s="55"/>
      <c r="I37" s="55"/>
      <c r="J37" s="55"/>
      <c r="K37">
        <v>0</v>
      </c>
    </row>
    <row r="38" spans="1:11" x14ac:dyDescent="0.25">
      <c r="B38" s="55"/>
      <c r="C38" s="55"/>
      <c r="D38" s="55"/>
      <c r="E38" s="55"/>
      <c r="F38" s="55"/>
      <c r="G38" s="55"/>
      <c r="H38" s="55"/>
      <c r="I38" s="55"/>
      <c r="J38" s="55"/>
      <c r="K38">
        <v>0</v>
      </c>
    </row>
    <row r="39" spans="1:11" x14ac:dyDescent="0.25">
      <c r="B39" s="55"/>
      <c r="C39" s="55"/>
      <c r="D39" s="55"/>
      <c r="E39" s="55"/>
      <c r="F39" s="55"/>
      <c r="G39" s="55"/>
      <c r="H39" s="55"/>
      <c r="I39" s="55"/>
      <c r="J39" s="55"/>
      <c r="K39">
        <v>0</v>
      </c>
    </row>
    <row r="40" spans="1:11" x14ac:dyDescent="0.25">
      <c r="B40" s="55"/>
      <c r="C40" s="55"/>
      <c r="D40" s="55"/>
      <c r="E40" s="55"/>
      <c r="F40" s="55"/>
      <c r="G40" s="55"/>
      <c r="H40" s="55"/>
      <c r="I40" s="55"/>
      <c r="J40" s="55"/>
      <c r="K40">
        <v>0</v>
      </c>
    </row>
    <row r="41" spans="1:11" x14ac:dyDescent="0.25">
      <c r="K41">
        <v>0</v>
      </c>
    </row>
    <row r="42" spans="1:11" x14ac:dyDescent="0.25">
      <c r="K42">
        <v>0</v>
      </c>
    </row>
    <row r="43" spans="1:11" x14ac:dyDescent="0.25">
      <c r="K43">
        <v>0</v>
      </c>
    </row>
    <row r="44" spans="1:11" x14ac:dyDescent="0.25">
      <c r="K44">
        <v>0</v>
      </c>
    </row>
    <row r="45" spans="1:11" x14ac:dyDescent="0.25">
      <c r="K45">
        <v>0</v>
      </c>
    </row>
    <row r="46" spans="1:11" x14ac:dyDescent="0.25">
      <c r="K46">
        <v>0</v>
      </c>
    </row>
    <row r="47" spans="1:11" x14ac:dyDescent="0.25">
      <c r="K47">
        <v>0</v>
      </c>
    </row>
    <row r="48" spans="1:11" x14ac:dyDescent="0.25">
      <c r="K48">
        <v>0</v>
      </c>
    </row>
    <row r="49" spans="11:11" x14ac:dyDescent="0.25">
      <c r="K49">
        <v>0</v>
      </c>
    </row>
    <row r="50" spans="11:11" x14ac:dyDescent="0.25">
      <c r="K50">
        <v>0</v>
      </c>
    </row>
    <row r="51" spans="11:11" x14ac:dyDescent="0.25">
      <c r="K51">
        <v>0</v>
      </c>
    </row>
    <row r="52" spans="11:11" x14ac:dyDescent="0.25">
      <c r="K52">
        <v>0</v>
      </c>
    </row>
    <row r="53" spans="11:11" x14ac:dyDescent="0.25">
      <c r="K53">
        <v>0</v>
      </c>
    </row>
    <row r="54" spans="11:11" x14ac:dyDescent="0.25">
      <c r="K54">
        <v>0</v>
      </c>
    </row>
    <row r="55" spans="11:11" x14ac:dyDescent="0.25">
      <c r="K55">
        <v>0</v>
      </c>
    </row>
    <row r="56" spans="11:11" x14ac:dyDescent="0.25">
      <c r="K56">
        <v>0</v>
      </c>
    </row>
    <row r="57" spans="11:11" x14ac:dyDescent="0.25">
      <c r="K57">
        <v>0</v>
      </c>
    </row>
    <row r="58" spans="11:11" x14ac:dyDescent="0.25">
      <c r="K58">
        <v>0</v>
      </c>
    </row>
    <row r="59" spans="11:11" x14ac:dyDescent="0.25">
      <c r="K59">
        <v>0</v>
      </c>
    </row>
    <row r="60" spans="11:11" x14ac:dyDescent="0.25">
      <c r="K60">
        <v>0</v>
      </c>
    </row>
    <row r="61" spans="11:11" x14ac:dyDescent="0.25">
      <c r="K61">
        <v>0</v>
      </c>
    </row>
    <row r="62" spans="11:11" x14ac:dyDescent="0.25">
      <c r="K62">
        <v>0</v>
      </c>
    </row>
    <row r="63" spans="11:11" x14ac:dyDescent="0.25">
      <c r="K63">
        <v>0</v>
      </c>
    </row>
    <row r="64" spans="11:11" x14ac:dyDescent="0.25">
      <c r="K64">
        <v>0</v>
      </c>
    </row>
    <row r="65" spans="11:11" x14ac:dyDescent="0.25">
      <c r="K65">
        <v>0</v>
      </c>
    </row>
    <row r="66" spans="11:11" x14ac:dyDescent="0.25">
      <c r="K66">
        <v>0</v>
      </c>
    </row>
    <row r="67" spans="11:11" x14ac:dyDescent="0.25">
      <c r="K67">
        <v>0</v>
      </c>
    </row>
    <row r="68" spans="11:11" x14ac:dyDescent="0.25">
      <c r="K68">
        <v>0</v>
      </c>
    </row>
    <row r="69" spans="11:11" x14ac:dyDescent="0.25">
      <c r="K69">
        <v>0</v>
      </c>
    </row>
    <row r="70" spans="11:11" x14ac:dyDescent="0.25">
      <c r="K70">
        <v>0</v>
      </c>
    </row>
    <row r="71" spans="11:11" x14ac:dyDescent="0.25">
      <c r="K71">
        <v>0</v>
      </c>
    </row>
    <row r="72" spans="11:11" x14ac:dyDescent="0.25">
      <c r="K72">
        <v>0</v>
      </c>
    </row>
    <row r="73" spans="11:11" x14ac:dyDescent="0.25">
      <c r="K73">
        <v>0</v>
      </c>
    </row>
    <row r="74" spans="11:11" x14ac:dyDescent="0.25">
      <c r="K74">
        <v>0</v>
      </c>
    </row>
    <row r="75" spans="11:11" x14ac:dyDescent="0.25">
      <c r="K75">
        <v>0</v>
      </c>
    </row>
    <row r="76" spans="11:11" x14ac:dyDescent="0.25">
      <c r="K76">
        <v>0</v>
      </c>
    </row>
    <row r="77" spans="11:11" x14ac:dyDescent="0.25">
      <c r="K77">
        <v>0</v>
      </c>
    </row>
    <row r="78" spans="11:11" x14ac:dyDescent="0.25">
      <c r="K78">
        <v>0</v>
      </c>
    </row>
    <row r="79" spans="11:11" x14ac:dyDescent="0.25">
      <c r="K79">
        <v>0</v>
      </c>
    </row>
    <row r="80" spans="11:11" x14ac:dyDescent="0.25">
      <c r="K80">
        <v>0</v>
      </c>
    </row>
    <row r="81" spans="11:11" x14ac:dyDescent="0.25">
      <c r="K81">
        <v>0</v>
      </c>
    </row>
    <row r="82" spans="11:11" x14ac:dyDescent="0.25">
      <c r="K82">
        <v>0</v>
      </c>
    </row>
    <row r="83" spans="11:11" x14ac:dyDescent="0.25">
      <c r="K83">
        <v>0</v>
      </c>
    </row>
    <row r="84" spans="11:11" x14ac:dyDescent="0.25">
      <c r="K84">
        <v>0</v>
      </c>
    </row>
    <row r="85" spans="11:11" x14ac:dyDescent="0.25">
      <c r="K85">
        <v>0</v>
      </c>
    </row>
    <row r="86" spans="11:11" x14ac:dyDescent="0.25">
      <c r="K86">
        <v>0</v>
      </c>
    </row>
    <row r="87" spans="11:11" x14ac:dyDescent="0.25">
      <c r="K87">
        <v>0</v>
      </c>
    </row>
    <row r="88" spans="11:11" x14ac:dyDescent="0.25">
      <c r="K88">
        <v>0</v>
      </c>
    </row>
    <row r="89" spans="11:11" x14ac:dyDescent="0.25">
      <c r="K89">
        <v>0</v>
      </c>
    </row>
    <row r="90" spans="11:11" x14ac:dyDescent="0.25">
      <c r="K90">
        <v>0</v>
      </c>
    </row>
    <row r="91" spans="11:11" x14ac:dyDescent="0.25">
      <c r="K91">
        <v>0</v>
      </c>
    </row>
    <row r="92" spans="11:11" x14ac:dyDescent="0.25">
      <c r="K92">
        <v>0</v>
      </c>
    </row>
    <row r="93" spans="11:11" x14ac:dyDescent="0.25">
      <c r="K93">
        <v>0</v>
      </c>
    </row>
    <row r="94" spans="11:11" x14ac:dyDescent="0.25">
      <c r="K94">
        <v>0</v>
      </c>
    </row>
    <row r="95" spans="11:11" x14ac:dyDescent="0.25">
      <c r="K95">
        <v>0</v>
      </c>
    </row>
    <row r="96" spans="11:11" x14ac:dyDescent="0.25">
      <c r="K96">
        <v>0</v>
      </c>
    </row>
    <row r="97" spans="11:11" x14ac:dyDescent="0.25">
      <c r="K97">
        <v>0</v>
      </c>
    </row>
    <row r="98" spans="11:11" x14ac:dyDescent="0.25">
      <c r="K98">
        <v>0</v>
      </c>
    </row>
    <row r="99" spans="11:11" x14ac:dyDescent="0.25">
      <c r="K99">
        <v>0</v>
      </c>
    </row>
    <row r="100" spans="11:11" x14ac:dyDescent="0.25">
      <c r="K100">
        <v>0</v>
      </c>
    </row>
    <row r="101" spans="11:11" x14ac:dyDescent="0.25">
      <c r="K101">
        <v>0</v>
      </c>
    </row>
    <row r="102" spans="11:11" x14ac:dyDescent="0.25">
      <c r="K102">
        <v>0</v>
      </c>
    </row>
    <row r="103" spans="11:11" x14ac:dyDescent="0.25">
      <c r="K103">
        <v>0</v>
      </c>
    </row>
    <row r="104" spans="11:11" x14ac:dyDescent="0.25">
      <c r="K104">
        <v>0</v>
      </c>
    </row>
    <row r="105" spans="11:11" x14ac:dyDescent="0.25">
      <c r="K105">
        <v>0</v>
      </c>
    </row>
    <row r="106" spans="11:11" x14ac:dyDescent="0.25">
      <c r="K106">
        <v>0</v>
      </c>
    </row>
    <row r="107" spans="11:11" x14ac:dyDescent="0.25">
      <c r="K107">
        <v>0</v>
      </c>
    </row>
    <row r="108" spans="11:11" x14ac:dyDescent="0.25">
      <c r="K108">
        <v>0</v>
      </c>
    </row>
    <row r="109" spans="11:11" x14ac:dyDescent="0.25">
      <c r="K109">
        <v>0</v>
      </c>
    </row>
    <row r="110" spans="11:11" x14ac:dyDescent="0.25">
      <c r="K110">
        <v>0</v>
      </c>
    </row>
    <row r="111" spans="11:11" x14ac:dyDescent="0.25">
      <c r="K111">
        <v>0</v>
      </c>
    </row>
    <row r="112" spans="11:11" x14ac:dyDescent="0.25">
      <c r="K112">
        <v>0</v>
      </c>
    </row>
    <row r="113" spans="11:11" x14ac:dyDescent="0.25">
      <c r="K113">
        <v>0</v>
      </c>
    </row>
    <row r="114" spans="11:11" x14ac:dyDescent="0.25">
      <c r="K114">
        <v>0</v>
      </c>
    </row>
    <row r="115" spans="11:11" x14ac:dyDescent="0.25">
      <c r="K115">
        <v>0</v>
      </c>
    </row>
    <row r="116" spans="11:11" x14ac:dyDescent="0.25">
      <c r="K116">
        <v>0</v>
      </c>
    </row>
    <row r="117" spans="11:11" x14ac:dyDescent="0.25">
      <c r="K117">
        <v>0</v>
      </c>
    </row>
    <row r="118" spans="11:11" x14ac:dyDescent="0.25">
      <c r="K118">
        <v>0</v>
      </c>
    </row>
    <row r="119" spans="11:11" x14ac:dyDescent="0.25">
      <c r="K119">
        <v>0</v>
      </c>
    </row>
    <row r="120" spans="11:11" x14ac:dyDescent="0.25">
      <c r="K120">
        <v>0</v>
      </c>
    </row>
    <row r="121" spans="11:11" x14ac:dyDescent="0.25">
      <c r="K121">
        <v>0</v>
      </c>
    </row>
    <row r="122" spans="11:11" x14ac:dyDescent="0.25">
      <c r="K122">
        <v>0</v>
      </c>
    </row>
    <row r="123" spans="11:11" x14ac:dyDescent="0.25">
      <c r="K123">
        <v>0</v>
      </c>
    </row>
    <row r="124" spans="11:11" x14ac:dyDescent="0.25">
      <c r="K124">
        <v>0</v>
      </c>
    </row>
    <row r="125" spans="11:11" x14ac:dyDescent="0.25">
      <c r="K125">
        <v>0</v>
      </c>
    </row>
    <row r="126" spans="11:11" x14ac:dyDescent="0.25">
      <c r="K126">
        <v>0</v>
      </c>
    </row>
    <row r="127" spans="11:11" x14ac:dyDescent="0.25">
      <c r="K127">
        <v>0</v>
      </c>
    </row>
    <row r="128" spans="11:11" x14ac:dyDescent="0.25">
      <c r="K128">
        <v>0</v>
      </c>
    </row>
    <row r="129" spans="11:11" x14ac:dyDescent="0.25">
      <c r="K129">
        <v>0</v>
      </c>
    </row>
    <row r="130" spans="11:11" x14ac:dyDescent="0.25">
      <c r="K130">
        <v>0</v>
      </c>
    </row>
    <row r="131" spans="11:11" x14ac:dyDescent="0.25">
      <c r="K131">
        <v>0</v>
      </c>
    </row>
    <row r="132" spans="11:11" x14ac:dyDescent="0.25">
      <c r="K132">
        <v>0</v>
      </c>
    </row>
    <row r="133" spans="11:11" x14ac:dyDescent="0.25">
      <c r="K133">
        <v>0</v>
      </c>
    </row>
    <row r="134" spans="11:11" x14ac:dyDescent="0.25">
      <c r="K134">
        <v>0</v>
      </c>
    </row>
    <row r="135" spans="11:11" x14ac:dyDescent="0.25">
      <c r="K135">
        <v>0</v>
      </c>
    </row>
    <row r="136" spans="11:11" x14ac:dyDescent="0.25">
      <c r="K136">
        <v>0</v>
      </c>
    </row>
    <row r="137" spans="11:11" x14ac:dyDescent="0.25">
      <c r="K137">
        <v>0</v>
      </c>
    </row>
    <row r="138" spans="11:11" x14ac:dyDescent="0.25">
      <c r="K138">
        <v>0</v>
      </c>
    </row>
    <row r="139" spans="11:11" x14ac:dyDescent="0.25">
      <c r="K139">
        <v>0</v>
      </c>
    </row>
    <row r="140" spans="11:11" x14ac:dyDescent="0.25">
      <c r="K140">
        <v>0</v>
      </c>
    </row>
    <row r="141" spans="11:11" x14ac:dyDescent="0.25">
      <c r="K141">
        <v>0</v>
      </c>
    </row>
    <row r="142" spans="11:11" x14ac:dyDescent="0.25">
      <c r="K142">
        <v>0</v>
      </c>
    </row>
    <row r="143" spans="11:11" x14ac:dyDescent="0.25">
      <c r="K143">
        <v>0</v>
      </c>
    </row>
    <row r="144" spans="11:11" x14ac:dyDescent="0.25">
      <c r="K144">
        <v>0</v>
      </c>
    </row>
    <row r="145" spans="11:11" x14ac:dyDescent="0.25">
      <c r="K145">
        <v>0</v>
      </c>
    </row>
    <row r="146" spans="11:11" x14ac:dyDescent="0.25">
      <c r="K146">
        <v>0</v>
      </c>
    </row>
    <row r="147" spans="11:11" x14ac:dyDescent="0.25">
      <c r="K147">
        <v>0</v>
      </c>
    </row>
    <row r="148" spans="11:11" x14ac:dyDescent="0.25">
      <c r="K148">
        <v>0</v>
      </c>
    </row>
    <row r="149" spans="11:11" x14ac:dyDescent="0.25">
      <c r="K149">
        <v>0</v>
      </c>
    </row>
    <row r="150" spans="11:11" x14ac:dyDescent="0.25">
      <c r="K150">
        <v>0</v>
      </c>
    </row>
    <row r="151" spans="11:11" x14ac:dyDescent="0.25">
      <c r="K151">
        <v>0</v>
      </c>
    </row>
    <row r="152" spans="11:11" x14ac:dyDescent="0.25">
      <c r="K152">
        <v>0</v>
      </c>
    </row>
    <row r="153" spans="11:11" x14ac:dyDescent="0.25">
      <c r="K153">
        <v>0</v>
      </c>
    </row>
    <row r="154" spans="11:11" x14ac:dyDescent="0.25">
      <c r="K154">
        <v>0</v>
      </c>
    </row>
    <row r="155" spans="11:11" x14ac:dyDescent="0.25">
      <c r="K155">
        <v>0</v>
      </c>
    </row>
    <row r="156" spans="11:11" x14ac:dyDescent="0.25">
      <c r="K156">
        <v>0</v>
      </c>
    </row>
    <row r="157" spans="11:11" x14ac:dyDescent="0.25">
      <c r="K157">
        <v>0</v>
      </c>
    </row>
    <row r="158" spans="11:11" x14ac:dyDescent="0.25">
      <c r="K158">
        <v>0</v>
      </c>
    </row>
    <row r="159" spans="11:11" x14ac:dyDescent="0.25">
      <c r="K159">
        <v>0</v>
      </c>
    </row>
    <row r="160" spans="11:11" x14ac:dyDescent="0.25">
      <c r="K160">
        <v>0</v>
      </c>
    </row>
    <row r="161" spans="11:11" x14ac:dyDescent="0.25">
      <c r="K161">
        <v>0</v>
      </c>
    </row>
    <row r="162" spans="11:11" x14ac:dyDescent="0.25">
      <c r="K162">
        <v>0</v>
      </c>
    </row>
    <row r="163" spans="11:11" x14ac:dyDescent="0.25">
      <c r="K163">
        <v>0</v>
      </c>
    </row>
    <row r="164" spans="11:11" x14ac:dyDescent="0.25">
      <c r="K164">
        <v>0</v>
      </c>
    </row>
    <row r="165" spans="11:11" x14ac:dyDescent="0.25">
      <c r="K165">
        <v>0</v>
      </c>
    </row>
    <row r="166" spans="11:11" x14ac:dyDescent="0.25">
      <c r="K166">
        <v>0</v>
      </c>
    </row>
    <row r="167" spans="11:11" x14ac:dyDescent="0.25">
      <c r="K167">
        <v>0</v>
      </c>
    </row>
    <row r="168" spans="11:11" x14ac:dyDescent="0.25">
      <c r="K168">
        <v>0</v>
      </c>
    </row>
    <row r="169" spans="11:11" x14ac:dyDescent="0.25">
      <c r="K169">
        <v>0</v>
      </c>
    </row>
    <row r="170" spans="11:11" x14ac:dyDescent="0.25">
      <c r="K170">
        <v>0</v>
      </c>
    </row>
    <row r="171" spans="11:11" x14ac:dyDescent="0.25">
      <c r="K171">
        <v>0</v>
      </c>
    </row>
    <row r="172" spans="11:11" x14ac:dyDescent="0.25">
      <c r="K172">
        <v>0</v>
      </c>
    </row>
    <row r="173" spans="11:11" x14ac:dyDescent="0.25">
      <c r="K173">
        <v>0</v>
      </c>
    </row>
    <row r="174" spans="11:11" x14ac:dyDescent="0.25">
      <c r="K174">
        <v>0</v>
      </c>
    </row>
    <row r="175" spans="11:11" x14ac:dyDescent="0.25">
      <c r="K175">
        <v>0</v>
      </c>
    </row>
    <row r="176" spans="11:11" x14ac:dyDescent="0.25">
      <c r="K176">
        <v>0</v>
      </c>
    </row>
    <row r="177" spans="11:11" x14ac:dyDescent="0.25">
      <c r="K177">
        <v>0</v>
      </c>
    </row>
    <row r="178" spans="11:11" x14ac:dyDescent="0.25">
      <c r="K178">
        <v>0</v>
      </c>
    </row>
    <row r="179" spans="11:11" x14ac:dyDescent="0.25">
      <c r="K179">
        <v>0</v>
      </c>
    </row>
    <row r="180" spans="11:11" x14ac:dyDescent="0.25">
      <c r="K180">
        <v>0</v>
      </c>
    </row>
    <row r="181" spans="11:11" x14ac:dyDescent="0.25">
      <c r="K181">
        <v>0</v>
      </c>
    </row>
    <row r="182" spans="11:11" x14ac:dyDescent="0.25">
      <c r="K182">
        <v>0</v>
      </c>
    </row>
    <row r="183" spans="11:11" x14ac:dyDescent="0.25">
      <c r="K183">
        <v>0</v>
      </c>
    </row>
    <row r="184" spans="11:11" x14ac:dyDescent="0.25">
      <c r="K184">
        <v>0</v>
      </c>
    </row>
    <row r="185" spans="11:11" x14ac:dyDescent="0.25">
      <c r="K185">
        <v>0</v>
      </c>
    </row>
    <row r="186" spans="11:11" x14ac:dyDescent="0.25">
      <c r="K186">
        <v>0</v>
      </c>
    </row>
    <row r="187" spans="11:11" x14ac:dyDescent="0.25">
      <c r="K187">
        <v>0</v>
      </c>
    </row>
    <row r="188" spans="11:11" x14ac:dyDescent="0.25">
      <c r="K188">
        <v>0</v>
      </c>
    </row>
    <row r="189" spans="11:11" x14ac:dyDescent="0.25">
      <c r="K189">
        <v>0</v>
      </c>
    </row>
    <row r="190" spans="11:11" x14ac:dyDescent="0.25">
      <c r="K190">
        <v>0</v>
      </c>
    </row>
    <row r="191" spans="11:11" x14ac:dyDescent="0.25">
      <c r="K191">
        <v>0</v>
      </c>
    </row>
    <row r="192" spans="11:11" x14ac:dyDescent="0.25">
      <c r="K192">
        <v>0</v>
      </c>
    </row>
    <row r="193" spans="11:11" x14ac:dyDescent="0.25">
      <c r="K193">
        <v>0</v>
      </c>
    </row>
    <row r="194" spans="11:11" x14ac:dyDescent="0.25">
      <c r="K194">
        <v>0</v>
      </c>
    </row>
    <row r="195" spans="11:11" x14ac:dyDescent="0.25">
      <c r="K195">
        <v>0</v>
      </c>
    </row>
    <row r="196" spans="11:11" x14ac:dyDescent="0.25">
      <c r="K196">
        <v>0</v>
      </c>
    </row>
    <row r="197" spans="11:11" x14ac:dyDescent="0.25">
      <c r="K197">
        <v>0</v>
      </c>
    </row>
    <row r="198" spans="11:11" x14ac:dyDescent="0.25">
      <c r="K198">
        <v>0</v>
      </c>
    </row>
    <row r="199" spans="11:11" x14ac:dyDescent="0.25">
      <c r="K199">
        <v>0</v>
      </c>
    </row>
    <row r="200" spans="11:11" x14ac:dyDescent="0.25">
      <c r="K200">
        <v>0</v>
      </c>
    </row>
    <row r="201" spans="11:11" x14ac:dyDescent="0.25">
      <c r="K201">
        <v>0</v>
      </c>
    </row>
    <row r="202" spans="11:11" x14ac:dyDescent="0.25">
      <c r="K202">
        <v>0</v>
      </c>
    </row>
    <row r="203" spans="11:11" x14ac:dyDescent="0.25">
      <c r="K203">
        <v>0</v>
      </c>
    </row>
    <row r="204" spans="11:11" x14ac:dyDescent="0.25">
      <c r="K204">
        <v>0</v>
      </c>
    </row>
    <row r="205" spans="11:11" x14ac:dyDescent="0.25">
      <c r="K205">
        <v>0</v>
      </c>
    </row>
    <row r="206" spans="11:11" x14ac:dyDescent="0.25">
      <c r="K206">
        <v>0</v>
      </c>
    </row>
    <row r="207" spans="11:11" x14ac:dyDescent="0.25">
      <c r="K207">
        <v>0</v>
      </c>
    </row>
    <row r="208" spans="11:11" x14ac:dyDescent="0.25">
      <c r="K208">
        <v>0</v>
      </c>
    </row>
    <row r="209" spans="11:11" x14ac:dyDescent="0.25">
      <c r="K209">
        <v>0</v>
      </c>
    </row>
    <row r="210" spans="11:11" x14ac:dyDescent="0.25">
      <c r="K210">
        <v>0</v>
      </c>
    </row>
    <row r="211" spans="11:11" x14ac:dyDescent="0.25">
      <c r="K211">
        <v>0</v>
      </c>
    </row>
    <row r="212" spans="11:11" x14ac:dyDescent="0.25">
      <c r="K212">
        <v>0</v>
      </c>
    </row>
    <row r="213" spans="11:11" x14ac:dyDescent="0.25">
      <c r="K213">
        <v>0</v>
      </c>
    </row>
    <row r="214" spans="11:11" x14ac:dyDescent="0.25">
      <c r="K214">
        <v>0</v>
      </c>
    </row>
    <row r="215" spans="11:11" x14ac:dyDescent="0.25">
      <c r="K215">
        <v>0</v>
      </c>
    </row>
    <row r="216" spans="11:11" x14ac:dyDescent="0.25">
      <c r="K216">
        <v>0</v>
      </c>
    </row>
    <row r="217" spans="11:11" x14ac:dyDescent="0.25">
      <c r="K217">
        <v>0</v>
      </c>
    </row>
    <row r="218" spans="11:11" x14ac:dyDescent="0.25">
      <c r="K218">
        <v>0</v>
      </c>
    </row>
    <row r="219" spans="11:11" x14ac:dyDescent="0.25">
      <c r="K219">
        <v>0</v>
      </c>
    </row>
    <row r="220" spans="11:11" x14ac:dyDescent="0.25">
      <c r="K220">
        <v>0</v>
      </c>
    </row>
    <row r="221" spans="11:11" x14ac:dyDescent="0.25">
      <c r="K221">
        <v>0</v>
      </c>
    </row>
    <row r="222" spans="11:11" x14ac:dyDescent="0.25">
      <c r="K222">
        <v>0</v>
      </c>
    </row>
    <row r="223" spans="11:11" x14ac:dyDescent="0.25">
      <c r="K223">
        <v>0</v>
      </c>
    </row>
    <row r="224" spans="11:11" x14ac:dyDescent="0.25">
      <c r="K224">
        <v>0</v>
      </c>
    </row>
    <row r="225" spans="11:11" x14ac:dyDescent="0.25">
      <c r="K225">
        <v>0</v>
      </c>
    </row>
    <row r="226" spans="11:11" x14ac:dyDescent="0.25">
      <c r="K226">
        <v>0</v>
      </c>
    </row>
    <row r="227" spans="11:11" x14ac:dyDescent="0.25">
      <c r="K227">
        <v>0</v>
      </c>
    </row>
    <row r="228" spans="11:11" x14ac:dyDescent="0.25">
      <c r="K228">
        <v>0</v>
      </c>
    </row>
    <row r="229" spans="11:11" x14ac:dyDescent="0.25">
      <c r="K229">
        <v>0</v>
      </c>
    </row>
    <row r="230" spans="11:11" x14ac:dyDescent="0.25">
      <c r="K230">
        <v>0</v>
      </c>
    </row>
    <row r="231" spans="11:11" x14ac:dyDescent="0.25">
      <c r="K231">
        <v>0</v>
      </c>
    </row>
    <row r="232" spans="11:11" x14ac:dyDescent="0.25">
      <c r="K232">
        <v>0</v>
      </c>
    </row>
    <row r="233" spans="11:11" x14ac:dyDescent="0.25">
      <c r="K233">
        <v>0</v>
      </c>
    </row>
    <row r="234" spans="11:11" x14ac:dyDescent="0.25">
      <c r="K234">
        <v>0</v>
      </c>
    </row>
    <row r="235" spans="11:11" x14ac:dyDescent="0.25">
      <c r="K235">
        <v>0</v>
      </c>
    </row>
    <row r="236" spans="11:11" x14ac:dyDescent="0.25">
      <c r="K236">
        <v>0</v>
      </c>
    </row>
    <row r="237" spans="11:11" x14ac:dyDescent="0.25">
      <c r="K237">
        <v>0</v>
      </c>
    </row>
    <row r="238" spans="11:11" x14ac:dyDescent="0.25">
      <c r="K238">
        <v>0</v>
      </c>
    </row>
    <row r="239" spans="11:11" x14ac:dyDescent="0.25">
      <c r="K239">
        <v>0</v>
      </c>
    </row>
    <row r="240" spans="11:11" x14ac:dyDescent="0.25">
      <c r="K240">
        <v>0</v>
      </c>
    </row>
    <row r="241" spans="11:11" x14ac:dyDescent="0.25">
      <c r="K241">
        <v>0</v>
      </c>
    </row>
    <row r="242" spans="11:11" x14ac:dyDescent="0.25">
      <c r="K242">
        <v>0</v>
      </c>
    </row>
    <row r="243" spans="11:11" x14ac:dyDescent="0.25">
      <c r="K243">
        <v>0</v>
      </c>
    </row>
    <row r="244" spans="11:11" x14ac:dyDescent="0.25">
      <c r="K244">
        <v>0</v>
      </c>
    </row>
    <row r="245" spans="11:11" x14ac:dyDescent="0.25">
      <c r="K245">
        <v>0</v>
      </c>
    </row>
    <row r="246" spans="11:11" x14ac:dyDescent="0.25">
      <c r="K246">
        <v>0</v>
      </c>
    </row>
    <row r="247" spans="11:11" x14ac:dyDescent="0.25">
      <c r="K247">
        <v>0</v>
      </c>
    </row>
    <row r="248" spans="11:11" x14ac:dyDescent="0.25">
      <c r="K248">
        <v>0</v>
      </c>
    </row>
    <row r="249" spans="11:11" x14ac:dyDescent="0.25">
      <c r="K249">
        <v>0</v>
      </c>
    </row>
    <row r="250" spans="11:11" x14ac:dyDescent="0.25">
      <c r="K250">
        <v>0</v>
      </c>
    </row>
    <row r="251" spans="11:11" x14ac:dyDescent="0.25">
      <c r="K251">
        <v>0</v>
      </c>
    </row>
    <row r="252" spans="11:11" x14ac:dyDescent="0.25">
      <c r="K252">
        <v>0</v>
      </c>
    </row>
    <row r="253" spans="11:11" x14ac:dyDescent="0.25">
      <c r="K253">
        <v>0</v>
      </c>
    </row>
    <row r="254" spans="11:11" x14ac:dyDescent="0.25">
      <c r="K254">
        <v>0</v>
      </c>
    </row>
    <row r="255" spans="11:11" x14ac:dyDescent="0.25">
      <c r="K255">
        <v>0</v>
      </c>
    </row>
    <row r="256" spans="11:11" x14ac:dyDescent="0.25">
      <c r="K256">
        <v>0</v>
      </c>
    </row>
    <row r="257" spans="11:11" x14ac:dyDescent="0.25">
      <c r="K257">
        <v>0</v>
      </c>
    </row>
    <row r="258" spans="11:11" x14ac:dyDescent="0.25">
      <c r="K258">
        <v>0</v>
      </c>
    </row>
    <row r="259" spans="11:11" x14ac:dyDescent="0.25">
      <c r="K259">
        <v>0</v>
      </c>
    </row>
    <row r="260" spans="11:11" x14ac:dyDescent="0.25">
      <c r="K260">
        <v>0</v>
      </c>
    </row>
    <row r="261" spans="11:11" x14ac:dyDescent="0.25">
      <c r="K261">
        <v>0</v>
      </c>
    </row>
    <row r="262" spans="11:11" x14ac:dyDescent="0.25">
      <c r="K262">
        <v>0</v>
      </c>
    </row>
    <row r="263" spans="11:11" x14ac:dyDescent="0.25">
      <c r="K263">
        <v>0</v>
      </c>
    </row>
    <row r="264" spans="11:11" x14ac:dyDescent="0.25">
      <c r="K264">
        <v>0</v>
      </c>
    </row>
    <row r="265" spans="11:11" x14ac:dyDescent="0.25">
      <c r="K265">
        <v>0</v>
      </c>
    </row>
    <row r="266" spans="11:11" x14ac:dyDescent="0.25">
      <c r="K266">
        <v>0</v>
      </c>
    </row>
    <row r="267" spans="11:11" x14ac:dyDescent="0.25">
      <c r="K267">
        <v>0</v>
      </c>
    </row>
    <row r="268" spans="11:11" x14ac:dyDescent="0.25">
      <c r="K268">
        <v>0</v>
      </c>
    </row>
    <row r="269" spans="11:11" x14ac:dyDescent="0.25">
      <c r="K269">
        <v>0</v>
      </c>
    </row>
    <row r="270" spans="11:11" x14ac:dyDescent="0.25">
      <c r="K270">
        <v>0</v>
      </c>
    </row>
    <row r="271" spans="11:11" x14ac:dyDescent="0.25">
      <c r="K271">
        <v>0</v>
      </c>
    </row>
    <row r="272" spans="11:11" x14ac:dyDescent="0.25">
      <c r="K272">
        <v>0</v>
      </c>
    </row>
    <row r="273" spans="11:11" x14ac:dyDescent="0.25">
      <c r="K273">
        <v>0</v>
      </c>
    </row>
    <row r="274" spans="11:11" x14ac:dyDescent="0.25">
      <c r="K274">
        <v>0</v>
      </c>
    </row>
    <row r="275" spans="11:11" x14ac:dyDescent="0.25">
      <c r="K275">
        <v>0</v>
      </c>
    </row>
    <row r="276" spans="11:11" x14ac:dyDescent="0.25">
      <c r="K276">
        <v>0</v>
      </c>
    </row>
    <row r="277" spans="11:11" x14ac:dyDescent="0.25">
      <c r="K277">
        <v>0</v>
      </c>
    </row>
    <row r="278" spans="11:11" x14ac:dyDescent="0.25">
      <c r="K278">
        <v>0</v>
      </c>
    </row>
    <row r="279" spans="11:11" x14ac:dyDescent="0.25">
      <c r="K279">
        <v>0</v>
      </c>
    </row>
    <row r="280" spans="11:11" x14ac:dyDescent="0.25">
      <c r="K280">
        <v>0</v>
      </c>
    </row>
    <row r="281" spans="11:11" x14ac:dyDescent="0.25">
      <c r="K281">
        <v>0</v>
      </c>
    </row>
    <row r="282" spans="11:11" x14ac:dyDescent="0.25">
      <c r="K282">
        <v>0</v>
      </c>
    </row>
    <row r="283" spans="11:11" x14ac:dyDescent="0.25">
      <c r="K283">
        <v>0</v>
      </c>
    </row>
    <row r="284" spans="11:11" x14ac:dyDescent="0.25">
      <c r="K284">
        <v>0</v>
      </c>
    </row>
    <row r="285" spans="11:11" x14ac:dyDescent="0.25">
      <c r="K285">
        <v>0</v>
      </c>
    </row>
    <row r="286" spans="11:11" x14ac:dyDescent="0.25">
      <c r="K286">
        <v>0</v>
      </c>
    </row>
    <row r="287" spans="11:11" x14ac:dyDescent="0.25">
      <c r="K287">
        <v>0</v>
      </c>
    </row>
    <row r="288" spans="11:11" x14ac:dyDescent="0.25">
      <c r="K288">
        <v>0</v>
      </c>
    </row>
    <row r="289" spans="11:11" x14ac:dyDescent="0.25">
      <c r="K289">
        <v>0</v>
      </c>
    </row>
    <row r="290" spans="11:11" x14ac:dyDescent="0.25">
      <c r="K290">
        <v>0</v>
      </c>
    </row>
    <row r="291" spans="11:11" x14ac:dyDescent="0.25">
      <c r="K291">
        <v>0</v>
      </c>
    </row>
    <row r="292" spans="11:11" x14ac:dyDescent="0.25">
      <c r="K292">
        <v>0</v>
      </c>
    </row>
    <row r="293" spans="11:11" x14ac:dyDescent="0.25">
      <c r="K293">
        <v>0</v>
      </c>
    </row>
    <row r="294" spans="11:11" x14ac:dyDescent="0.25">
      <c r="K294">
        <v>0</v>
      </c>
    </row>
    <row r="295" spans="11:11" x14ac:dyDescent="0.25">
      <c r="K295">
        <v>0</v>
      </c>
    </row>
    <row r="296" spans="11:11" x14ac:dyDescent="0.25">
      <c r="K296">
        <v>0</v>
      </c>
    </row>
    <row r="297" spans="11:11" x14ac:dyDescent="0.25">
      <c r="K297">
        <v>0</v>
      </c>
    </row>
    <row r="298" spans="11:11" x14ac:dyDescent="0.25">
      <c r="K298">
        <v>0</v>
      </c>
    </row>
    <row r="299" spans="11:11" x14ac:dyDescent="0.25">
      <c r="K299">
        <v>0</v>
      </c>
    </row>
    <row r="300" spans="11:11" x14ac:dyDescent="0.25">
      <c r="K300">
        <v>0</v>
      </c>
    </row>
    <row r="301" spans="11:11" x14ac:dyDescent="0.25">
      <c r="K301">
        <v>0</v>
      </c>
    </row>
    <row r="302" spans="11:11" x14ac:dyDescent="0.25">
      <c r="K302">
        <v>0</v>
      </c>
    </row>
    <row r="303" spans="11:11" x14ac:dyDescent="0.25">
      <c r="K303">
        <v>0</v>
      </c>
    </row>
    <row r="304" spans="11:11" x14ac:dyDescent="0.25">
      <c r="K304">
        <v>0</v>
      </c>
    </row>
    <row r="305" spans="11:11" x14ac:dyDescent="0.25">
      <c r="K305">
        <v>0</v>
      </c>
    </row>
    <row r="306" spans="11:11" x14ac:dyDescent="0.25">
      <c r="K306">
        <v>0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3</vt:i4>
      </vt:variant>
    </vt:vector>
  </HeadingPairs>
  <TitlesOfParts>
    <vt:vector size="7" baseType="lpstr">
      <vt:lpstr>Principais operações CN</vt:lpstr>
      <vt:lpstr>Estrutura</vt:lpstr>
      <vt:lpstr>Rácios</vt:lpstr>
      <vt:lpstr>RATIO TEST</vt:lpstr>
      <vt:lpstr>Estrutura!Área_de_Impressão</vt:lpstr>
      <vt:lpstr>'Principais operações CN'!Área_de_Impressão</vt:lpstr>
      <vt:lpstr>Rácios!Área_de_Impressão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fernanda.delgado</dc:creator>
  <cp:lastModifiedBy>INECV - Rosangela Gisele Garcia Silva</cp:lastModifiedBy>
  <cp:lastPrinted>2017-09-19T17:21:34Z</cp:lastPrinted>
  <dcterms:created xsi:type="dcterms:W3CDTF">2015-07-02T13:27:15Z</dcterms:created>
  <dcterms:modified xsi:type="dcterms:W3CDTF">2017-10-31T10:58:36Z</dcterms:modified>
</cp:coreProperties>
</file>