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ndice" sheetId="1" r:id="rId1"/>
    <sheet name="Q1.1" sheetId="2" r:id="rId2"/>
    <sheet name="Q1.2 " sheetId="3" r:id="rId3"/>
    <sheet name="Q1.3" sheetId="4" r:id="rId4"/>
    <sheet name="Q1.4" sheetId="5" r:id="rId5"/>
    <sheet name="Q1.5" sheetId="6" r:id="rId6"/>
    <sheet name="Q1.6" sheetId="7" r:id="rId7"/>
    <sheet name="Q1.7" sheetId="8" r:id="rId8"/>
  </sheets>
  <definedNames/>
  <calcPr fullCalcOnLoad="1"/>
</workbook>
</file>

<file path=xl/sharedStrings.xml><?xml version="1.0" encoding="utf-8"?>
<sst xmlns="http://schemas.openxmlformats.org/spreadsheetml/2006/main" count="1706" uniqueCount="237">
  <si>
    <t>Quadro 1.1 - PIB e suas componentes, a preços correntes</t>
  </si>
  <si>
    <t>Quadro 1.2 - PIB e suas componentes, a preços do ano anterior</t>
  </si>
  <si>
    <t>Quadro 1.3 - PIB e suas componentes, taxas de variação em valor (%)</t>
  </si>
  <si>
    <t>Quadro 1.4 - PIB e suas componentes, taxas de variação em volume (%)</t>
  </si>
  <si>
    <t>Q1.1</t>
  </si>
  <si>
    <t>Unidade: milhões de CVE</t>
  </si>
  <si>
    <t>Produto Interno Bruto e principais componentes</t>
  </si>
  <si>
    <t>Ano corrente 2015</t>
  </si>
  <si>
    <t>Ano corrente 2016</t>
  </si>
  <si>
    <t>Sector Primario</t>
  </si>
  <si>
    <t xml:space="preserve">Agricultura produção animal caça floresta </t>
  </si>
  <si>
    <t>Pesca e Aquacultura</t>
  </si>
  <si>
    <t>Industrias Extractivas</t>
  </si>
  <si>
    <t>Sector Secundário</t>
  </si>
  <si>
    <t xml:space="preserve">Industrias Alimentares, bebidas e tabaco </t>
  </si>
  <si>
    <t xml:space="preserve">Outras Industrias Transformadoras </t>
  </si>
  <si>
    <t>Electricidade, gás, vapor e ar condicionado ; captação,tratamento e distribuição de agua</t>
  </si>
  <si>
    <t xml:space="preserve">Actividade de construção </t>
  </si>
  <si>
    <t>Sector Terceário</t>
  </si>
  <si>
    <t>Total VA</t>
  </si>
  <si>
    <t>Impostos e Taxas liquido de subsidios</t>
  </si>
  <si>
    <t>Produto Interno Bruto a preços de mercado</t>
  </si>
  <si>
    <t>Óptica da Produção</t>
  </si>
  <si>
    <t>Óptica da Despesa</t>
  </si>
  <si>
    <t>1. Despesa de Consumo Final</t>
  </si>
  <si>
    <t>2. FBCF</t>
  </si>
  <si>
    <t>3. Variação de Existências</t>
  </si>
  <si>
    <t>4. INVESTIMENTO (2+3)</t>
  </si>
  <si>
    <t>5. Exportações liquidas</t>
  </si>
  <si>
    <t>6. Exportações</t>
  </si>
  <si>
    <t>7. Importações</t>
  </si>
  <si>
    <t>PIB (1+4+5)</t>
  </si>
  <si>
    <t xml:space="preserve">Produto Interno Bruto (PIB) </t>
  </si>
  <si>
    <t>Remuneração dos empregados</t>
  </si>
  <si>
    <t>Excedente  bruto de exploração / Rendimento misto bruto</t>
  </si>
  <si>
    <t>Impostos, liquidos de subsídios, sobre os produtos</t>
  </si>
  <si>
    <t>Outros impostos, líquidos de subsídios sobre a produção</t>
  </si>
  <si>
    <t>Óptica de Rendimento</t>
  </si>
  <si>
    <t>A01</t>
  </si>
  <si>
    <t>A02</t>
  </si>
  <si>
    <t>Pesca e Aquatucultura</t>
  </si>
  <si>
    <t>B03</t>
  </si>
  <si>
    <t>Indústrias extractivas</t>
  </si>
  <si>
    <t>C10</t>
  </si>
  <si>
    <t>C11</t>
  </si>
  <si>
    <t>Indústrias  de bebidas</t>
  </si>
  <si>
    <t>C12</t>
  </si>
  <si>
    <t>Indústrias  de tabacos</t>
  </si>
  <si>
    <t>C13</t>
  </si>
  <si>
    <t>Fabricação de têxteis, vestuarios e calçados</t>
  </si>
  <si>
    <t>C16</t>
  </si>
  <si>
    <t>C19</t>
  </si>
  <si>
    <t>C20</t>
  </si>
  <si>
    <t>C21</t>
  </si>
  <si>
    <t>C22</t>
  </si>
  <si>
    <t>C23</t>
  </si>
  <si>
    <t>C24</t>
  </si>
  <si>
    <t>C31</t>
  </si>
  <si>
    <t>Fabricação de mobiliarios e colchões</t>
  </si>
  <si>
    <t>C32</t>
  </si>
  <si>
    <t>Outras  industrias transformadoras</t>
  </si>
  <si>
    <t>C33</t>
  </si>
  <si>
    <t>D00</t>
  </si>
  <si>
    <t>Electricidade, gás, vapor e ar condicionado</t>
  </si>
  <si>
    <t>E00</t>
  </si>
  <si>
    <t>F00</t>
  </si>
  <si>
    <t>G01</t>
  </si>
  <si>
    <t>G02</t>
  </si>
  <si>
    <t>G03</t>
  </si>
  <si>
    <t>G04</t>
  </si>
  <si>
    <t>H49</t>
  </si>
  <si>
    <t>H50</t>
  </si>
  <si>
    <t>Transporte por água</t>
  </si>
  <si>
    <t>H51</t>
  </si>
  <si>
    <t>Transportes aéreos</t>
  </si>
  <si>
    <t>H52</t>
  </si>
  <si>
    <t>H53</t>
  </si>
  <si>
    <t>Actividades postais e dos correios</t>
  </si>
  <si>
    <t>I55</t>
  </si>
  <si>
    <t>Alojamento</t>
  </si>
  <si>
    <t>I56</t>
  </si>
  <si>
    <t>Restaurantes  e estabelecimentos de bebidas</t>
  </si>
  <si>
    <t>J60</t>
  </si>
  <si>
    <t>J61</t>
  </si>
  <si>
    <t>Telecomunicações</t>
  </si>
  <si>
    <t>J62</t>
  </si>
  <si>
    <t>K64</t>
  </si>
  <si>
    <t>K65</t>
  </si>
  <si>
    <t>K66</t>
  </si>
  <si>
    <t>Outras actividades financeiras</t>
  </si>
  <si>
    <t>L68</t>
  </si>
  <si>
    <t>Actividades imobiliárias</t>
  </si>
  <si>
    <t>M70</t>
  </si>
  <si>
    <t>M75</t>
  </si>
  <si>
    <t>Actividades veterinárias</t>
  </si>
  <si>
    <t>N77</t>
  </si>
  <si>
    <t>Actividades de aluguer</t>
  </si>
  <si>
    <t>N79</t>
  </si>
  <si>
    <t>N80</t>
  </si>
  <si>
    <t>O81</t>
  </si>
  <si>
    <t>Serviços da administração pública e defesa</t>
  </si>
  <si>
    <t>O82</t>
  </si>
  <si>
    <t>Serviços de segurança social obrigatoria</t>
  </si>
  <si>
    <t>P85</t>
  </si>
  <si>
    <t>Q86</t>
  </si>
  <si>
    <t>Saúde humana e acção social</t>
  </si>
  <si>
    <t>R90</t>
  </si>
  <si>
    <t>S94</t>
  </si>
  <si>
    <t>Actividade de organizações associativas</t>
  </si>
  <si>
    <t>S95</t>
  </si>
  <si>
    <t>T97</t>
  </si>
  <si>
    <t xml:space="preserve">Comércio por grosso e a retalho; reparação de veículos </t>
  </si>
  <si>
    <t>Transporte e armazenagem</t>
  </si>
  <si>
    <t>Alojamento e restauração (restaurante e similares)</t>
  </si>
  <si>
    <t>Actividade de informação e de comunicação</t>
  </si>
  <si>
    <t>Actividades financeiras e de seguros</t>
  </si>
  <si>
    <t>Actividades de consultoria, científicas, técnicas e similares</t>
  </si>
  <si>
    <t>Actividades administrativas e dos serviços de apoio</t>
  </si>
  <si>
    <t>Administração  pública e defesa; segurança social obrigatória</t>
  </si>
  <si>
    <t>Educação</t>
  </si>
  <si>
    <t>Actividades artísticas, de espectáculos e recreativas</t>
  </si>
  <si>
    <t>Outras actividades de serviços</t>
  </si>
  <si>
    <t>Actividades das famílias empregadoras de pessoal doméstico e actividades</t>
  </si>
  <si>
    <t>Taxa de Variação 2016/2015</t>
  </si>
  <si>
    <t>U99</t>
  </si>
  <si>
    <t>XCT</t>
  </si>
  <si>
    <t>Adminis -</t>
  </si>
  <si>
    <t>Cons. Fin.</t>
  </si>
  <si>
    <t>Autocons.</t>
  </si>
  <si>
    <t>Total</t>
  </si>
  <si>
    <t>F.B.C.F.</t>
  </si>
  <si>
    <t>PIB</t>
  </si>
  <si>
    <t>ANO 2015 A PREÇOS CORRENTES</t>
  </si>
  <si>
    <t>Origem  nacional &amp; importado</t>
  </si>
  <si>
    <t>Recursos em Produtos</t>
  </si>
  <si>
    <t>Total dos recursos  à preço de aquisição</t>
  </si>
  <si>
    <t>TABELA DOS RECURSOS</t>
  </si>
  <si>
    <t>Produção dos Ramos</t>
  </si>
  <si>
    <t>Margens de comercio</t>
  </si>
  <si>
    <t>Margens de Transporte</t>
  </si>
  <si>
    <t>IVA não dedútivel</t>
  </si>
  <si>
    <t>Subsidios sobre os produtos</t>
  </si>
  <si>
    <t>Outras taxas sobre os produtos</t>
  </si>
  <si>
    <t>Impostos sobre exportações</t>
  </si>
  <si>
    <t>TABELA  RECURSOS  E EMPREGOS (TRE)</t>
  </si>
  <si>
    <t>Impostos sobre importações</t>
  </si>
  <si>
    <t>Total dos Ramos</t>
  </si>
  <si>
    <t>Ajustamento CIF /FOB</t>
  </si>
  <si>
    <t>Importações</t>
  </si>
  <si>
    <t>Emprego dos produtos</t>
  </si>
  <si>
    <t>Consumo Intermedio dos ramos</t>
  </si>
  <si>
    <t>Total dos ramos</t>
  </si>
  <si>
    <t>Total de economia</t>
  </si>
  <si>
    <t>Exportações</t>
  </si>
  <si>
    <t>Desepsa</t>
  </si>
  <si>
    <t>Consumo Final</t>
  </si>
  <si>
    <t>Formação bruta de capital fixo</t>
  </si>
  <si>
    <t>Variação de stocks</t>
  </si>
  <si>
    <t>Aquisição  liquida de objectos de valor</t>
  </si>
  <si>
    <t>Familia</t>
  </si>
  <si>
    <t>Sub-total</t>
  </si>
  <si>
    <t>Comerc.</t>
  </si>
  <si>
    <t>ISFL</t>
  </si>
  <si>
    <t>Pub</t>
  </si>
  <si>
    <t>Salários Brutos</t>
  </si>
  <si>
    <t>Contribuiçoes Sociais Efectivas</t>
  </si>
  <si>
    <t>Contribuiçoes Sociais Imputadas</t>
  </si>
  <si>
    <t>Valor Acrescentado Bruto (PIB)</t>
  </si>
  <si>
    <t>Impostos sobre produção</t>
  </si>
  <si>
    <t>Subsidios sobre produção</t>
  </si>
  <si>
    <t>Excedente bruto de exploração/Rendimento misto</t>
  </si>
  <si>
    <t>Efectivos empregados por ramo</t>
  </si>
  <si>
    <t>SOMA DOS VALORES ACRESCENTADOS</t>
  </si>
  <si>
    <t>IMPOSTOS SOBRE EXPORTAÇÕES</t>
  </si>
  <si>
    <t>OUTROS IMPOSTOS SOBRE PRODUTOS</t>
  </si>
  <si>
    <t>SUBSÍDIOS SOBRE PRODUTOS</t>
  </si>
  <si>
    <t>IMPOSTOS SOBRE IMPORTAÇÕES</t>
  </si>
  <si>
    <t>CONSUMO FINAL</t>
  </si>
  <si>
    <t>VARIAÇÕES DE STOCKS</t>
  </si>
  <si>
    <t>EXPORTAÇOES</t>
  </si>
  <si>
    <t>IMPORTAÇOES</t>
  </si>
  <si>
    <t>AQUISIÇÃO DE OBJETOS DE VALOR</t>
  </si>
  <si>
    <t>Total de empregos a preços de aquisição</t>
  </si>
  <si>
    <t>Total de recursos a preço de base</t>
  </si>
  <si>
    <t>Total dos recursos a preço base</t>
  </si>
  <si>
    <t>ANO 2016 A PREÇOS CORRENTES</t>
  </si>
  <si>
    <t>ANO 2016 A PREÇOS CONSTANTES</t>
  </si>
  <si>
    <t>Quadros das Contas Nacionais: 2015 - 2016 (Base 2015, SCN 2008)</t>
  </si>
  <si>
    <t>Quadro 1.5 - Tabela Recurso e Emprego (TRE) 2015, a preços correntes</t>
  </si>
  <si>
    <t>Quadro 1.6 - Tabela Recurso e Emprego (TRE) 2016, a preços correntes</t>
  </si>
  <si>
    <t>Quadro 1.7 - Tabela Recurso e Emprego (TRE) 2016, a preços contantes</t>
  </si>
  <si>
    <t>Q1.2</t>
  </si>
  <si>
    <t>Q1.3</t>
  </si>
  <si>
    <t>Q1.4</t>
  </si>
  <si>
    <t>Quadro 1.2 - PIB e suas componentes, a preços constantes</t>
  </si>
  <si>
    <t>Q1.5</t>
  </si>
  <si>
    <t>Q1.6</t>
  </si>
  <si>
    <t>Q1.7</t>
  </si>
  <si>
    <t>Administração  Publica</t>
  </si>
  <si>
    <t>Privada</t>
  </si>
  <si>
    <t>Publica</t>
  </si>
  <si>
    <t>Exportações de Bens</t>
  </si>
  <si>
    <t>Exportações de serviços</t>
  </si>
  <si>
    <t>Importações  de Bens</t>
  </si>
  <si>
    <t>Importações de  Serviços</t>
  </si>
  <si>
    <t>Quadro 1.4 - PIB e suas componentes, a preços correntes, taxa de variação em volume (%)</t>
  </si>
  <si>
    <t>Quadro 1.3 - PIB e suas componentes, a preços correntes, taxa de variação em valor %</t>
  </si>
  <si>
    <t xml:space="preserve">Agricultura, produção animal, caça,  floresta </t>
  </si>
  <si>
    <t xml:space="preserve">Indústrias alimentares </t>
  </si>
  <si>
    <t xml:space="preserve">Indústrias da madeira ( excluindo mobiliarios) da cortiça e obras de cestaria e de espartaria </t>
  </si>
  <si>
    <t>Fabrico de  Produtos petrolíferos refinados e de aglomerados  de combustíveis,  coque</t>
  </si>
  <si>
    <t xml:space="preserve">Fabrico de produtos químicos </t>
  </si>
  <si>
    <t>Fabrico de Produtos farmacêuticos e preparações para uso medicinal</t>
  </si>
  <si>
    <t>Fabrico de Artigos de borracha e de matérias plásticas</t>
  </si>
  <si>
    <t xml:space="preserve">Fabrico de outros produtos minerais não metálicos </t>
  </si>
  <si>
    <t>Indústrias metalúrgicas de base e Fabricação de produtos metálicos, expecto máquinas e equipamentos</t>
  </si>
  <si>
    <t>Serviços de reparação, manutenção e instalação de máquinas e equipamentos</t>
  </si>
  <si>
    <t>Captação, tratamento e distribuição de água; saneamento, gestão de resíduos e despoluição</t>
  </si>
  <si>
    <t xml:space="preserve">Comercio de veiculos automóveis e motociclos, serviços de manutenção e reparação </t>
  </si>
  <si>
    <t xml:space="preserve">Comercio de maquinas e equipamentos </t>
  </si>
  <si>
    <t xml:space="preserve">Comercio de combustiveis, metais e mineiros, materiais e  fornecimentos de construção </t>
  </si>
  <si>
    <t xml:space="preserve">Comércio de produtos alimentares e outros </t>
  </si>
  <si>
    <t xml:space="preserve">Transporte terrestre </t>
  </si>
  <si>
    <t xml:space="preserve">Serviços Anexos e auxiliares dos transportes </t>
  </si>
  <si>
    <t>Actividades de edição, Actividades cinematográficos, de video e de produção de programas de televisão, de gravação de som e de edição de musica, Actividades de rádio e de televisão</t>
  </si>
  <si>
    <t>Actividades dos serviços relacionados com as tecnologias da informação e serviços de informação</t>
  </si>
  <si>
    <t>Intermediação financeira, execepto seguros e fundos de pensões</t>
  </si>
  <si>
    <t>Seguros, resseguros e fundos de pensões, excepto segurança social obrigatória.</t>
  </si>
  <si>
    <t>Actividades de consultoria, cientificas tecnicas e similares execpto actividades veterinarias</t>
  </si>
  <si>
    <t>Agência de viagem, operadores turísticos e outra actividades de reservas</t>
  </si>
  <si>
    <t>Actividades de serviços administrativos e de apoio aos negócios execpto actividades de aluguer e agencias de viagens</t>
  </si>
  <si>
    <t xml:space="preserve">Educação </t>
  </si>
  <si>
    <t>Actividades artísticas, de espectáculos, desportivas  e recreativas</t>
  </si>
  <si>
    <t xml:space="preserve">Outras actividades de serviços </t>
  </si>
  <si>
    <t>Actividades das famílias empregadoras de pessoal doméstico e actividades de produção das familias para uso próprio</t>
  </si>
  <si>
    <t>Actividades dos organismos internacionais e outras instituições extra-territoriais</t>
  </si>
  <si>
    <t>Correção territorial e ajustamento CIF/FOB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</si>
</sst>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_)"/>
    <numFmt numFmtId="167" formatCode="000"/>
    <numFmt numFmtId="168" formatCode="0.0%"/>
    <numFmt numFmtId="169" formatCode="#,###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imes New Roman"/>
      <family val="1"/>
    </font>
    <font>
      <sz val="10"/>
      <name val="MS Sans Serif"/>
      <family val="0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9"/>
      <name val="UniversCondLight"/>
      <family val="0"/>
    </font>
    <font>
      <sz val="14"/>
      <name val="ZapfHumnst BT"/>
      <family val="0"/>
    </font>
    <font>
      <u val="single"/>
      <sz val="7.5"/>
      <color indexed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color indexed="56"/>
      <name val="Times New Roman"/>
      <family val="1"/>
    </font>
    <font>
      <b/>
      <u val="single"/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8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0"/>
      <color indexed="56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2060"/>
      <name val="Times New Roman"/>
      <family val="1"/>
    </font>
    <font>
      <b/>
      <u val="single"/>
      <sz val="12"/>
      <color rgb="FF002060"/>
      <name val="Arial"/>
      <family val="2"/>
    </font>
    <font>
      <sz val="10"/>
      <color rgb="FF002060"/>
      <name val="Arial"/>
      <family val="2"/>
    </font>
    <font>
      <sz val="11"/>
      <color theme="1"/>
      <name val="Arial"/>
      <family val="2"/>
    </font>
    <font>
      <b/>
      <sz val="11"/>
      <color rgb="FF002060"/>
      <name val="Arial"/>
      <family val="2"/>
    </font>
    <font>
      <b/>
      <sz val="11"/>
      <color theme="1"/>
      <name val="Arial"/>
      <family val="2"/>
    </font>
    <font>
      <b/>
      <sz val="10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12"/>
      </bottom>
    </border>
    <border>
      <left/>
      <right/>
      <top/>
      <bottom style="medium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/>
    </border>
    <border>
      <left/>
      <right/>
      <top style="thick"/>
      <bottom/>
    </border>
    <border>
      <left style="thin"/>
      <right style="thick"/>
      <top style="thick"/>
      <bottom/>
    </border>
    <border>
      <left style="thick"/>
      <right style="thin"/>
      <top style="thick"/>
      <bottom/>
    </border>
    <border>
      <left style="thick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ck"/>
      <right style="thin"/>
      <top/>
      <bottom/>
    </border>
    <border>
      <left style="thin"/>
      <right style="thick"/>
      <top/>
      <bottom/>
    </border>
    <border>
      <left style="thick"/>
      <right/>
      <top/>
      <bottom style="thick"/>
    </border>
    <border>
      <left style="thin"/>
      <right style="thin"/>
      <top/>
      <bottom style="thick"/>
    </border>
    <border>
      <left/>
      <right style="thin"/>
      <top/>
      <bottom style="thick"/>
    </border>
    <border>
      <left style="thick"/>
      <right style="thin"/>
      <top/>
      <bottom style="thick"/>
    </border>
    <border>
      <left style="thin"/>
      <right style="thick"/>
      <top/>
      <bottom style="thick"/>
    </border>
    <border>
      <left style="thin"/>
      <right style="thin"/>
      <top style="thick"/>
      <bottom style="thick"/>
    </border>
    <border>
      <left/>
      <right style="thin"/>
      <top style="thick"/>
      <bottom style="thick"/>
    </border>
    <border>
      <left style="thick"/>
      <right style="thin"/>
      <top style="thick"/>
      <bottom style="thick"/>
    </border>
    <border>
      <left/>
      <right style="thick"/>
      <top style="thick"/>
      <bottom/>
    </border>
    <border>
      <left style="thin"/>
      <right/>
      <top style="thick"/>
      <bottom style="thick"/>
    </border>
    <border>
      <left style="thin"/>
      <right/>
      <top style="thick"/>
      <bottom/>
    </border>
    <border>
      <left/>
      <right style="thick"/>
      <top/>
      <bottom/>
    </border>
    <border>
      <left style="thick"/>
      <right style="thick"/>
      <top style="thick"/>
      <bottom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thin"/>
      <right/>
      <top/>
      <bottom/>
    </border>
    <border>
      <left/>
      <right style="thick"/>
      <top/>
      <bottom style="thick"/>
    </border>
    <border>
      <left style="thick"/>
      <right style="thick"/>
      <top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/>
      <bottom style="thick"/>
    </border>
    <border>
      <left style="thin"/>
      <right/>
      <top/>
      <bottom style="thick"/>
    </border>
    <border>
      <left style="thick"/>
      <right style="thick"/>
      <top/>
      <bottom/>
    </border>
    <border>
      <left style="medium"/>
      <right style="medium"/>
      <top/>
      <bottom/>
    </border>
    <border>
      <left style="thick"/>
      <right style="thick"/>
      <top style="thick"/>
      <bottom style="thick"/>
    </border>
    <border>
      <left style="thin"/>
      <right style="thick"/>
      <top style="thick"/>
      <bottom style="thick"/>
    </border>
    <border>
      <left style="thin"/>
      <right style="medium"/>
      <top style="thick"/>
      <bottom style="thick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0" borderId="1" applyNumberFormat="0" applyBorder="0" applyProtection="0">
      <alignment horizontal="center"/>
    </xf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0" fontId="45" fillId="0" borderId="6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0" borderId="0" applyFill="0" applyBorder="0" applyProtection="0">
      <alignment/>
    </xf>
    <xf numFmtId="0" fontId="47" fillId="28" borderId="5" applyNumberFormat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166" fontId="9" fillId="0" borderId="7" applyNumberFormat="0" applyFont="0" applyFill="0" applyAlignment="0" applyProtection="0"/>
    <xf numFmtId="166" fontId="9" fillId="0" borderId="8" applyNumberFormat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31" borderId="9" applyNumberFormat="0" applyFont="0" applyAlignment="0" applyProtection="0"/>
    <xf numFmtId="0" fontId="3" fillId="32" borderId="10" applyNumberFormat="0" applyBorder="0" applyProtection="0">
      <alignment horizontal="center"/>
    </xf>
    <xf numFmtId="9" fontId="0" fillId="0" borderId="0" applyFont="0" applyFill="0" applyBorder="0" applyAlignment="0" applyProtection="0"/>
    <xf numFmtId="0" fontId="7" fillId="0" borderId="0" applyNumberFormat="0" applyFill="0" applyProtection="0">
      <alignment/>
    </xf>
    <xf numFmtId="0" fontId="51" fillId="20" borderId="11" applyNumberFormat="0" applyAlignment="0" applyProtection="0"/>
    <xf numFmtId="164" fontId="0" fillId="0" borderId="0" applyFont="0" applyFill="0" applyBorder="0" applyAlignment="0" applyProtection="0"/>
    <xf numFmtId="166" fontId="9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54" fillId="0" borderId="0" applyNumberFormat="0" applyFill="0" applyBorder="0" applyAlignment="0" applyProtection="0"/>
    <xf numFmtId="0" fontId="55" fillId="0" borderId="12" applyNumberFormat="0" applyFill="0" applyAlignment="0" applyProtection="0"/>
    <xf numFmtId="0" fontId="56" fillId="33" borderId="13" applyNumberFormat="0" applyAlignment="0" applyProtection="0"/>
    <xf numFmtId="165" fontId="0" fillId="0" borderId="0" applyFont="0" applyFill="0" applyBorder="0" applyAlignment="0" applyProtection="0"/>
    <xf numFmtId="166" fontId="10" fillId="0" borderId="0" applyNumberFormat="0" applyFont="0" applyFill="0" applyAlignment="0" applyProtection="0"/>
  </cellStyleXfs>
  <cellXfs count="203">
    <xf numFmtId="0" fontId="0" fillId="0" borderId="0" xfId="0" applyFont="1" applyAlignment="1">
      <alignment/>
    </xf>
    <xf numFmtId="0" fontId="8" fillId="0" borderId="0" xfId="58" applyFont="1">
      <alignment/>
      <protection/>
    </xf>
    <xf numFmtId="0" fontId="2" fillId="0" borderId="0" xfId="58">
      <alignment/>
      <protection/>
    </xf>
    <xf numFmtId="0" fontId="2" fillId="0" borderId="0" xfId="58" applyBorder="1">
      <alignment/>
      <protection/>
    </xf>
    <xf numFmtId="1" fontId="57" fillId="0" borderId="0" xfId="58" applyNumberFormat="1" applyFont="1" applyFill="1" applyAlignment="1">
      <alignment horizontal="left" vertical="top"/>
      <protection/>
    </xf>
    <xf numFmtId="1" fontId="57" fillId="0" borderId="0" xfId="58" applyNumberFormat="1" applyFont="1">
      <alignment/>
      <protection/>
    </xf>
    <xf numFmtId="10" fontId="0" fillId="0" borderId="0" xfId="62" applyNumberFormat="1" applyFont="1" applyAlignment="1">
      <alignment/>
    </xf>
    <xf numFmtId="0" fontId="2" fillId="0" borderId="0" xfId="58" applyAlignment="1">
      <alignment horizontal="center"/>
      <protection/>
    </xf>
    <xf numFmtId="0" fontId="2" fillId="0" borderId="0" xfId="58" applyNumberFormat="1">
      <alignment/>
      <protection/>
    </xf>
    <xf numFmtId="0" fontId="12" fillId="0" borderId="0" xfId="58" applyFont="1">
      <alignment/>
      <protection/>
    </xf>
    <xf numFmtId="0" fontId="12" fillId="0" borderId="0" xfId="58" applyNumberFormat="1" applyFont="1">
      <alignment/>
      <protection/>
    </xf>
    <xf numFmtId="0" fontId="2" fillId="0" borderId="14" xfId="58" applyBorder="1">
      <alignment/>
      <protection/>
    </xf>
    <xf numFmtId="0" fontId="2" fillId="0" borderId="15" xfId="58" applyBorder="1">
      <alignment/>
      <protection/>
    </xf>
    <xf numFmtId="0" fontId="2" fillId="0" borderId="16" xfId="58" applyNumberFormat="1" applyBorder="1">
      <alignment/>
      <protection/>
    </xf>
    <xf numFmtId="0" fontId="2" fillId="0" borderId="17" xfId="58" applyBorder="1" applyAlignment="1">
      <alignment horizontal="centerContinuous" vertical="center"/>
      <protection/>
    </xf>
    <xf numFmtId="0" fontId="2" fillId="0" borderId="18" xfId="58" applyBorder="1" applyAlignment="1">
      <alignment horizontal="centerContinuous" vertical="center"/>
      <protection/>
    </xf>
    <xf numFmtId="0" fontId="2" fillId="0" borderId="19" xfId="58" applyBorder="1" applyAlignment="1">
      <alignment horizontal="center" vertical="top" wrapText="1"/>
      <protection/>
    </xf>
    <xf numFmtId="0" fontId="2" fillId="0" borderId="20" xfId="58" applyBorder="1" applyAlignment="1">
      <alignment vertical="top" wrapText="1"/>
      <protection/>
    </xf>
    <xf numFmtId="0" fontId="2" fillId="0" borderId="21" xfId="58" applyBorder="1" applyAlignment="1">
      <alignment horizontal="center" vertical="top" wrapText="1"/>
      <protection/>
    </xf>
    <xf numFmtId="0" fontId="2" fillId="0" borderId="22" xfId="58" applyBorder="1" applyAlignment="1">
      <alignment horizontal="center" vertical="top" wrapText="1"/>
      <protection/>
    </xf>
    <xf numFmtId="0" fontId="2" fillId="0" borderId="18" xfId="58" applyBorder="1" applyAlignment="1">
      <alignment horizontal="center" vertical="top" wrapText="1"/>
      <protection/>
    </xf>
    <xf numFmtId="0" fontId="2" fillId="0" borderId="19" xfId="58" applyBorder="1" applyAlignment="1">
      <alignment vertical="top" wrapText="1"/>
      <protection/>
    </xf>
    <xf numFmtId="0" fontId="2" fillId="0" borderId="21" xfId="58" applyBorder="1" applyAlignment="1">
      <alignment vertical="top" wrapText="1"/>
      <protection/>
    </xf>
    <xf numFmtId="0" fontId="2" fillId="0" borderId="23" xfId="58" applyBorder="1" applyAlignment="1">
      <alignment horizontal="centerContinuous"/>
      <protection/>
    </xf>
    <xf numFmtId="0" fontId="2" fillId="0" borderId="24" xfId="58" applyBorder="1" applyAlignment="1">
      <alignment horizontal="center" vertical="top" wrapText="1"/>
      <protection/>
    </xf>
    <xf numFmtId="0" fontId="2" fillId="0" borderId="25" xfId="58" applyBorder="1" applyAlignment="1">
      <alignment horizontal="center" vertical="top" wrapText="1"/>
      <protection/>
    </xf>
    <xf numFmtId="0" fontId="2" fillId="0" borderId="26" xfId="58" applyBorder="1" applyAlignment="1">
      <alignment horizontal="center" vertical="top" wrapText="1"/>
      <protection/>
    </xf>
    <xf numFmtId="0" fontId="2" fillId="0" borderId="27" xfId="58" applyBorder="1" applyAlignment="1">
      <alignment horizontal="center" vertical="top" wrapText="1"/>
      <protection/>
    </xf>
    <xf numFmtId="0" fontId="2" fillId="0" borderId="24" xfId="58" applyBorder="1" applyAlignment="1">
      <alignment vertical="top" wrapText="1"/>
      <protection/>
    </xf>
    <xf numFmtId="0" fontId="2" fillId="0" borderId="27" xfId="58" applyBorder="1" applyAlignment="1">
      <alignment vertical="top" wrapText="1"/>
      <protection/>
    </xf>
    <xf numFmtId="0" fontId="2" fillId="0" borderId="28" xfId="58" applyBorder="1" applyAlignment="1">
      <alignment horizontal="centerContinuous"/>
      <protection/>
    </xf>
    <xf numFmtId="0" fontId="2" fillId="0" borderId="29" xfId="58" applyBorder="1" applyAlignment="1">
      <alignment horizontal="center"/>
      <protection/>
    </xf>
    <xf numFmtId="0" fontId="2" fillId="0" borderId="30" xfId="58" applyBorder="1" applyAlignment="1">
      <alignment horizontal="center"/>
      <protection/>
    </xf>
    <xf numFmtId="0" fontId="2" fillId="0" borderId="31" xfId="58" applyBorder="1" applyAlignment="1">
      <alignment horizontal="center"/>
      <protection/>
    </xf>
    <xf numFmtId="167" fontId="2" fillId="0" borderId="32" xfId="58" applyNumberFormat="1" applyBorder="1" applyAlignment="1">
      <alignment horizontal="center"/>
      <protection/>
    </xf>
    <xf numFmtId="169" fontId="2" fillId="0" borderId="24" xfId="58" applyNumberFormat="1" applyBorder="1">
      <alignment/>
      <protection/>
    </xf>
    <xf numFmtId="169" fontId="2" fillId="0" borderId="25" xfId="58" applyNumberFormat="1" applyBorder="1">
      <alignment/>
      <protection/>
    </xf>
    <xf numFmtId="169" fontId="2" fillId="0" borderId="26" xfId="58" applyNumberFormat="1" applyBorder="1">
      <alignment/>
      <protection/>
    </xf>
    <xf numFmtId="169" fontId="2" fillId="0" borderId="27" xfId="58" applyNumberFormat="1" applyBorder="1">
      <alignment/>
      <protection/>
    </xf>
    <xf numFmtId="0" fontId="2" fillId="0" borderId="22" xfId="58" applyBorder="1">
      <alignment/>
      <protection/>
    </xf>
    <xf numFmtId="0" fontId="2" fillId="0" borderId="26" xfId="58" applyBorder="1">
      <alignment/>
      <protection/>
    </xf>
    <xf numFmtId="0" fontId="2" fillId="0" borderId="27" xfId="58" applyBorder="1">
      <alignment/>
      <protection/>
    </xf>
    <xf numFmtId="0" fontId="2" fillId="0" borderId="31" xfId="58" applyBorder="1">
      <alignment/>
      <protection/>
    </xf>
    <xf numFmtId="0" fontId="2" fillId="0" borderId="32" xfId="58" applyBorder="1">
      <alignment/>
      <protection/>
    </xf>
    <xf numFmtId="0" fontId="2" fillId="0" borderId="28" xfId="58" applyBorder="1" applyAlignment="1">
      <alignment horizontal="centerContinuous" vertical="center"/>
      <protection/>
    </xf>
    <xf numFmtId="169" fontId="2" fillId="0" borderId="33" xfId="58" applyNumberFormat="1" applyBorder="1" applyAlignment="1">
      <alignment vertical="center"/>
      <protection/>
    </xf>
    <xf numFmtId="169" fontId="2" fillId="0" borderId="34" xfId="58" applyNumberFormat="1" applyBorder="1" applyAlignment="1">
      <alignment vertical="center"/>
      <protection/>
    </xf>
    <xf numFmtId="169" fontId="2" fillId="0" borderId="16" xfId="58" applyNumberFormat="1" applyBorder="1" applyAlignment="1">
      <alignment vertical="center"/>
      <protection/>
    </xf>
    <xf numFmtId="169" fontId="2" fillId="0" borderId="35" xfId="58" applyNumberFormat="1" applyBorder="1" applyAlignment="1">
      <alignment vertical="center"/>
      <protection/>
    </xf>
    <xf numFmtId="0" fontId="2" fillId="0" borderId="0" xfId="58" applyNumberFormat="1" applyBorder="1" applyAlignment="1">
      <alignment vertical="center"/>
      <protection/>
    </xf>
    <xf numFmtId="0" fontId="2" fillId="0" borderId="0" xfId="58" applyBorder="1" applyAlignment="1">
      <alignment vertical="center"/>
      <protection/>
    </xf>
    <xf numFmtId="169" fontId="2" fillId="0" borderId="0" xfId="58" applyNumberFormat="1" applyBorder="1" applyAlignment="1">
      <alignment vertical="center"/>
      <protection/>
    </xf>
    <xf numFmtId="0" fontId="2" fillId="0" borderId="0" xfId="58" applyNumberFormat="1" applyBorder="1" applyAlignment="1">
      <alignment horizontal="center" vertical="center"/>
      <protection/>
    </xf>
    <xf numFmtId="0" fontId="2" fillId="0" borderId="14" xfId="58" applyNumberFormat="1" applyBorder="1">
      <alignment/>
      <protection/>
    </xf>
    <xf numFmtId="0" fontId="2" fillId="0" borderId="15" xfId="58" applyNumberFormat="1" applyBorder="1">
      <alignment/>
      <protection/>
    </xf>
    <xf numFmtId="0" fontId="2" fillId="0" borderId="36" xfId="58" applyBorder="1" applyAlignment="1">
      <alignment horizontal="centerContinuous" vertical="center"/>
      <protection/>
    </xf>
    <xf numFmtId="0" fontId="2" fillId="0" borderId="14" xfId="58" applyBorder="1" applyAlignment="1">
      <alignment horizontal="centerContinuous" vertical="center"/>
      <protection/>
    </xf>
    <xf numFmtId="0" fontId="2" fillId="0" borderId="34" xfId="58" applyBorder="1" applyAlignment="1">
      <alignment horizontal="centerContinuous" vertical="center"/>
      <protection/>
    </xf>
    <xf numFmtId="0" fontId="2" fillId="0" borderId="37" xfId="58" applyBorder="1" applyAlignment="1">
      <alignment horizontal="centerContinuous" vertical="center" wrapText="1"/>
      <protection/>
    </xf>
    <xf numFmtId="0" fontId="2" fillId="0" borderId="16" xfId="58" applyBorder="1" applyAlignment="1">
      <alignment horizontal="centerContinuous" vertical="center"/>
      <protection/>
    </xf>
    <xf numFmtId="0" fontId="2" fillId="0" borderId="38" xfId="58" applyBorder="1" applyAlignment="1">
      <alignment horizontal="center" vertical="top" wrapText="1"/>
      <protection/>
    </xf>
    <xf numFmtId="0" fontId="2" fillId="0" borderId="23" xfId="58" applyBorder="1">
      <alignment/>
      <protection/>
    </xf>
    <xf numFmtId="0" fontId="2" fillId="0" borderId="39" xfId="58" applyBorder="1" applyAlignment="1">
      <alignment horizontal="center" vertical="top" wrapText="1"/>
      <protection/>
    </xf>
    <xf numFmtId="0" fontId="2" fillId="0" borderId="25" xfId="58" applyBorder="1">
      <alignment/>
      <protection/>
    </xf>
    <xf numFmtId="0" fontId="2" fillId="0" borderId="39" xfId="58" applyBorder="1">
      <alignment/>
      <protection/>
    </xf>
    <xf numFmtId="0" fontId="2" fillId="0" borderId="24" xfId="58" applyBorder="1">
      <alignment/>
      <protection/>
    </xf>
    <xf numFmtId="0" fontId="2" fillId="0" borderId="40" xfId="58" applyBorder="1">
      <alignment/>
      <protection/>
    </xf>
    <xf numFmtId="0" fontId="2" fillId="0" borderId="41" xfId="58" applyBorder="1" applyAlignment="1">
      <alignment horizontal="centerContinuous" vertical="center"/>
      <protection/>
    </xf>
    <xf numFmtId="0" fontId="2" fillId="0" borderId="42" xfId="58" applyBorder="1" applyAlignment="1">
      <alignment horizontal="centerContinuous" vertical="center"/>
      <protection/>
    </xf>
    <xf numFmtId="0" fontId="2" fillId="0" borderId="43" xfId="58" applyBorder="1" applyAlignment="1">
      <alignment horizontal="centerContinuous" vertical="center"/>
      <protection/>
    </xf>
    <xf numFmtId="0" fontId="2" fillId="0" borderId="44" xfId="58" applyBorder="1" applyAlignment="1">
      <alignment horizontal="center" vertical="center"/>
      <protection/>
    </xf>
    <xf numFmtId="0" fontId="2" fillId="0" borderId="45" xfId="58" applyBorder="1" applyAlignment="1">
      <alignment horizontal="center" vertical="center"/>
      <protection/>
    </xf>
    <xf numFmtId="0" fontId="2" fillId="0" borderId="46" xfId="58" applyBorder="1" applyAlignment="1">
      <alignment horizontal="center" vertical="top" wrapText="1"/>
      <protection/>
    </xf>
    <xf numFmtId="0" fontId="2" fillId="0" borderId="28" xfId="58" applyBorder="1">
      <alignment/>
      <protection/>
    </xf>
    <xf numFmtId="0" fontId="2" fillId="0" borderId="47" xfId="58" applyBorder="1" applyAlignment="1">
      <alignment horizontal="center"/>
      <protection/>
    </xf>
    <xf numFmtId="0" fontId="2" fillId="0" borderId="29" xfId="58" applyBorder="1">
      <alignment/>
      <protection/>
    </xf>
    <xf numFmtId="0" fontId="2" fillId="0" borderId="48" xfId="58" applyBorder="1">
      <alignment/>
      <protection/>
    </xf>
    <xf numFmtId="0" fontId="2" fillId="0" borderId="49" xfId="58" applyBorder="1" applyAlignment="1">
      <alignment horizontal="center" vertical="center"/>
      <protection/>
    </xf>
    <xf numFmtId="0" fontId="2" fillId="0" borderId="50" xfId="58" applyBorder="1" applyAlignment="1">
      <alignment horizontal="center" vertical="center"/>
      <protection/>
    </xf>
    <xf numFmtId="0" fontId="2" fillId="0" borderId="51" xfId="58" applyBorder="1" applyAlignment="1">
      <alignment horizontal="center" vertical="center"/>
      <protection/>
    </xf>
    <xf numFmtId="0" fontId="2" fillId="0" borderId="52" xfId="58" applyBorder="1">
      <alignment/>
      <protection/>
    </xf>
    <xf numFmtId="169" fontId="2" fillId="0" borderId="25" xfId="58" applyNumberFormat="1" applyBorder="1" applyAlignment="1">
      <alignment vertical="top" wrapText="1"/>
      <protection/>
    </xf>
    <xf numFmtId="169" fontId="2" fillId="0" borderId="39" xfId="58" applyNumberFormat="1" applyBorder="1">
      <alignment/>
      <protection/>
    </xf>
    <xf numFmtId="169" fontId="2" fillId="0" borderId="53" xfId="58" applyNumberFormat="1" applyBorder="1">
      <alignment/>
      <protection/>
    </xf>
    <xf numFmtId="169" fontId="2" fillId="0" borderId="0" xfId="58" applyNumberFormat="1" applyBorder="1">
      <alignment/>
      <protection/>
    </xf>
    <xf numFmtId="169" fontId="2" fillId="0" borderId="54" xfId="58" applyNumberFormat="1" applyBorder="1">
      <alignment/>
      <protection/>
    </xf>
    <xf numFmtId="169" fontId="2" fillId="0" borderId="46" xfId="58" applyNumberFormat="1" applyBorder="1">
      <alignment/>
      <protection/>
    </xf>
    <xf numFmtId="169" fontId="2" fillId="0" borderId="55" xfId="58" applyNumberFormat="1" applyBorder="1" applyAlignment="1">
      <alignment vertical="center"/>
      <protection/>
    </xf>
    <xf numFmtId="169" fontId="2" fillId="0" borderId="56" xfId="58" applyNumberFormat="1" applyBorder="1" applyAlignment="1">
      <alignment vertical="center"/>
      <protection/>
    </xf>
    <xf numFmtId="169" fontId="2" fillId="0" borderId="57" xfId="58" applyNumberFormat="1" applyBorder="1" applyAlignment="1">
      <alignment vertical="center"/>
      <protection/>
    </xf>
    <xf numFmtId="169" fontId="2" fillId="0" borderId="56" xfId="58" applyNumberFormat="1" applyBorder="1">
      <alignment/>
      <protection/>
    </xf>
    <xf numFmtId="0" fontId="2" fillId="0" borderId="53" xfId="58" applyBorder="1">
      <alignment/>
      <protection/>
    </xf>
    <xf numFmtId="169" fontId="2" fillId="0" borderId="22" xfId="58" applyNumberFormat="1" applyBorder="1">
      <alignment/>
      <protection/>
    </xf>
    <xf numFmtId="169" fontId="2" fillId="0" borderId="19" xfId="58" applyNumberFormat="1" applyBorder="1">
      <alignment/>
      <protection/>
    </xf>
    <xf numFmtId="169" fontId="2" fillId="0" borderId="18" xfId="58" applyNumberFormat="1" applyBorder="1">
      <alignment/>
      <protection/>
    </xf>
    <xf numFmtId="169" fontId="2" fillId="0" borderId="21" xfId="58" applyNumberFormat="1" applyBorder="1">
      <alignment/>
      <protection/>
    </xf>
    <xf numFmtId="0" fontId="2" fillId="0" borderId="17" xfId="58" applyBorder="1">
      <alignment/>
      <protection/>
    </xf>
    <xf numFmtId="0" fontId="2" fillId="0" borderId="20" xfId="58" applyBorder="1">
      <alignment/>
      <protection/>
    </xf>
    <xf numFmtId="169" fontId="2" fillId="0" borderId="40" xfId="58" applyNumberFormat="1" applyBorder="1">
      <alignment/>
      <protection/>
    </xf>
    <xf numFmtId="0" fontId="2" fillId="0" borderId="0" xfId="58" applyAlignment="1">
      <alignment vertical="center"/>
      <protection/>
    </xf>
    <xf numFmtId="169" fontId="2" fillId="0" borderId="26" xfId="58" applyNumberFormat="1" applyBorder="1" applyAlignment="1">
      <alignment vertical="center"/>
      <protection/>
    </xf>
    <xf numFmtId="169" fontId="2" fillId="0" borderId="24" xfId="58" applyNumberFormat="1" applyBorder="1" applyAlignment="1">
      <alignment vertical="center"/>
      <protection/>
    </xf>
    <xf numFmtId="169" fontId="2" fillId="0" borderId="25" xfId="58" applyNumberFormat="1" applyBorder="1" applyAlignment="1">
      <alignment vertical="center"/>
      <protection/>
    </xf>
    <xf numFmtId="169" fontId="2" fillId="0" borderId="53" xfId="58" applyNumberFormat="1" applyBorder="1" applyAlignment="1">
      <alignment vertical="center"/>
      <protection/>
    </xf>
    <xf numFmtId="0" fontId="2" fillId="0" borderId="0" xfId="58" applyAlignment="1">
      <alignment horizontal="center" vertical="center"/>
      <protection/>
    </xf>
    <xf numFmtId="169" fontId="2" fillId="0" borderId="31" xfId="58" applyNumberFormat="1" applyBorder="1">
      <alignment/>
      <protection/>
    </xf>
    <xf numFmtId="169" fontId="2" fillId="0" borderId="29" xfId="58" applyNumberFormat="1" applyBorder="1">
      <alignment/>
      <protection/>
    </xf>
    <xf numFmtId="169" fontId="2" fillId="0" borderId="30" xfId="58" applyNumberFormat="1" applyBorder="1">
      <alignment/>
      <protection/>
    </xf>
    <xf numFmtId="169" fontId="2" fillId="0" borderId="32" xfId="58" applyNumberFormat="1" applyBorder="1">
      <alignment/>
      <protection/>
    </xf>
    <xf numFmtId="0" fontId="2" fillId="0" borderId="55" xfId="58" applyBorder="1">
      <alignment/>
      <protection/>
    </xf>
    <xf numFmtId="169" fontId="2" fillId="0" borderId="33" xfId="58" applyNumberFormat="1" applyBorder="1">
      <alignment/>
      <protection/>
    </xf>
    <xf numFmtId="169" fontId="2" fillId="0" borderId="35" xfId="58" applyNumberFormat="1" applyBorder="1">
      <alignment/>
      <protection/>
    </xf>
    <xf numFmtId="169" fontId="2" fillId="0" borderId="34" xfId="58" applyNumberFormat="1" applyBorder="1">
      <alignment/>
      <protection/>
    </xf>
    <xf numFmtId="169" fontId="2" fillId="0" borderId="55" xfId="58" applyNumberFormat="1" applyBorder="1">
      <alignment/>
      <protection/>
    </xf>
    <xf numFmtId="0" fontId="58" fillId="0" borderId="0" xfId="58" applyFont="1">
      <alignment/>
      <protection/>
    </xf>
    <xf numFmtId="0" fontId="59" fillId="0" borderId="0" xfId="58" applyFont="1">
      <alignment/>
      <protection/>
    </xf>
    <xf numFmtId="0" fontId="60" fillId="0" borderId="0" xfId="0" applyFont="1" applyAlignment="1">
      <alignment/>
    </xf>
    <xf numFmtId="0" fontId="5" fillId="0" borderId="0" xfId="49" applyFont="1" applyAlignment="1" applyProtection="1">
      <alignment/>
      <protection/>
    </xf>
    <xf numFmtId="10" fontId="60" fillId="0" borderId="0" xfId="62" applyNumberFormat="1" applyFont="1" applyAlignment="1">
      <alignment/>
    </xf>
    <xf numFmtId="0" fontId="60" fillId="0" borderId="10" xfId="0" applyFont="1" applyBorder="1" applyAlignment="1">
      <alignment/>
    </xf>
    <xf numFmtId="1" fontId="61" fillId="0" borderId="0" xfId="58" applyNumberFormat="1" applyFont="1" applyFill="1" applyAlignment="1">
      <alignment horizontal="left" vertical="top"/>
      <protection/>
    </xf>
    <xf numFmtId="1" fontId="61" fillId="0" borderId="0" xfId="58" applyNumberFormat="1" applyFont="1">
      <alignment/>
      <protection/>
    </xf>
    <xf numFmtId="0" fontId="62" fillId="0" borderId="10" xfId="0" applyFont="1" applyBorder="1" applyAlignment="1">
      <alignment/>
    </xf>
    <xf numFmtId="3" fontId="62" fillId="0" borderId="10" xfId="0" applyNumberFormat="1" applyFont="1" applyFill="1" applyBorder="1" applyAlignment="1">
      <alignment/>
    </xf>
    <xf numFmtId="3" fontId="60" fillId="0" borderId="10" xfId="0" applyNumberFormat="1" applyFont="1" applyBorder="1" applyAlignment="1">
      <alignment/>
    </xf>
    <xf numFmtId="1" fontId="60" fillId="0" borderId="10" xfId="0" applyNumberFormat="1" applyFont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13" fillId="34" borderId="10" xfId="0" applyFont="1" applyFill="1" applyBorder="1" applyAlignment="1">
      <alignment/>
    </xf>
    <xf numFmtId="3" fontId="60" fillId="0" borderId="10" xfId="0" applyNumberFormat="1" applyFont="1" applyBorder="1" applyAlignment="1">
      <alignment horizontal="right" vertical="center"/>
    </xf>
    <xf numFmtId="0" fontId="60" fillId="0" borderId="10" xfId="0" applyFont="1" applyBorder="1" applyAlignment="1">
      <alignment horizontal="left" indent="2"/>
    </xf>
    <xf numFmtId="0" fontId="60" fillId="0" borderId="10" xfId="0" applyFont="1" applyBorder="1" applyAlignment="1">
      <alignment horizontal="left" vertical="center" indent="2"/>
    </xf>
    <xf numFmtId="0" fontId="14" fillId="0" borderId="10" xfId="0" applyFont="1" applyBorder="1" applyAlignment="1">
      <alignment horizontal="left" indent="2"/>
    </xf>
    <xf numFmtId="0" fontId="14" fillId="35" borderId="10" xfId="0" applyFont="1" applyFill="1" applyBorder="1" applyAlignment="1">
      <alignment horizontal="left" indent="2"/>
    </xf>
    <xf numFmtId="0" fontId="14" fillId="0" borderId="10" xfId="0" applyFont="1" applyFill="1" applyBorder="1" applyAlignment="1">
      <alignment horizontal="left" indent="2"/>
    </xf>
    <xf numFmtId="0" fontId="62" fillId="36" borderId="10" xfId="0" applyFont="1" applyFill="1" applyBorder="1" applyAlignment="1">
      <alignment horizontal="center" wrapText="1"/>
    </xf>
    <xf numFmtId="0" fontId="62" fillId="34" borderId="10" xfId="0" applyFont="1" applyFill="1" applyBorder="1" applyAlignment="1">
      <alignment/>
    </xf>
    <xf numFmtId="3" fontId="13" fillId="34" borderId="10" xfId="0" applyNumberFormat="1" applyFont="1" applyFill="1" applyBorder="1" applyAlignment="1">
      <alignment/>
    </xf>
    <xf numFmtId="3" fontId="62" fillId="34" borderId="10" xfId="0" applyNumberFormat="1" applyFont="1" applyFill="1" applyBorder="1" applyAlignment="1">
      <alignment/>
    </xf>
    <xf numFmtId="0" fontId="62" fillId="34" borderId="10" xfId="0" applyFont="1" applyFill="1" applyBorder="1" applyAlignment="1">
      <alignment vertical="center"/>
    </xf>
    <xf numFmtId="168" fontId="13" fillId="34" borderId="10" xfId="62" applyNumberFormat="1" applyFont="1" applyFill="1" applyBorder="1" applyAlignment="1">
      <alignment/>
    </xf>
    <xf numFmtId="168" fontId="60" fillId="0" borderId="10" xfId="62" applyNumberFormat="1" applyFont="1" applyBorder="1" applyAlignment="1">
      <alignment/>
    </xf>
    <xf numFmtId="168" fontId="62" fillId="34" borderId="10" xfId="62" applyNumberFormat="1" applyFont="1" applyFill="1" applyBorder="1" applyAlignment="1">
      <alignment/>
    </xf>
    <xf numFmtId="168" fontId="14" fillId="0" borderId="10" xfId="62" applyNumberFormat="1" applyFont="1" applyFill="1" applyBorder="1" applyAlignment="1">
      <alignment/>
    </xf>
    <xf numFmtId="168" fontId="60" fillId="0" borderId="10" xfId="62" applyNumberFormat="1" applyFont="1" applyBorder="1" applyAlignment="1">
      <alignment horizontal="right" vertical="center"/>
    </xf>
    <xf numFmtId="49" fontId="13" fillId="36" borderId="58" xfId="58" applyNumberFormat="1" applyFont="1" applyFill="1" applyBorder="1" applyAlignment="1">
      <alignment horizontal="center" vertical="center" wrapText="1"/>
      <protection/>
    </xf>
    <xf numFmtId="0" fontId="2" fillId="0" borderId="21" xfId="58" applyFont="1" applyBorder="1" applyAlignment="1">
      <alignment horizontal="center" vertical="top" wrapText="1"/>
      <protection/>
    </xf>
    <xf numFmtId="3" fontId="2" fillId="0" borderId="21" xfId="58" applyNumberFormat="1" applyBorder="1">
      <alignment/>
      <protection/>
    </xf>
    <xf numFmtId="3" fontId="2" fillId="0" borderId="27" xfId="58" applyNumberFormat="1" applyBorder="1">
      <alignment/>
      <protection/>
    </xf>
    <xf numFmtId="3" fontId="2" fillId="0" borderId="32" xfId="58" applyNumberFormat="1" applyBorder="1">
      <alignment/>
      <protection/>
    </xf>
    <xf numFmtId="3" fontId="2" fillId="0" borderId="24" xfId="58" applyNumberFormat="1" applyBorder="1">
      <alignment/>
      <protection/>
    </xf>
    <xf numFmtId="0" fontId="0" fillId="0" borderId="15" xfId="0" applyBorder="1" applyAlignment="1">
      <alignment/>
    </xf>
    <xf numFmtId="169" fontId="0" fillId="0" borderId="24" xfId="0" applyNumberFormat="1" applyBorder="1" applyAlignment="1">
      <alignment/>
    </xf>
    <xf numFmtId="169" fontId="0" fillId="0" borderId="25" xfId="0" applyNumberFormat="1" applyBorder="1" applyAlignment="1">
      <alignment/>
    </xf>
    <xf numFmtId="169" fontId="0" fillId="0" borderId="26" xfId="0" applyNumberFormat="1" applyBorder="1" applyAlignment="1">
      <alignment/>
    </xf>
    <xf numFmtId="169" fontId="0" fillId="0" borderId="27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169" fontId="0" fillId="0" borderId="33" xfId="0" applyNumberFormat="1" applyBorder="1" applyAlignment="1">
      <alignment vertical="center"/>
    </xf>
    <xf numFmtId="169" fontId="0" fillId="0" borderId="34" xfId="0" applyNumberFormat="1" applyBorder="1" applyAlignment="1">
      <alignment vertical="center"/>
    </xf>
    <xf numFmtId="169" fontId="0" fillId="0" borderId="16" xfId="0" applyNumberFormat="1" applyBorder="1" applyAlignment="1">
      <alignment vertical="center"/>
    </xf>
    <xf numFmtId="169" fontId="0" fillId="0" borderId="35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69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69" fontId="0" fillId="0" borderId="25" xfId="0" applyNumberFormat="1" applyBorder="1" applyAlignment="1">
      <alignment vertical="top" wrapText="1"/>
    </xf>
    <xf numFmtId="169" fontId="0" fillId="0" borderId="39" xfId="0" applyNumberFormat="1" applyBorder="1" applyAlignment="1">
      <alignment/>
    </xf>
    <xf numFmtId="169" fontId="0" fillId="0" borderId="53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54" xfId="0" applyNumberFormat="1" applyBorder="1" applyAlignment="1">
      <alignment/>
    </xf>
    <xf numFmtId="169" fontId="0" fillId="0" borderId="46" xfId="0" applyNumberFormat="1" applyBorder="1" applyAlignment="1">
      <alignment/>
    </xf>
    <xf numFmtId="169" fontId="0" fillId="0" borderId="55" xfId="0" applyNumberFormat="1" applyBorder="1" applyAlignment="1">
      <alignment vertical="center"/>
    </xf>
    <xf numFmtId="169" fontId="0" fillId="0" borderId="56" xfId="0" applyNumberFormat="1" applyBorder="1" applyAlignment="1">
      <alignment vertical="center"/>
    </xf>
    <xf numFmtId="169" fontId="0" fillId="0" borderId="57" xfId="0" applyNumberFormat="1" applyBorder="1" applyAlignment="1">
      <alignment vertical="center"/>
    </xf>
    <xf numFmtId="169" fontId="0" fillId="0" borderId="56" xfId="0" applyNumberFormat="1" applyBorder="1" applyAlignment="1">
      <alignment/>
    </xf>
    <xf numFmtId="169" fontId="0" fillId="0" borderId="22" xfId="0" applyNumberFormat="1" applyBorder="1" applyAlignment="1">
      <alignment/>
    </xf>
    <xf numFmtId="169" fontId="0" fillId="0" borderId="19" xfId="0" applyNumberFormat="1" applyBorder="1" applyAlignment="1">
      <alignment/>
    </xf>
    <xf numFmtId="169" fontId="0" fillId="0" borderId="18" xfId="0" applyNumberFormat="1" applyBorder="1" applyAlignment="1">
      <alignment/>
    </xf>
    <xf numFmtId="169" fontId="0" fillId="0" borderId="21" xfId="0" applyNumberFormat="1" applyBorder="1" applyAlignment="1">
      <alignment/>
    </xf>
    <xf numFmtId="0" fontId="0" fillId="0" borderId="20" xfId="0" applyBorder="1" applyAlignment="1">
      <alignment/>
    </xf>
    <xf numFmtId="169" fontId="0" fillId="0" borderId="4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169" fontId="0" fillId="0" borderId="26" xfId="0" applyNumberFormat="1" applyBorder="1" applyAlignment="1">
      <alignment vertical="center"/>
    </xf>
    <xf numFmtId="169" fontId="0" fillId="0" borderId="24" xfId="0" applyNumberFormat="1" applyBorder="1" applyAlignment="1">
      <alignment vertical="center"/>
    </xf>
    <xf numFmtId="169" fontId="0" fillId="0" borderId="25" xfId="0" applyNumberFormat="1" applyBorder="1" applyAlignment="1">
      <alignment vertical="center"/>
    </xf>
    <xf numFmtId="0" fontId="0" fillId="0" borderId="0" xfId="0" applyNumberFormat="1" applyAlignment="1">
      <alignment/>
    </xf>
    <xf numFmtId="169" fontId="0" fillId="0" borderId="53" xfId="0" applyNumberFormat="1" applyBorder="1" applyAlignment="1">
      <alignment vertical="center"/>
    </xf>
    <xf numFmtId="169" fontId="0" fillId="0" borderId="31" xfId="0" applyNumberFormat="1" applyBorder="1" applyAlignment="1">
      <alignment/>
    </xf>
    <xf numFmtId="169" fontId="0" fillId="0" borderId="29" xfId="0" applyNumberFormat="1" applyBorder="1" applyAlignment="1">
      <alignment/>
    </xf>
    <xf numFmtId="169" fontId="0" fillId="0" borderId="30" xfId="0" applyNumberFormat="1" applyBorder="1" applyAlignment="1">
      <alignment/>
    </xf>
    <xf numFmtId="169" fontId="0" fillId="0" borderId="32" xfId="0" applyNumberFormat="1" applyBorder="1" applyAlignment="1">
      <alignment/>
    </xf>
    <xf numFmtId="169" fontId="0" fillId="0" borderId="33" xfId="0" applyNumberFormat="1" applyBorder="1" applyAlignment="1">
      <alignment/>
    </xf>
    <xf numFmtId="169" fontId="0" fillId="0" borderId="35" xfId="0" applyNumberFormat="1" applyBorder="1" applyAlignment="1">
      <alignment/>
    </xf>
    <xf numFmtId="169" fontId="0" fillId="0" borderId="34" xfId="0" applyNumberFormat="1" applyBorder="1" applyAlignment="1">
      <alignment/>
    </xf>
    <xf numFmtId="169" fontId="0" fillId="0" borderId="55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24" xfId="0" applyNumberFormat="1" applyBorder="1" applyAlignment="1">
      <alignment/>
    </xf>
    <xf numFmtId="1" fontId="63" fillId="0" borderId="0" xfId="59" applyNumberFormat="1" applyFont="1" applyFill="1">
      <alignment/>
      <protection/>
    </xf>
  </cellXfs>
  <cellStyles count="6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CALHO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to" xfId="46"/>
    <cellStyle name="DADOS" xfId="47"/>
    <cellStyle name="Entrada" xfId="48"/>
    <cellStyle name="Hyperlink" xfId="49"/>
    <cellStyle name="Followed Hyperlink" xfId="50"/>
    <cellStyle name="Hyperlink_Q11Princ Agreg Adm Publicas" xfId="51"/>
    <cellStyle name="Incorreto" xfId="52"/>
    <cellStyle name="LineBottom2" xfId="53"/>
    <cellStyle name="LineBottom3" xfId="54"/>
    <cellStyle name="Currency" xfId="55"/>
    <cellStyle name="Currency [0]" xfId="56"/>
    <cellStyle name="Neutro" xfId="57"/>
    <cellStyle name="Normal 2" xfId="58"/>
    <cellStyle name="Normal_TAB4-1" xfId="59"/>
    <cellStyle name="Nota" xfId="60"/>
    <cellStyle name="NUMLINHA" xfId="61"/>
    <cellStyle name="Percent" xfId="62"/>
    <cellStyle name="QDTITULO" xfId="63"/>
    <cellStyle name="Saída" xfId="64"/>
    <cellStyle name="Comma [0]" xfId="65"/>
    <cellStyle name="Standard_WBBasis" xfId="66"/>
    <cellStyle name="Texto de Aviso" xfId="67"/>
    <cellStyle name="Texto Explicativo" xfId="68"/>
    <cellStyle name="TITCOLUNA" xfId="69"/>
    <cellStyle name="Título" xfId="70"/>
    <cellStyle name="Total" xfId="71"/>
    <cellStyle name="Verificar Célula" xfId="72"/>
    <cellStyle name="Comma" xfId="73"/>
    <cellStyle name="WithoutLine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0"/>
  <sheetViews>
    <sheetView showGridLines="0" tabSelected="1" view="pageLayout" workbookViewId="0" topLeftCell="A1">
      <selection activeCell="A17" sqref="A17"/>
    </sheetView>
  </sheetViews>
  <sheetFormatPr defaultColWidth="9.140625" defaultRowHeight="15"/>
  <cols>
    <col min="1" max="1" width="65.140625" style="116" bestFit="1" customWidth="1"/>
    <col min="2" max="16384" width="9.140625" style="116" customWidth="1"/>
  </cols>
  <sheetData>
    <row r="2" ht="14.25">
      <c r="A2" s="1" t="s">
        <v>187</v>
      </c>
    </row>
    <row r="4" ht="14.25">
      <c r="A4" s="117" t="s">
        <v>0</v>
      </c>
    </row>
    <row r="5" ht="14.25">
      <c r="A5" s="117" t="s">
        <v>1</v>
      </c>
    </row>
    <row r="6" ht="14.25">
      <c r="A6" s="117" t="s">
        <v>2</v>
      </c>
    </row>
    <row r="7" ht="14.25">
      <c r="A7" s="117" t="s">
        <v>3</v>
      </c>
    </row>
    <row r="8" ht="14.25">
      <c r="A8" s="117" t="s">
        <v>188</v>
      </c>
    </row>
    <row r="9" ht="14.25">
      <c r="A9" s="117" t="s">
        <v>189</v>
      </c>
    </row>
    <row r="10" ht="14.25">
      <c r="A10" s="117" t="s">
        <v>190</v>
      </c>
    </row>
  </sheetData>
  <sheetProtection/>
  <hyperlinks>
    <hyperlink ref="A5" location="'Q1.2 '!A1" display="Quadro 1.2 - PIB e suas componentes, a preços do ano anterior"/>
    <hyperlink ref="A6" location="Q1.3!A1" display="Quadro 1.3 - PIB e suas componentes, taxas de variação em valor (%)"/>
    <hyperlink ref="A7" location="Q1.4!A1" display="Quadro 1.4 - PIB e suas componentes, taxas de variação em volume (%)"/>
    <hyperlink ref="A8" location="Q1.5!A1" display="Quadro 1.5 - Tabela Recurso emprego 2015, a preços correntes"/>
    <hyperlink ref="A4" location="Q1.1!A1" display="Quadro 1.1 - PIB e suas componentes, a preços correntes"/>
    <hyperlink ref="A9" location="Q1.6!A1" display="Quadro 1.6 - Tabela Recurso Emprego (TRE) 2016, a preços correntes"/>
    <hyperlink ref="A10" location="Q1.7!A1" display="Quadro 1.7 - Tabela Recurso Emprego (TRE) 2016, a preços contantes"/>
  </hyperlinks>
  <printOptions/>
  <pageMargins left="0.7086614173228347" right="0.7086614173228347" top="1.4583333333333333" bottom="0.7480314960629921" header="0.31496062992125984" footer="0.31496062992125984"/>
  <pageSetup orientation="portrait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showGridLines="0" view="pageLayout" workbookViewId="0" topLeftCell="A1">
      <selection activeCell="A5" sqref="A5"/>
    </sheetView>
  </sheetViews>
  <sheetFormatPr defaultColWidth="9.140625" defaultRowHeight="15"/>
  <cols>
    <col min="1" max="1" width="86.00390625" style="116" customWidth="1"/>
    <col min="2" max="2" width="10.421875" style="116" customWidth="1"/>
    <col min="3" max="3" width="9.7109375" style="116" customWidth="1"/>
    <col min="4" max="16384" width="9.140625" style="116" customWidth="1"/>
  </cols>
  <sheetData>
    <row r="1" ht="15">
      <c r="A1" s="120" t="s">
        <v>4</v>
      </c>
    </row>
    <row r="2" ht="15">
      <c r="A2" s="121" t="s">
        <v>0</v>
      </c>
    </row>
    <row r="3" ht="14.25">
      <c r="A3" s="202" t="s">
        <v>5</v>
      </c>
    </row>
    <row r="5" spans="1:3" ht="45">
      <c r="A5" s="145" t="s">
        <v>6</v>
      </c>
      <c r="B5" s="135" t="s">
        <v>7</v>
      </c>
      <c r="C5" s="135" t="s">
        <v>8</v>
      </c>
    </row>
    <row r="6" spans="1:3" ht="15">
      <c r="A6" s="122" t="s">
        <v>22</v>
      </c>
      <c r="B6" s="123"/>
      <c r="C6" s="123"/>
    </row>
    <row r="7" spans="1:3" ht="15">
      <c r="A7" s="136" t="s">
        <v>9</v>
      </c>
      <c r="B7" s="137">
        <f>+B8+B9</f>
        <v>11144.703</v>
      </c>
      <c r="C7" s="137">
        <f>+C8+C9</f>
        <v>11642.267</v>
      </c>
    </row>
    <row r="8" spans="1:3" ht="14.25">
      <c r="A8" s="130" t="s">
        <v>10</v>
      </c>
      <c r="B8" s="124">
        <v>8609.891</v>
      </c>
      <c r="C8" s="124">
        <v>9183.06</v>
      </c>
    </row>
    <row r="9" spans="1:3" ht="14.25">
      <c r="A9" s="130" t="s">
        <v>11</v>
      </c>
      <c r="B9" s="124">
        <v>2534.812</v>
      </c>
      <c r="C9" s="124">
        <v>2459.207</v>
      </c>
    </row>
    <row r="10" spans="1:3" ht="15">
      <c r="A10" s="136" t="s">
        <v>13</v>
      </c>
      <c r="B10" s="138">
        <f>SUM(B11:B15)</f>
        <v>25418.615</v>
      </c>
      <c r="C10" s="138">
        <f>SUM(C11:C15)</f>
        <v>23357.933</v>
      </c>
    </row>
    <row r="11" spans="1:3" ht="14.25">
      <c r="A11" s="130" t="s">
        <v>12</v>
      </c>
      <c r="B11" s="124">
        <v>517.331</v>
      </c>
      <c r="C11" s="124">
        <v>457.787</v>
      </c>
    </row>
    <row r="12" spans="1:3" ht="14.25">
      <c r="A12" s="130" t="s">
        <v>14</v>
      </c>
      <c r="B12" s="124">
        <v>4909.003</v>
      </c>
      <c r="C12" s="125">
        <v>5630.056</v>
      </c>
    </row>
    <row r="13" spans="1:3" ht="14.25">
      <c r="A13" s="130" t="s">
        <v>15</v>
      </c>
      <c r="B13" s="124">
        <v>3685.548</v>
      </c>
      <c r="C13" s="124">
        <v>3781.364</v>
      </c>
    </row>
    <row r="14" spans="1:3" ht="14.25">
      <c r="A14" s="130" t="s">
        <v>16</v>
      </c>
      <c r="B14" s="124">
        <v>4918.694</v>
      </c>
      <c r="C14" s="124">
        <v>5011.533</v>
      </c>
    </row>
    <row r="15" spans="1:3" ht="14.25">
      <c r="A15" s="130" t="s">
        <v>17</v>
      </c>
      <c r="B15" s="124">
        <v>11388.039</v>
      </c>
      <c r="C15" s="124">
        <v>8477.193</v>
      </c>
    </row>
    <row r="16" spans="1:3" ht="15">
      <c r="A16" s="136" t="s">
        <v>18</v>
      </c>
      <c r="B16" s="138">
        <v>116785.447</v>
      </c>
      <c r="C16" s="138">
        <f>SUM(C17:C30)</f>
        <v>127762.678</v>
      </c>
    </row>
    <row r="17" spans="1:3" ht="14.25">
      <c r="A17" s="130" t="s">
        <v>111</v>
      </c>
      <c r="B17" s="124">
        <v>15304.75</v>
      </c>
      <c r="C17" s="124">
        <v>17864.093</v>
      </c>
    </row>
    <row r="18" spans="1:3" ht="14.25">
      <c r="A18" s="130" t="s">
        <v>112</v>
      </c>
      <c r="B18" s="124">
        <v>14639.398000000001</v>
      </c>
      <c r="C18" s="124">
        <v>18541.433</v>
      </c>
    </row>
    <row r="19" spans="1:3" ht="14.25">
      <c r="A19" s="130" t="s">
        <v>113</v>
      </c>
      <c r="B19" s="124">
        <v>12619.695</v>
      </c>
      <c r="C19" s="124">
        <v>11260.764</v>
      </c>
    </row>
    <row r="20" spans="1:3" ht="14.25">
      <c r="A20" s="130" t="s">
        <v>114</v>
      </c>
      <c r="B20" s="124">
        <v>6503.027</v>
      </c>
      <c r="C20" s="124">
        <v>5299.37</v>
      </c>
    </row>
    <row r="21" spans="1:3" ht="14.25">
      <c r="A21" s="130" t="s">
        <v>115</v>
      </c>
      <c r="B21" s="124">
        <v>11517.223</v>
      </c>
      <c r="C21" s="124">
        <v>13188.687000000002</v>
      </c>
    </row>
    <row r="22" spans="1:3" ht="14.25">
      <c r="A22" s="130" t="s">
        <v>91</v>
      </c>
      <c r="B22" s="124">
        <v>16334.933</v>
      </c>
      <c r="C22" s="124">
        <v>19129.183</v>
      </c>
    </row>
    <row r="23" spans="1:3" ht="14.25">
      <c r="A23" s="130" t="s">
        <v>116</v>
      </c>
      <c r="B23" s="124">
        <v>2091.483</v>
      </c>
      <c r="C23" s="124">
        <v>2041.417</v>
      </c>
    </row>
    <row r="24" spans="1:3" ht="14.25">
      <c r="A24" s="130" t="s">
        <v>117</v>
      </c>
      <c r="B24" s="124">
        <v>3629.995</v>
      </c>
      <c r="C24" s="124">
        <v>4118.15</v>
      </c>
    </row>
    <row r="25" spans="1:3" ht="14.25">
      <c r="A25" s="130" t="s">
        <v>118</v>
      </c>
      <c r="B25" s="124">
        <v>18244.604</v>
      </c>
      <c r="C25" s="124">
        <v>19523.988999999998</v>
      </c>
    </row>
    <row r="26" spans="1:3" ht="14.25">
      <c r="A26" s="130" t="s">
        <v>119</v>
      </c>
      <c r="B26" s="124">
        <v>8717.335</v>
      </c>
      <c r="C26" s="124">
        <v>9363.152</v>
      </c>
    </row>
    <row r="27" spans="1:3" ht="14.25">
      <c r="A27" s="130" t="s">
        <v>105</v>
      </c>
      <c r="B27" s="124">
        <v>3201.463</v>
      </c>
      <c r="C27" s="124">
        <v>3543.601</v>
      </c>
    </row>
    <row r="28" spans="1:3" ht="14.25">
      <c r="A28" s="130" t="s">
        <v>120</v>
      </c>
      <c r="B28" s="124">
        <v>1739.706</v>
      </c>
      <c r="C28" s="124">
        <v>1493.584</v>
      </c>
    </row>
    <row r="29" spans="1:3" ht="14.25">
      <c r="A29" s="130" t="s">
        <v>121</v>
      </c>
      <c r="B29" s="124">
        <v>1338.406</v>
      </c>
      <c r="C29" s="124">
        <v>1454.543</v>
      </c>
    </row>
    <row r="30" spans="1:3" ht="14.25">
      <c r="A30" s="130" t="s">
        <v>122</v>
      </c>
      <c r="B30" s="124">
        <v>903.429</v>
      </c>
      <c r="C30" s="124">
        <v>940.712</v>
      </c>
    </row>
    <row r="31" spans="1:3" ht="15">
      <c r="A31" s="136" t="s">
        <v>19</v>
      </c>
      <c r="B31" s="138">
        <f>+B7+B16+B10</f>
        <v>153348.76499999998</v>
      </c>
      <c r="C31" s="138">
        <f>+C7+C16+C10</f>
        <v>162762.878</v>
      </c>
    </row>
    <row r="32" spans="1:3" ht="14.25">
      <c r="A32" s="119" t="s">
        <v>20</v>
      </c>
      <c r="B32" s="124">
        <v>20562.049</v>
      </c>
      <c r="C32" s="124">
        <v>21639.197</v>
      </c>
    </row>
    <row r="33" spans="1:5" ht="15">
      <c r="A33" s="136" t="s">
        <v>21</v>
      </c>
      <c r="B33" s="138">
        <f>+B31+B32</f>
        <v>173910.81399999998</v>
      </c>
      <c r="C33" s="138">
        <f>+C31+C32</f>
        <v>184402.075</v>
      </c>
      <c r="E33" s="118"/>
    </row>
    <row r="34" spans="1:3" ht="15">
      <c r="A34" s="122" t="s">
        <v>23</v>
      </c>
      <c r="B34" s="119"/>
      <c r="C34" s="119"/>
    </row>
    <row r="35" spans="1:3" ht="15">
      <c r="A35" s="128" t="s">
        <v>24</v>
      </c>
      <c r="B35" s="137">
        <v>143704</v>
      </c>
      <c r="C35" s="138">
        <v>154670.678</v>
      </c>
    </row>
    <row r="36" spans="1:3" ht="14.25">
      <c r="A36" s="132" t="s">
        <v>159</v>
      </c>
      <c r="B36" s="126">
        <v>108083</v>
      </c>
      <c r="C36" s="126">
        <v>117729.249</v>
      </c>
    </row>
    <row r="37" spans="1:3" ht="14.25">
      <c r="A37" s="133" t="s">
        <v>198</v>
      </c>
      <c r="B37" s="126">
        <v>35233.398</v>
      </c>
      <c r="C37" s="126">
        <v>36569.964</v>
      </c>
    </row>
    <row r="38" spans="1:3" ht="14.25">
      <c r="A38" s="130" t="s">
        <v>162</v>
      </c>
      <c r="B38" s="119">
        <v>388</v>
      </c>
      <c r="C38" s="124">
        <v>371.465</v>
      </c>
    </row>
    <row r="39" spans="1:3" ht="15">
      <c r="A39" s="128" t="s">
        <v>25</v>
      </c>
      <c r="B39" s="137">
        <v>46028</v>
      </c>
      <c r="C39" s="138">
        <v>47761.139</v>
      </c>
    </row>
    <row r="40" spans="1:3" ht="14.25">
      <c r="A40" s="133" t="s">
        <v>199</v>
      </c>
      <c r="B40" s="124">
        <v>31117</v>
      </c>
      <c r="C40" s="124">
        <f>+C39-C41</f>
        <v>34293.139</v>
      </c>
    </row>
    <row r="41" spans="1:3" ht="14.25">
      <c r="A41" s="134" t="s">
        <v>200</v>
      </c>
      <c r="B41" s="124">
        <v>14911</v>
      </c>
      <c r="C41" s="127">
        <v>13468</v>
      </c>
    </row>
    <row r="42" spans="1:3" ht="15">
      <c r="A42" s="128" t="s">
        <v>26</v>
      </c>
      <c r="B42" s="137">
        <v>4592.363</v>
      </c>
      <c r="C42" s="138">
        <v>4895.571</v>
      </c>
    </row>
    <row r="43" spans="1:3" ht="15">
      <c r="A43" s="128" t="s">
        <v>27</v>
      </c>
      <c r="B43" s="138">
        <f>+B39+B42</f>
        <v>50620.363</v>
      </c>
      <c r="C43" s="138">
        <f>+C39+C42</f>
        <v>52656.71000000001</v>
      </c>
    </row>
    <row r="44" spans="1:3" ht="15">
      <c r="A44" s="128" t="s">
        <v>28</v>
      </c>
      <c r="B44" s="138">
        <f>+B45-B48</f>
        <v>-20413.797000000006</v>
      </c>
      <c r="C44" s="138">
        <f>+C45-C48</f>
        <v>-22925.312999999995</v>
      </c>
    </row>
    <row r="45" spans="1:3" ht="15">
      <c r="A45" s="128" t="s">
        <v>29</v>
      </c>
      <c r="B45" s="137">
        <v>71538.564</v>
      </c>
      <c r="C45" s="138">
        <v>76476.978</v>
      </c>
    </row>
    <row r="46" spans="1:3" ht="14.25">
      <c r="A46" s="133" t="s">
        <v>201</v>
      </c>
      <c r="B46" s="126">
        <v>13903.394</v>
      </c>
      <c r="C46" s="126">
        <v>12412.711</v>
      </c>
    </row>
    <row r="47" spans="1:3" ht="14.25">
      <c r="A47" s="132" t="s">
        <v>202</v>
      </c>
      <c r="B47" s="126">
        <v>57635.17</v>
      </c>
      <c r="C47" s="126">
        <v>64064.267</v>
      </c>
    </row>
    <row r="48" spans="1:3" ht="15">
      <c r="A48" s="128" t="s">
        <v>30</v>
      </c>
      <c r="B48" s="137">
        <v>91952.361</v>
      </c>
      <c r="C48" s="138">
        <v>99402.291</v>
      </c>
    </row>
    <row r="49" spans="1:3" ht="14.25">
      <c r="A49" s="132" t="s">
        <v>203</v>
      </c>
      <c r="B49" s="126">
        <v>68101.055</v>
      </c>
      <c r="C49" s="126">
        <v>72905.217</v>
      </c>
    </row>
    <row r="50" spans="1:3" ht="14.25">
      <c r="A50" s="133" t="s">
        <v>204</v>
      </c>
      <c r="B50" s="126">
        <v>23851.306</v>
      </c>
      <c r="C50" s="126">
        <v>26497.074</v>
      </c>
    </row>
    <row r="51" spans="1:3" ht="15">
      <c r="A51" s="128" t="s">
        <v>31</v>
      </c>
      <c r="B51" s="137">
        <f>+B35+B43+B44</f>
        <v>173910.566</v>
      </c>
      <c r="C51" s="137">
        <f>+C35+C43+C44</f>
        <v>184402.07500000004</v>
      </c>
    </row>
    <row r="52" spans="1:3" ht="15">
      <c r="A52" s="122" t="s">
        <v>37</v>
      </c>
      <c r="B52" s="119"/>
      <c r="C52" s="119"/>
    </row>
    <row r="53" spans="1:3" ht="14.25">
      <c r="A53" s="131" t="s">
        <v>33</v>
      </c>
      <c r="B53" s="129">
        <v>63434.265</v>
      </c>
      <c r="C53" s="129">
        <v>65585.476</v>
      </c>
    </row>
    <row r="54" spans="1:3" ht="14.25">
      <c r="A54" s="131" t="s">
        <v>34</v>
      </c>
      <c r="B54" s="129">
        <v>88635.259</v>
      </c>
      <c r="C54" s="129">
        <v>96915.502</v>
      </c>
    </row>
    <row r="55" spans="1:3" ht="14.25">
      <c r="A55" s="131" t="s">
        <v>35</v>
      </c>
      <c r="B55" s="129">
        <v>20562.049</v>
      </c>
      <c r="C55" s="129">
        <v>21639.197</v>
      </c>
    </row>
    <row r="56" spans="1:3" ht="14.25">
      <c r="A56" s="131" t="s">
        <v>36</v>
      </c>
      <c r="B56" s="129">
        <v>1279.241</v>
      </c>
      <c r="C56" s="129">
        <v>261.9</v>
      </c>
    </row>
    <row r="57" spans="1:3" ht="15">
      <c r="A57" s="139" t="s">
        <v>32</v>
      </c>
      <c r="B57" s="137">
        <v>173910.814</v>
      </c>
      <c r="C57" s="137">
        <v>184402.075</v>
      </c>
    </row>
  </sheetData>
  <sheetProtection/>
  <printOptions/>
  <pageMargins left="0.7086614173228347" right="0.7086614173228347" top="1.0164583333333332" bottom="0.7480314960629921" header="0.31496062992125984" footer="0.31496062992125984"/>
  <pageSetup horizontalDpi="600" verticalDpi="600" orientation="portrait" paperSize="9" scale="82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showGridLines="0" view="pageLayout" workbookViewId="0" topLeftCell="A1">
      <selection activeCell="A12" sqref="A12"/>
    </sheetView>
  </sheetViews>
  <sheetFormatPr defaultColWidth="9.140625" defaultRowHeight="15"/>
  <cols>
    <col min="1" max="1" width="88.28125" style="0" customWidth="1"/>
    <col min="2" max="2" width="9.8515625" style="0" customWidth="1"/>
    <col min="3" max="3" width="11.421875" style="0" customWidth="1"/>
  </cols>
  <sheetData>
    <row r="1" ht="15.75">
      <c r="A1" s="4" t="s">
        <v>191</v>
      </c>
    </row>
    <row r="2" ht="15.75">
      <c r="A2" s="5" t="s">
        <v>194</v>
      </c>
    </row>
    <row r="3" ht="15">
      <c r="A3" s="202" t="s">
        <v>5</v>
      </c>
    </row>
    <row r="5" spans="1:3" ht="45">
      <c r="A5" s="145" t="s">
        <v>6</v>
      </c>
      <c r="B5" s="135" t="s">
        <v>7</v>
      </c>
      <c r="C5" s="135" t="s">
        <v>8</v>
      </c>
    </row>
    <row r="6" spans="1:3" ht="15">
      <c r="A6" s="122" t="s">
        <v>22</v>
      </c>
      <c r="B6" s="123"/>
      <c r="C6" s="123"/>
    </row>
    <row r="7" spans="1:3" ht="15">
      <c r="A7" s="136" t="s">
        <v>9</v>
      </c>
      <c r="B7" s="137">
        <f>+B8+B9</f>
        <v>11144.703</v>
      </c>
      <c r="C7" s="137">
        <f>+C8+C9</f>
        <v>11898.800000000001</v>
      </c>
    </row>
    <row r="8" spans="1:3" ht="15">
      <c r="A8" s="130" t="s">
        <v>10</v>
      </c>
      <c r="B8" s="124">
        <v>8609.891</v>
      </c>
      <c r="C8" s="124">
        <v>9387.476</v>
      </c>
    </row>
    <row r="9" spans="1:3" ht="15">
      <c r="A9" s="130" t="s">
        <v>11</v>
      </c>
      <c r="B9" s="124">
        <v>2534.812</v>
      </c>
      <c r="C9" s="124">
        <v>2511.324</v>
      </c>
    </row>
    <row r="10" spans="1:3" ht="15">
      <c r="A10" s="136" t="s">
        <v>13</v>
      </c>
      <c r="B10" s="138">
        <f>SUM(B11:B15)</f>
        <v>25418.615</v>
      </c>
      <c r="C10" s="138">
        <f>SUM(C11:C15)</f>
        <v>22114.107</v>
      </c>
    </row>
    <row r="11" spans="1:3" ht="15">
      <c r="A11" s="130" t="s">
        <v>12</v>
      </c>
      <c r="B11" s="124">
        <v>517.331</v>
      </c>
      <c r="C11" s="124">
        <v>470.507</v>
      </c>
    </row>
    <row r="12" spans="1:3" ht="15">
      <c r="A12" s="130" t="s">
        <v>14</v>
      </c>
      <c r="B12" s="124">
        <v>4909.003</v>
      </c>
      <c r="C12" s="125">
        <v>5361.976000000001</v>
      </c>
    </row>
    <row r="13" spans="1:3" ht="15">
      <c r="A13" s="130" t="s">
        <v>15</v>
      </c>
      <c r="B13" s="124">
        <v>3685.548</v>
      </c>
      <c r="C13" s="124">
        <v>3882.682</v>
      </c>
    </row>
    <row r="14" spans="1:3" ht="15">
      <c r="A14" s="130" t="s">
        <v>16</v>
      </c>
      <c r="B14" s="124">
        <v>4918.694</v>
      </c>
      <c r="C14" s="124">
        <v>4268.365</v>
      </c>
    </row>
    <row r="15" spans="1:3" ht="15">
      <c r="A15" s="130" t="s">
        <v>17</v>
      </c>
      <c r="B15" s="124">
        <v>11388.039</v>
      </c>
      <c r="C15" s="124">
        <v>8130.577</v>
      </c>
    </row>
    <row r="16" spans="1:3" ht="15">
      <c r="A16" s="136" t="s">
        <v>18</v>
      </c>
      <c r="B16" s="138">
        <f>SUM(B17:B30)</f>
        <v>116785.44699999999</v>
      </c>
      <c r="C16" s="138">
        <f>SUM(C17:C30)</f>
        <v>124435.58899999999</v>
      </c>
    </row>
    <row r="17" spans="1:3" ht="15">
      <c r="A17" s="130" t="s">
        <v>111</v>
      </c>
      <c r="B17" s="124">
        <v>15304.75</v>
      </c>
      <c r="C17" s="124">
        <v>17726.642</v>
      </c>
    </row>
    <row r="18" spans="1:3" ht="15">
      <c r="A18" s="130" t="s">
        <v>112</v>
      </c>
      <c r="B18" s="124">
        <v>14639.398000000001</v>
      </c>
      <c r="C18" s="124">
        <v>20329.956</v>
      </c>
    </row>
    <row r="19" spans="1:3" ht="15">
      <c r="A19" s="130" t="s">
        <v>113</v>
      </c>
      <c r="B19" s="124">
        <v>12619.695</v>
      </c>
      <c r="C19" s="124">
        <v>10294.279</v>
      </c>
    </row>
    <row r="20" spans="1:3" ht="15">
      <c r="A20" s="130" t="s">
        <v>114</v>
      </c>
      <c r="B20" s="124">
        <v>6503.027</v>
      </c>
      <c r="C20" s="124">
        <v>4863.6990000000005</v>
      </c>
    </row>
    <row r="21" spans="1:3" ht="15">
      <c r="A21" s="130" t="s">
        <v>115</v>
      </c>
      <c r="B21" s="124">
        <v>11517.223</v>
      </c>
      <c r="C21" s="124">
        <v>13253.178</v>
      </c>
    </row>
    <row r="22" spans="1:3" ht="15">
      <c r="A22" s="130" t="s">
        <v>91</v>
      </c>
      <c r="B22" s="124">
        <v>16334.933</v>
      </c>
      <c r="C22" s="124">
        <v>16877.672</v>
      </c>
    </row>
    <row r="23" spans="1:3" ht="15">
      <c r="A23" s="130" t="s">
        <v>116</v>
      </c>
      <c r="B23" s="124">
        <v>2091.483</v>
      </c>
      <c r="C23" s="124">
        <v>1940.4299999999998</v>
      </c>
    </row>
    <row r="24" spans="1:3" ht="15">
      <c r="A24" s="130" t="s">
        <v>117</v>
      </c>
      <c r="B24" s="124">
        <v>3629.995</v>
      </c>
      <c r="C24" s="124">
        <v>3973.4829999999997</v>
      </c>
    </row>
    <row r="25" spans="1:3" ht="15">
      <c r="A25" s="130" t="s">
        <v>118</v>
      </c>
      <c r="B25" s="124">
        <v>18244.604</v>
      </c>
      <c r="C25" s="124">
        <v>18827.973</v>
      </c>
    </row>
    <row r="26" spans="1:3" ht="15">
      <c r="A26" s="130" t="s">
        <v>119</v>
      </c>
      <c r="B26" s="124">
        <v>8717.335</v>
      </c>
      <c r="C26" s="124">
        <v>9337.118</v>
      </c>
    </row>
    <row r="27" spans="1:3" ht="15">
      <c r="A27" s="130" t="s">
        <v>105</v>
      </c>
      <c r="B27" s="124">
        <v>3201.463</v>
      </c>
      <c r="C27" s="124">
        <v>3258.224</v>
      </c>
    </row>
    <row r="28" spans="1:3" ht="15">
      <c r="A28" s="130" t="s">
        <v>120</v>
      </c>
      <c r="B28" s="124">
        <v>1739.706</v>
      </c>
      <c r="C28" s="124">
        <v>1639.015</v>
      </c>
    </row>
    <row r="29" spans="1:3" ht="15">
      <c r="A29" s="130" t="s">
        <v>121</v>
      </c>
      <c r="B29" s="124">
        <v>1338.406</v>
      </c>
      <c r="C29" s="124">
        <v>1277.1999999999998</v>
      </c>
    </row>
    <row r="30" spans="1:3" ht="15">
      <c r="A30" s="130" t="s">
        <v>122</v>
      </c>
      <c r="B30" s="124">
        <v>903.429</v>
      </c>
      <c r="C30" s="124">
        <v>836.72</v>
      </c>
    </row>
    <row r="31" spans="1:3" ht="15">
      <c r="A31" s="136" t="s">
        <v>19</v>
      </c>
      <c r="B31" s="138">
        <v>153348.765</v>
      </c>
      <c r="C31" s="138">
        <f>+C7+C16+C10</f>
        <v>158448.49599999998</v>
      </c>
    </row>
    <row r="32" spans="1:3" ht="15">
      <c r="A32" s="119" t="s">
        <v>20</v>
      </c>
      <c r="B32" s="124">
        <v>20562.049</v>
      </c>
      <c r="C32" s="124">
        <v>22906.944</v>
      </c>
    </row>
    <row r="33" spans="1:5" ht="15">
      <c r="A33" s="136" t="s">
        <v>21</v>
      </c>
      <c r="B33" s="138">
        <v>173910.814</v>
      </c>
      <c r="C33" s="138">
        <f>+C32+C31</f>
        <v>181355.43999999997</v>
      </c>
      <c r="E33" s="6"/>
    </row>
    <row r="34" spans="1:3" ht="15">
      <c r="A34" s="122" t="s">
        <v>23</v>
      </c>
      <c r="B34" s="119"/>
      <c r="C34" s="119"/>
    </row>
    <row r="35" spans="1:3" ht="15">
      <c r="A35" s="128" t="s">
        <v>24</v>
      </c>
      <c r="B35" s="137">
        <v>143703.535</v>
      </c>
      <c r="C35" s="138">
        <v>153849.77</v>
      </c>
    </row>
    <row r="36" spans="1:3" ht="15">
      <c r="A36" s="132" t="s">
        <v>159</v>
      </c>
      <c r="B36" s="126">
        <v>108082.535</v>
      </c>
      <c r="C36" s="126">
        <v>116889.418</v>
      </c>
    </row>
    <row r="37" spans="1:3" ht="15">
      <c r="A37" s="133" t="s">
        <v>198</v>
      </c>
      <c r="B37" s="126">
        <v>35233</v>
      </c>
      <c r="C37" s="126">
        <v>36581.096</v>
      </c>
    </row>
    <row r="38" spans="1:3" ht="15">
      <c r="A38" s="130" t="s">
        <v>162</v>
      </c>
      <c r="B38" s="119">
        <v>388</v>
      </c>
      <c r="C38" s="124">
        <v>379.256</v>
      </c>
    </row>
    <row r="39" spans="1:3" ht="15">
      <c r="A39" s="128" t="s">
        <v>25</v>
      </c>
      <c r="B39" s="137">
        <v>46028.161</v>
      </c>
      <c r="C39" s="138">
        <v>49526.669</v>
      </c>
    </row>
    <row r="40" spans="1:3" ht="15">
      <c r="A40" s="133" t="s">
        <v>199</v>
      </c>
      <c r="B40" s="124">
        <v>31117.161</v>
      </c>
      <c r="C40" s="124">
        <v>35560.81324241432</v>
      </c>
    </row>
    <row r="41" spans="1:3" ht="15">
      <c r="A41" s="134" t="s">
        <v>200</v>
      </c>
      <c r="B41" s="124">
        <v>14911</v>
      </c>
      <c r="C41" s="127">
        <v>13965.855757585681</v>
      </c>
    </row>
    <row r="42" spans="1:3" ht="15">
      <c r="A42" s="128" t="s">
        <v>26</v>
      </c>
      <c r="B42" s="137">
        <v>4592</v>
      </c>
      <c r="C42" s="138">
        <v>4969.736</v>
      </c>
    </row>
    <row r="43" spans="1:3" ht="15">
      <c r="A43" s="128" t="s">
        <v>27</v>
      </c>
      <c r="B43" s="138">
        <f>+B39+B42</f>
        <v>50620.161</v>
      </c>
      <c r="C43" s="138">
        <f>+C42+C39</f>
        <v>54496.405</v>
      </c>
    </row>
    <row r="44" spans="1:3" ht="15">
      <c r="A44" s="128" t="s">
        <v>28</v>
      </c>
      <c r="B44" s="138">
        <v>-20414</v>
      </c>
      <c r="C44" s="138">
        <v>-26990.735</v>
      </c>
    </row>
    <row r="45" spans="1:3" ht="15">
      <c r="A45" s="128" t="s">
        <v>29</v>
      </c>
      <c r="B45" s="137">
        <v>71539</v>
      </c>
      <c r="C45" s="138">
        <v>77917.258</v>
      </c>
    </row>
    <row r="46" spans="1:3" ht="15">
      <c r="A46" s="133" t="s">
        <v>201</v>
      </c>
      <c r="B46" s="126">
        <v>13903</v>
      </c>
      <c r="C46" s="126">
        <v>14054.891</v>
      </c>
    </row>
    <row r="47" spans="1:3" ht="15">
      <c r="A47" s="132" t="s">
        <v>202</v>
      </c>
      <c r="B47" s="126">
        <v>57635</v>
      </c>
      <c r="C47" s="126">
        <v>63862.367</v>
      </c>
    </row>
    <row r="48" spans="1:3" ht="15">
      <c r="A48" s="128" t="s">
        <v>30</v>
      </c>
      <c r="B48" s="137">
        <v>91952</v>
      </c>
      <c r="C48" s="138">
        <v>104907.993</v>
      </c>
    </row>
    <row r="49" spans="1:3" ht="15">
      <c r="A49" s="132" t="s">
        <v>203</v>
      </c>
      <c r="B49" s="126">
        <v>68101</v>
      </c>
      <c r="C49" s="126">
        <v>78303.284</v>
      </c>
    </row>
    <row r="50" spans="1:3" ht="15">
      <c r="A50" s="133" t="s">
        <v>204</v>
      </c>
      <c r="B50" s="126">
        <v>23851</v>
      </c>
      <c r="C50" s="126">
        <v>26604.709</v>
      </c>
    </row>
    <row r="51" spans="1:3" ht="15">
      <c r="A51" s="128" t="s">
        <v>31</v>
      </c>
      <c r="B51" s="137">
        <v>173911</v>
      </c>
      <c r="C51" s="137">
        <v>181355.44</v>
      </c>
    </row>
  </sheetData>
  <sheetProtection/>
  <printOptions/>
  <pageMargins left="0.7086614173228347" right="0.7086614173228347" top="1.0286458333333333" bottom="0.7480314960629921" header="0.31496062992125984" footer="0.31496062992125984"/>
  <pageSetup horizontalDpi="600" verticalDpi="600" orientation="portrait" paperSize="9" scale="79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6"/>
  <sheetViews>
    <sheetView showGridLines="0" view="pageLayout" workbookViewId="0" topLeftCell="A1">
      <selection activeCell="A11" sqref="A11"/>
    </sheetView>
  </sheetViews>
  <sheetFormatPr defaultColWidth="9.140625" defaultRowHeight="15"/>
  <cols>
    <col min="1" max="1" width="85.00390625" style="0" customWidth="1"/>
    <col min="2" max="2" width="18.8515625" style="0" customWidth="1"/>
  </cols>
  <sheetData>
    <row r="1" ht="15.75">
      <c r="A1" s="4" t="s">
        <v>192</v>
      </c>
    </row>
    <row r="2" ht="15.75">
      <c r="A2" s="5" t="s">
        <v>206</v>
      </c>
    </row>
    <row r="4" spans="1:2" ht="30">
      <c r="A4" s="145" t="s">
        <v>6</v>
      </c>
      <c r="B4" s="135" t="s">
        <v>123</v>
      </c>
    </row>
    <row r="5" spans="1:2" ht="15">
      <c r="A5" s="122" t="s">
        <v>22</v>
      </c>
      <c r="B5" s="123"/>
    </row>
    <row r="6" spans="1:2" ht="15">
      <c r="A6" s="136" t="s">
        <v>9</v>
      </c>
      <c r="B6" s="140">
        <f>+'Q1.1'!C7/'Q1.1'!B7-1</f>
        <v>0.04464578374138828</v>
      </c>
    </row>
    <row r="7" spans="1:2" ht="15">
      <c r="A7" s="130" t="s">
        <v>10</v>
      </c>
      <c r="B7" s="141">
        <f>+'Q1.1'!C8/'Q1.1'!B8-1</f>
        <v>0.06657099375590225</v>
      </c>
    </row>
    <row r="8" spans="1:2" ht="15">
      <c r="A8" s="130" t="s">
        <v>11</v>
      </c>
      <c r="B8" s="141">
        <f>+'Q1.1'!C9/'Q1.1'!B9-1</f>
        <v>-0.029826669591275445</v>
      </c>
    </row>
    <row r="9" spans="1:2" ht="15">
      <c r="A9" s="136" t="s">
        <v>13</v>
      </c>
      <c r="B9" s="142">
        <f>+'Q1.1'!C11/'Q1.1'!B11-1</f>
        <v>-0.11509845727396972</v>
      </c>
    </row>
    <row r="10" spans="1:2" ht="15">
      <c r="A10" s="130" t="s">
        <v>12</v>
      </c>
      <c r="B10" s="141">
        <f>+'Q1.1'!C10/'Q1.1'!B10-1</f>
        <v>-0.08106979864953301</v>
      </c>
    </row>
    <row r="11" spans="1:2" ht="15">
      <c r="A11" s="130" t="s">
        <v>14</v>
      </c>
      <c r="B11" s="141">
        <f>+'Q1.1'!C12/'Q1.1'!B12-1</f>
        <v>0.14688379697466059</v>
      </c>
    </row>
    <row r="12" spans="1:2" ht="15">
      <c r="A12" s="130" t="s">
        <v>15</v>
      </c>
      <c r="B12" s="141">
        <f>+'Q1.1'!C13/'Q1.1'!B13-1</f>
        <v>0.025997762069575714</v>
      </c>
    </row>
    <row r="13" spans="1:2" ht="15">
      <c r="A13" s="130" t="s">
        <v>16</v>
      </c>
      <c r="B13" s="141">
        <f>+'Q1.1'!C14/'Q1.1'!B14-1</f>
        <v>0.0188747256893802</v>
      </c>
    </row>
    <row r="14" spans="1:2" ht="15">
      <c r="A14" s="130" t="s">
        <v>17</v>
      </c>
      <c r="B14" s="141">
        <f>+'Q1.1'!C15/'Q1.1'!B15-1</f>
        <v>-0.2556055524572757</v>
      </c>
    </row>
    <row r="15" spans="1:2" ht="15">
      <c r="A15" s="136" t="s">
        <v>18</v>
      </c>
      <c r="B15" s="142">
        <f>+'Q1.1'!C16/'Q1.1'!B16-1</f>
        <v>0.09399485365672322</v>
      </c>
    </row>
    <row r="16" spans="1:2" ht="15">
      <c r="A16" s="130" t="s">
        <v>111</v>
      </c>
      <c r="B16" s="141">
        <f>+'Q1.1'!C17/'Q1.1'!B17-1</f>
        <v>0.1672254038778811</v>
      </c>
    </row>
    <row r="17" spans="1:2" ht="15">
      <c r="A17" s="130" t="s">
        <v>112</v>
      </c>
      <c r="B17" s="141">
        <f>+'Q1.1'!C18/'Q1.1'!B18-1</f>
        <v>0.2665434056782936</v>
      </c>
    </row>
    <row r="18" spans="1:2" ht="15">
      <c r="A18" s="130" t="s">
        <v>113</v>
      </c>
      <c r="B18" s="141">
        <f>+'Q1.1'!C19/'Q1.1'!B19-1</f>
        <v>-0.10768334733921858</v>
      </c>
    </row>
    <row r="19" spans="1:2" ht="15">
      <c r="A19" s="130" t="s">
        <v>114</v>
      </c>
      <c r="B19" s="141">
        <f>+'Q1.1'!C20/'Q1.1'!B20-1</f>
        <v>-0.1850918041705809</v>
      </c>
    </row>
    <row r="20" spans="1:2" ht="15">
      <c r="A20" s="130" t="s">
        <v>115</v>
      </c>
      <c r="B20" s="141">
        <f>+'Q1.1'!C21/'Q1.1'!B21-1</f>
        <v>0.14512734536788963</v>
      </c>
    </row>
    <row r="21" spans="1:2" ht="15">
      <c r="A21" s="130" t="s">
        <v>91</v>
      </c>
      <c r="B21" s="141">
        <f>+'Q1.1'!C22/'Q1.1'!B22-1</f>
        <v>0.1710597772271243</v>
      </c>
    </row>
    <row r="22" spans="1:2" ht="15">
      <c r="A22" s="130" t="s">
        <v>116</v>
      </c>
      <c r="B22" s="141">
        <f>+'Q1.1'!C23/'Q1.1'!B23-1</f>
        <v>-0.02393803822455176</v>
      </c>
    </row>
    <row r="23" spans="1:2" ht="15">
      <c r="A23" s="130" t="s">
        <v>117</v>
      </c>
      <c r="B23" s="141">
        <f>+'Q1.1'!C24/'Q1.1'!B24-1</f>
        <v>0.13447814666411384</v>
      </c>
    </row>
    <row r="24" spans="1:2" ht="15">
      <c r="A24" s="130" t="s">
        <v>118</v>
      </c>
      <c r="B24" s="141">
        <f>+'Q1.1'!C25/'Q1.1'!B25-1</f>
        <v>0.07012402132707285</v>
      </c>
    </row>
    <row r="25" spans="1:2" ht="15">
      <c r="A25" s="130" t="s">
        <v>119</v>
      </c>
      <c r="B25" s="141">
        <f>+'Q1.1'!C26/'Q1.1'!B26-1</f>
        <v>0.07408422413501392</v>
      </c>
    </row>
    <row r="26" spans="1:2" ht="15">
      <c r="A26" s="130" t="s">
        <v>105</v>
      </c>
      <c r="B26" s="141">
        <f>+'Q1.1'!C27/'Q1.1'!B27-1</f>
        <v>0.10686926570758426</v>
      </c>
    </row>
    <row r="27" spans="1:2" ht="15">
      <c r="A27" s="130" t="s">
        <v>120</v>
      </c>
      <c r="B27" s="141">
        <f>+'Q1.1'!C28/'Q1.1'!B28-1</f>
        <v>-0.14147332940163448</v>
      </c>
    </row>
    <row r="28" spans="1:2" ht="15">
      <c r="A28" s="130" t="s">
        <v>121</v>
      </c>
      <c r="B28" s="141">
        <f>+'Q1.1'!C29/'Q1.1'!B29-1</f>
        <v>0.08677262355368986</v>
      </c>
    </row>
    <row r="29" spans="1:2" ht="15">
      <c r="A29" s="130" t="s">
        <v>122</v>
      </c>
      <c r="B29" s="141">
        <f>+'Q1.1'!C30/'Q1.1'!B30-1</f>
        <v>0.041268323243995875</v>
      </c>
    </row>
    <row r="30" spans="1:2" ht="15">
      <c r="A30" s="136" t="s">
        <v>19</v>
      </c>
      <c r="B30" s="142">
        <f>+'Q1.1'!C31/'Q1.1'!B31-1</f>
        <v>0.061390210739551865</v>
      </c>
    </row>
    <row r="31" spans="1:2" ht="15">
      <c r="A31" s="119" t="s">
        <v>20</v>
      </c>
      <c r="B31" s="141">
        <f>+'Q1.1'!C32/'Q1.1'!B32-1</f>
        <v>0.052385246236890115</v>
      </c>
    </row>
    <row r="32" spans="1:4" ht="15">
      <c r="A32" s="136" t="s">
        <v>21</v>
      </c>
      <c r="B32" s="142">
        <f>+'Q1.1'!C33/'Q1.1'!B33-1</f>
        <v>0.06032552409305625</v>
      </c>
      <c r="D32" s="6"/>
    </row>
    <row r="33" spans="1:2" ht="15">
      <c r="A33" s="122" t="s">
        <v>23</v>
      </c>
      <c r="B33" s="141"/>
    </row>
    <row r="34" spans="1:2" ht="15">
      <c r="A34" s="128" t="s">
        <v>24</v>
      </c>
      <c r="B34" s="140">
        <f>+'Q1.1'!C35/'Q1.1'!B35-1</f>
        <v>0.07631435450648572</v>
      </c>
    </row>
    <row r="35" spans="1:2" ht="15">
      <c r="A35" s="132" t="s">
        <v>159</v>
      </c>
      <c r="B35" s="143">
        <f>+'Q1.1'!C36/'Q1.1'!B36-1</f>
        <v>0.08924853122137621</v>
      </c>
    </row>
    <row r="36" spans="1:2" ht="15">
      <c r="A36" s="133" t="s">
        <v>198</v>
      </c>
      <c r="B36" s="143">
        <f>+'Q1.1'!C37/'Q1.1'!B37-1</f>
        <v>0.03793463236216943</v>
      </c>
    </row>
    <row r="37" spans="1:2" ht="15">
      <c r="A37" s="130" t="s">
        <v>162</v>
      </c>
      <c r="B37" s="141">
        <f>+'Q1.1'!C38/'Q1.1'!B38-1</f>
        <v>-0.04261597938144335</v>
      </c>
    </row>
    <row r="38" spans="1:2" ht="15">
      <c r="A38" s="128" t="s">
        <v>25</v>
      </c>
      <c r="B38" s="140">
        <f>+'Q1.1'!C39/'Q1.1'!B39-1</f>
        <v>0.037654014947423375</v>
      </c>
    </row>
    <row r="39" spans="1:2" ht="15">
      <c r="A39" s="133" t="s">
        <v>199</v>
      </c>
      <c r="B39" s="141">
        <f>+'Q1.1'!C40/'Q1.1'!B40-1</f>
        <v>0.10207086158691392</v>
      </c>
    </row>
    <row r="40" spans="1:2" ht="15">
      <c r="A40" s="134" t="s">
        <v>200</v>
      </c>
      <c r="B40" s="141">
        <f>+'Q1.1'!C41/'Q1.1'!B41-1</f>
        <v>-0.09677419354838712</v>
      </c>
    </row>
    <row r="41" spans="1:2" ht="15">
      <c r="A41" s="128" t="s">
        <v>26</v>
      </c>
      <c r="B41" s="140">
        <f>+'Q1.1'!C42/'Q1.1'!B42-1</f>
        <v>0.0660243974616117</v>
      </c>
    </row>
    <row r="42" spans="1:2" ht="15">
      <c r="A42" s="128" t="s">
        <v>27</v>
      </c>
      <c r="B42" s="142">
        <f>+'Q1.1'!C43/'Q1.1'!B43-1</f>
        <v>0.04022782294153071</v>
      </c>
    </row>
    <row r="43" spans="1:2" ht="15">
      <c r="A43" s="128" t="s">
        <v>28</v>
      </c>
      <c r="B43" s="142">
        <f>+'Q1.1'!C44/'Q1.1'!B44-1</f>
        <v>0.12303032111076573</v>
      </c>
    </row>
    <row r="44" spans="1:2" ht="15">
      <c r="A44" s="128" t="s">
        <v>29</v>
      </c>
      <c r="B44" s="140">
        <f>+'Q1.1'!C45/'Q1.1'!B45-1</f>
        <v>0.06903149467747216</v>
      </c>
    </row>
    <row r="45" spans="1:2" ht="15">
      <c r="A45" s="133" t="s">
        <v>201</v>
      </c>
      <c r="B45" s="143">
        <f>+'Q1.1'!C46/'Q1.1'!B46-1</f>
        <v>-0.10721720178540584</v>
      </c>
    </row>
    <row r="46" spans="1:2" ht="15">
      <c r="A46" s="132" t="s">
        <v>202</v>
      </c>
      <c r="B46" s="143">
        <f>+'Q1.1'!C47/'Q1.1'!B47-1</f>
        <v>0.11154815714085697</v>
      </c>
    </row>
    <row r="47" spans="1:2" ht="15">
      <c r="A47" s="128" t="s">
        <v>30</v>
      </c>
      <c r="B47" s="140">
        <f>+'Q1.1'!C48/'Q1.1'!B48-1</f>
        <v>0.0810194531057229</v>
      </c>
    </row>
    <row r="48" spans="1:2" ht="15">
      <c r="A48" s="132" t="s">
        <v>203</v>
      </c>
      <c r="B48" s="143">
        <f>+'Q1.1'!C49/'Q1.1'!B49-1</f>
        <v>0.07054460463204304</v>
      </c>
    </row>
    <row r="49" spans="1:2" ht="15">
      <c r="A49" s="133" t="s">
        <v>204</v>
      </c>
      <c r="B49" s="143">
        <f>+'Q1.1'!C50/'Q1.1'!B50-1</f>
        <v>0.11092759448895584</v>
      </c>
    </row>
    <row r="50" spans="1:2" ht="15">
      <c r="A50" s="128" t="s">
        <v>31</v>
      </c>
      <c r="B50" s="140">
        <f>+'Q1.1'!C51/'Q1.1'!B51-1</f>
        <v>0.06032703613879353</v>
      </c>
    </row>
    <row r="51" spans="1:2" ht="15">
      <c r="A51" s="122" t="s">
        <v>37</v>
      </c>
      <c r="B51" s="141"/>
    </row>
    <row r="52" spans="1:2" ht="15">
      <c r="A52" s="131" t="s">
        <v>33</v>
      </c>
      <c r="B52" s="144">
        <f>+'Q1.1'!C53/'Q1.1'!B53-1</f>
        <v>0.03391244463855614</v>
      </c>
    </row>
    <row r="53" spans="1:2" ht="15">
      <c r="A53" s="131" t="s">
        <v>34</v>
      </c>
      <c r="B53" s="144">
        <f>+'Q1.1'!C54/'Q1.1'!B54-1</f>
        <v>0.0934192903977411</v>
      </c>
    </row>
    <row r="54" spans="1:2" ht="15">
      <c r="A54" s="131" t="s">
        <v>35</v>
      </c>
      <c r="B54" s="144">
        <f>+'Q1.1'!C55/'Q1.1'!B55-1</f>
        <v>0.052385246236890115</v>
      </c>
    </row>
    <row r="55" spans="1:2" ht="15">
      <c r="A55" s="131" t="s">
        <v>36</v>
      </c>
      <c r="B55" s="144">
        <f>+'Q1.1'!C56/'Q1.1'!B56-1</f>
        <v>-0.7952692260488837</v>
      </c>
    </row>
    <row r="56" spans="1:2" ht="15">
      <c r="A56" s="139" t="s">
        <v>32</v>
      </c>
      <c r="B56" s="140">
        <f>+'Q1.1'!C57/'Q1.1'!B57-1</f>
        <v>0.06032552409305603</v>
      </c>
    </row>
  </sheetData>
  <sheetProtection/>
  <printOptions/>
  <pageMargins left="0.7086614173228347" right="0.7086614173228347" top="1.19875" bottom="0.7480314960629921" header="0.31496062992125984" footer="0.31496062992125984"/>
  <pageSetup horizontalDpi="600" verticalDpi="600" orientation="portrait" paperSize="9" scale="84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0"/>
  <sheetViews>
    <sheetView showGridLines="0" view="pageLayout" workbookViewId="0" topLeftCell="A1">
      <selection activeCell="B7" sqref="B7"/>
    </sheetView>
  </sheetViews>
  <sheetFormatPr defaultColWidth="9.140625" defaultRowHeight="15"/>
  <cols>
    <col min="1" max="1" width="85.140625" style="0" customWidth="1"/>
    <col min="2" max="2" width="23.8515625" style="0" customWidth="1"/>
  </cols>
  <sheetData>
    <row r="1" ht="15.75">
      <c r="A1" s="4" t="s">
        <v>193</v>
      </c>
    </row>
    <row r="2" ht="15.75">
      <c r="A2" s="5" t="s">
        <v>205</v>
      </c>
    </row>
    <row r="4" spans="1:2" ht="30">
      <c r="A4" s="145" t="s">
        <v>6</v>
      </c>
      <c r="B4" s="135" t="s">
        <v>123</v>
      </c>
    </row>
    <row r="5" spans="1:2" ht="15">
      <c r="A5" s="122" t="s">
        <v>22</v>
      </c>
      <c r="B5" s="123"/>
    </row>
    <row r="6" spans="1:2" ht="15">
      <c r="A6" s="136" t="s">
        <v>9</v>
      </c>
      <c r="B6" s="140">
        <f>+'Q1.2 '!C7/'Q1.2 '!B7-1</f>
        <v>0.06766416296602973</v>
      </c>
    </row>
    <row r="7" spans="1:2" ht="15">
      <c r="A7" s="130" t="s">
        <v>10</v>
      </c>
      <c r="B7" s="141">
        <f>+'Q1.2 '!C8/'Q1.2 '!B8-1</f>
        <v>0.09031299002507698</v>
      </c>
    </row>
    <row r="8" spans="1:2" ht="15">
      <c r="A8" s="130" t="s">
        <v>11</v>
      </c>
      <c r="B8" s="141">
        <f>+'Q1.2 '!C9/'Q1.2 '!B9-1</f>
        <v>-0.009266170429996334</v>
      </c>
    </row>
    <row r="9" spans="1:2" ht="15">
      <c r="A9" s="136" t="s">
        <v>13</v>
      </c>
      <c r="B9" s="142">
        <f>+'Q1.2 '!C10/'Q1.2 '!B10-1</f>
        <v>-0.13000346399675988</v>
      </c>
    </row>
    <row r="10" spans="1:2" ht="15">
      <c r="A10" s="130" t="s">
        <v>12</v>
      </c>
      <c r="B10" s="141">
        <f>+'Q1.2 '!C11/'Q1.2 '!B11-1</f>
        <v>-0.09051071750967954</v>
      </c>
    </row>
    <row r="11" spans="1:2" ht="15">
      <c r="A11" s="130" t="s">
        <v>14</v>
      </c>
      <c r="B11" s="141">
        <f>+'Q1.2 '!C12/'Q1.2 '!B12-1</f>
        <v>0.09227393016463847</v>
      </c>
    </row>
    <row r="12" spans="1:2" ht="15">
      <c r="A12" s="130" t="s">
        <v>15</v>
      </c>
      <c r="B12" s="141">
        <f>+'Q1.2 '!C13/'Q1.2 '!B13-1</f>
        <v>0.05348838218902596</v>
      </c>
    </row>
    <row r="13" spans="1:2" ht="15">
      <c r="A13" s="130" t="s">
        <v>16</v>
      </c>
      <c r="B13" s="141">
        <f>+'Q1.2 '!C14/'Q1.2 '!B14-1</f>
        <v>-0.13221578736144202</v>
      </c>
    </row>
    <row r="14" spans="1:2" ht="15">
      <c r="A14" s="130" t="s">
        <v>17</v>
      </c>
      <c r="B14" s="141">
        <f>+'Q1.2 '!C15/'Q1.2 '!B15-1</f>
        <v>-0.28604239939817555</v>
      </c>
    </row>
    <row r="15" spans="1:2" ht="15">
      <c r="A15" s="136" t="s">
        <v>18</v>
      </c>
      <c r="B15" s="142">
        <f>+'Q1.2 '!C16/'Q1.2 '!B16-1</f>
        <v>0.06550595298059703</v>
      </c>
    </row>
    <row r="16" spans="1:2" ht="15">
      <c r="A16" s="130" t="s">
        <v>111</v>
      </c>
      <c r="B16" s="141">
        <f>+'Q1.2 '!C17/'Q1.2 '!B17-1</f>
        <v>0.15824446658717073</v>
      </c>
    </row>
    <row r="17" spans="1:2" ht="15">
      <c r="A17" s="130" t="s">
        <v>112</v>
      </c>
      <c r="B17" s="141">
        <f>+'Q1.2 '!C18/'Q1.2 '!B18-1</f>
        <v>0.38871530099803264</v>
      </c>
    </row>
    <row r="18" spans="1:2" ht="15">
      <c r="A18" s="130" t="s">
        <v>113</v>
      </c>
      <c r="B18" s="141">
        <f>+'Q1.2 '!C19/'Q1.2 '!B19-1</f>
        <v>-0.18426879571970634</v>
      </c>
    </row>
    <row r="19" spans="1:2" ht="15">
      <c r="A19" s="130" t="s">
        <v>114</v>
      </c>
      <c r="B19" s="141">
        <f>+'Q1.2 '!C20/'Q1.2 '!B20-1</f>
        <v>-0.2520869127561671</v>
      </c>
    </row>
    <row r="20" spans="1:2" ht="15">
      <c r="A20" s="130" t="s">
        <v>115</v>
      </c>
      <c r="B20" s="141">
        <f>+'Q1.2 '!C21/'Q1.2 '!B21-1</f>
        <v>0.1507268722677333</v>
      </c>
    </row>
    <row r="21" spans="1:2" ht="15">
      <c r="A21" s="130" t="s">
        <v>91</v>
      </c>
      <c r="B21" s="141">
        <f>+'Q1.2 '!C22/'Q1.2 '!B22-1</f>
        <v>0.033225664286471</v>
      </c>
    </row>
    <row r="22" spans="1:2" ht="15">
      <c r="A22" s="130" t="s">
        <v>116</v>
      </c>
      <c r="B22" s="141">
        <f>+'Q1.2 '!C23/'Q1.2 '!B23-1</f>
        <v>-0.07222291551019078</v>
      </c>
    </row>
    <row r="23" spans="1:2" ht="15">
      <c r="A23" s="130" t="s">
        <v>117</v>
      </c>
      <c r="B23" s="141">
        <f>+'Q1.2 '!C24/'Q1.2 '!B24-1</f>
        <v>0.09462492372579012</v>
      </c>
    </row>
    <row r="24" spans="1:2" ht="15">
      <c r="A24" s="130" t="s">
        <v>118</v>
      </c>
      <c r="B24" s="141">
        <f>+'Q1.2 '!C25/'Q1.2 '!B25-1</f>
        <v>0.03197487870934346</v>
      </c>
    </row>
    <row r="25" spans="1:2" ht="15">
      <c r="A25" s="130" t="s">
        <v>119</v>
      </c>
      <c r="B25" s="141">
        <f>+'Q1.2 '!C26/'Q1.2 '!B26-1</f>
        <v>0.07109776095561338</v>
      </c>
    </row>
    <row r="26" spans="1:2" ht="15">
      <c r="A26" s="130" t="s">
        <v>105</v>
      </c>
      <c r="B26" s="141">
        <f>+'Q1.2 '!C27/'Q1.2 '!B27-1</f>
        <v>0.017729706699718184</v>
      </c>
    </row>
    <row r="27" spans="1:2" ht="15">
      <c r="A27" s="130" t="s">
        <v>120</v>
      </c>
      <c r="B27" s="141">
        <f>+'Q1.2 '!C28/'Q1.2 '!B28-1</f>
        <v>-0.05787817021956576</v>
      </c>
    </row>
    <row r="28" spans="1:2" ht="15">
      <c r="A28" s="130" t="s">
        <v>121</v>
      </c>
      <c r="B28" s="141">
        <f>+'Q1.2 '!C29/'Q1.2 '!B29-1</f>
        <v>-0.04573051824334329</v>
      </c>
    </row>
    <row r="29" spans="1:2" ht="15">
      <c r="A29" s="130" t="s">
        <v>122</v>
      </c>
      <c r="B29" s="141">
        <f>+'Q1.2 '!C30/'Q1.2 '!B30-1</f>
        <v>-0.07383978154343063</v>
      </c>
    </row>
    <row r="30" spans="1:2" ht="15">
      <c r="A30" s="136" t="s">
        <v>19</v>
      </c>
      <c r="B30" s="142">
        <f>+'Q1.2 '!C31/'Q1.2 '!B31-1</f>
        <v>0.03325576831349086</v>
      </c>
    </row>
    <row r="31" spans="1:2" ht="15">
      <c r="A31" s="119" t="s">
        <v>20</v>
      </c>
      <c r="B31" s="141">
        <f>+'Q1.2 '!C32/'Q1.2 '!B32-1</f>
        <v>0.11403994806159634</v>
      </c>
    </row>
    <row r="32" spans="1:4" ht="15">
      <c r="A32" s="136" t="s">
        <v>21</v>
      </c>
      <c r="B32" s="142">
        <f>+'Q1.2 '!C33/'Q1.2 '!B33-1</f>
        <v>0.04280714826623688</v>
      </c>
      <c r="D32" s="6"/>
    </row>
    <row r="33" spans="1:2" ht="15">
      <c r="A33" s="122" t="s">
        <v>23</v>
      </c>
      <c r="B33" s="141"/>
    </row>
    <row r="34" spans="1:2" ht="15">
      <c r="A34" s="128" t="s">
        <v>24</v>
      </c>
      <c r="B34" s="140">
        <f>+'Q1.2 '!C35/'Q1.2 '!B35-1</f>
        <v>0.07060532644517048</v>
      </c>
    </row>
    <row r="35" spans="1:2" ht="15">
      <c r="A35" s="132" t="s">
        <v>159</v>
      </c>
      <c r="B35" s="143">
        <f>+'Q1.2 '!C36/'Q1.2 '!B36-1</f>
        <v>0.08148294264193567</v>
      </c>
    </row>
    <row r="36" spans="1:2" ht="15">
      <c r="A36" s="133" t="s">
        <v>198</v>
      </c>
      <c r="B36" s="143">
        <f>+'Q1.2 '!C37/'Q1.2 '!B37-1</f>
        <v>0.038262310901711505</v>
      </c>
    </row>
    <row r="37" spans="1:2" ht="15">
      <c r="A37" s="130" t="s">
        <v>162</v>
      </c>
      <c r="B37" s="141">
        <f>+'Q1.2 '!C38/'Q1.2 '!B38-1</f>
        <v>-0.022536082474226893</v>
      </c>
    </row>
    <row r="38" spans="1:2" ht="15">
      <c r="A38" s="128" t="s">
        <v>25</v>
      </c>
      <c r="B38" s="140">
        <f>+'Q1.2 '!C39/'Q1.2 '!B39-1</f>
        <v>0.0760079899781354</v>
      </c>
    </row>
    <row r="39" spans="1:2" ht="15">
      <c r="A39" s="133" t="s">
        <v>199</v>
      </c>
      <c r="B39" s="141">
        <f>+'Q1.2 '!C40/'Q1.2 '!B40-1</f>
        <v>0.1428039094702218</v>
      </c>
    </row>
    <row r="40" spans="1:2" ht="15">
      <c r="A40" s="134" t="s">
        <v>200</v>
      </c>
      <c r="B40" s="141">
        <f>+'Q1.2 '!C41/'Q1.2 '!B41-1</f>
        <v>-0.06338570467536175</v>
      </c>
    </row>
    <row r="41" spans="1:2" ht="15">
      <c r="A41" s="128" t="s">
        <v>26</v>
      </c>
      <c r="B41" s="140">
        <f>+'Q1.2 '!C42/'Q1.2 '!B42-1</f>
        <v>0.08225958188153304</v>
      </c>
    </row>
    <row r="42" spans="1:2" ht="15">
      <c r="A42" s="128" t="s">
        <v>27</v>
      </c>
      <c r="B42" s="142">
        <f>+'Q1.2 '!C43/'Q1.2 '!B43-1</f>
        <v>0.07657510216137009</v>
      </c>
    </row>
    <row r="43" spans="1:2" ht="15">
      <c r="A43" s="128" t="s">
        <v>28</v>
      </c>
      <c r="B43" s="142">
        <f>+'Q1.2 '!C44/'Q1.2 '!B44-1</f>
        <v>0.32216787498775346</v>
      </c>
    </row>
    <row r="44" spans="1:2" ht="15">
      <c r="A44" s="128" t="s">
        <v>29</v>
      </c>
      <c r="B44" s="140">
        <f>+'Q1.2 '!C45/'Q1.2 '!B45-1</f>
        <v>0.08915777408127035</v>
      </c>
    </row>
    <row r="45" spans="1:2" ht="15">
      <c r="A45" s="133" t="s">
        <v>201</v>
      </c>
      <c r="B45" s="143">
        <f>+'Q1.2 '!C46/'Q1.2 '!B46-1</f>
        <v>0.010925052147018555</v>
      </c>
    </row>
    <row r="46" spans="1:2" ht="15">
      <c r="A46" s="132" t="s">
        <v>202</v>
      </c>
      <c r="B46" s="143">
        <f>+'Q1.2 '!C47/'Q1.2 '!B47-1</f>
        <v>0.10804835603366003</v>
      </c>
    </row>
    <row r="47" spans="1:2" ht="15">
      <c r="A47" s="128" t="s">
        <v>30</v>
      </c>
      <c r="B47" s="140">
        <f>+'Q1.2 '!C48/'Q1.2 '!B48-1</f>
        <v>0.14089952366452074</v>
      </c>
    </row>
    <row r="48" spans="1:2" ht="15">
      <c r="A48" s="132" t="s">
        <v>203</v>
      </c>
      <c r="B48" s="143">
        <f>+'Q1.2 '!C49/'Q1.2 '!B49-1</f>
        <v>0.14981107472724342</v>
      </c>
    </row>
    <row r="49" spans="1:2" ht="15">
      <c r="A49" s="133" t="s">
        <v>204</v>
      </c>
      <c r="B49" s="143">
        <f>+'Q1.2 '!C50/'Q1.2 '!B50-1</f>
        <v>0.11545465598926663</v>
      </c>
    </row>
    <row r="50" spans="1:2" ht="15">
      <c r="A50" s="128" t="s">
        <v>31</v>
      </c>
      <c r="B50" s="140">
        <f>+'Q1.2 '!C51/'Q1.2 '!B51-1</f>
        <v>0.042806032970887475</v>
      </c>
    </row>
  </sheetData>
  <sheetProtection/>
  <printOptions/>
  <pageMargins left="0.7086614173228347" right="0.7086614173228347" top="1.025" bottom="0.7480314960629921" header="0.31496062992125984" footer="0.31496062992125984"/>
  <pageSetup horizontalDpi="600" verticalDpi="600" orientation="portrait" paperSize="9" scale="80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A129"/>
  <sheetViews>
    <sheetView showGridLines="0" view="pageLayout" workbookViewId="0" topLeftCell="A1">
      <selection activeCell="A2" sqref="A2"/>
    </sheetView>
  </sheetViews>
  <sheetFormatPr defaultColWidth="11.421875" defaultRowHeight="15"/>
  <cols>
    <col min="1" max="1" width="9.140625" style="2" customWidth="1"/>
    <col min="2" max="2" width="88.28125" style="2" customWidth="1"/>
    <col min="3" max="3" width="10.8515625" style="2" customWidth="1"/>
    <col min="4" max="4" width="10.7109375" style="2" bestFit="1" customWidth="1"/>
    <col min="5" max="5" width="9.7109375" style="2" customWidth="1"/>
    <col min="6" max="6" width="10.28125" style="2" customWidth="1"/>
    <col min="7" max="10" width="9.7109375" style="2" customWidth="1"/>
    <col min="11" max="11" width="13.7109375" style="2" customWidth="1"/>
    <col min="12" max="64" width="12.7109375" style="2" customWidth="1"/>
    <col min="65" max="66" width="12.7109375" style="8" customWidth="1"/>
    <col min="67" max="67" width="11.28125" style="2" customWidth="1"/>
    <col min="68" max="68" width="35.28125" style="2" bestFit="1" customWidth="1"/>
    <col min="69" max="69" width="12.140625" style="2" customWidth="1"/>
    <col min="70" max="70" width="12.00390625" style="2" customWidth="1"/>
    <col min="71" max="71" width="11.7109375" style="2" customWidth="1"/>
    <col min="72" max="72" width="11.140625" style="2" bestFit="1" customWidth="1"/>
    <col min="73" max="75" width="9.7109375" style="2" customWidth="1"/>
    <col min="76" max="76" width="10.421875" style="2" customWidth="1"/>
    <col min="77" max="77" width="14.7109375" style="2" customWidth="1"/>
    <col min="78" max="78" width="11.140625" style="7" bestFit="1" customWidth="1"/>
    <col min="79" max="16384" width="11.421875" style="2" customWidth="1"/>
  </cols>
  <sheetData>
    <row r="1" spans="6:66" ht="15.75">
      <c r="F1" s="4" t="s">
        <v>195</v>
      </c>
      <c r="G1" s="114" t="s">
        <v>144</v>
      </c>
      <c r="H1" s="114"/>
      <c r="I1" s="115"/>
      <c r="J1" s="115"/>
      <c r="K1" s="115"/>
      <c r="N1" s="2" t="s">
        <v>132</v>
      </c>
      <c r="BM1" s="2"/>
      <c r="BN1" s="2"/>
    </row>
    <row r="2" spans="1:14" ht="12.75">
      <c r="A2" s="202" t="s">
        <v>5</v>
      </c>
      <c r="N2" s="2" t="s">
        <v>133</v>
      </c>
    </row>
    <row r="3" spans="3:72" ht="13.5" thickBot="1">
      <c r="C3" s="9" t="s">
        <v>136</v>
      </c>
      <c r="BN3" s="10"/>
      <c r="BT3" s="9"/>
    </row>
    <row r="4" spans="12:78" ht="14.25" thickBot="1" thickTop="1">
      <c r="L4" s="11" t="s">
        <v>137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3"/>
      <c r="BN4" s="2"/>
      <c r="BY4" s="7"/>
      <c r="BZ4" s="2"/>
    </row>
    <row r="5" spans="1:78" ht="70.5" customHeight="1" thickTop="1">
      <c r="A5" s="14"/>
      <c r="B5" s="15" t="s">
        <v>134</v>
      </c>
      <c r="C5" s="16" t="s">
        <v>135</v>
      </c>
      <c r="D5" s="16" t="s">
        <v>138</v>
      </c>
      <c r="E5" s="16" t="s">
        <v>139</v>
      </c>
      <c r="F5" s="16" t="s">
        <v>140</v>
      </c>
      <c r="G5" s="16" t="s">
        <v>141</v>
      </c>
      <c r="H5" s="16" t="s">
        <v>142</v>
      </c>
      <c r="I5" s="16" t="s">
        <v>143</v>
      </c>
      <c r="J5" s="17" t="s">
        <v>145</v>
      </c>
      <c r="K5" s="18" t="s">
        <v>183</v>
      </c>
      <c r="L5" s="19" t="s">
        <v>207</v>
      </c>
      <c r="M5" s="20" t="s">
        <v>40</v>
      </c>
      <c r="N5" s="20" t="s">
        <v>42</v>
      </c>
      <c r="O5" s="20" t="s">
        <v>208</v>
      </c>
      <c r="P5" s="20" t="s">
        <v>45</v>
      </c>
      <c r="Q5" s="20" t="s">
        <v>47</v>
      </c>
      <c r="R5" s="20" t="s">
        <v>49</v>
      </c>
      <c r="S5" s="20" t="s">
        <v>209</v>
      </c>
      <c r="T5" s="20" t="s">
        <v>210</v>
      </c>
      <c r="U5" s="20" t="s">
        <v>211</v>
      </c>
      <c r="V5" s="20" t="s">
        <v>212</v>
      </c>
      <c r="W5" s="20" t="s">
        <v>213</v>
      </c>
      <c r="X5" s="20" t="s">
        <v>214</v>
      </c>
      <c r="Y5" s="20" t="s">
        <v>215</v>
      </c>
      <c r="Z5" s="20" t="s">
        <v>58</v>
      </c>
      <c r="AA5" s="20" t="s">
        <v>60</v>
      </c>
      <c r="AB5" s="20" t="s">
        <v>216</v>
      </c>
      <c r="AC5" s="20" t="s">
        <v>63</v>
      </c>
      <c r="AD5" s="20" t="s">
        <v>217</v>
      </c>
      <c r="AE5" s="20" t="s">
        <v>17</v>
      </c>
      <c r="AF5" s="20" t="s">
        <v>218</v>
      </c>
      <c r="AG5" s="20" t="s">
        <v>219</v>
      </c>
      <c r="AH5" s="20" t="s">
        <v>220</v>
      </c>
      <c r="AI5" s="20" t="s">
        <v>221</v>
      </c>
      <c r="AJ5" s="20" t="s">
        <v>222</v>
      </c>
      <c r="AK5" s="20" t="s">
        <v>72</v>
      </c>
      <c r="AL5" s="20" t="s">
        <v>74</v>
      </c>
      <c r="AM5" s="20" t="s">
        <v>223</v>
      </c>
      <c r="AN5" s="20" t="s">
        <v>77</v>
      </c>
      <c r="AO5" s="20" t="s">
        <v>79</v>
      </c>
      <c r="AP5" s="20" t="s">
        <v>81</v>
      </c>
      <c r="AQ5" s="20" t="s">
        <v>224</v>
      </c>
      <c r="AR5" s="20" t="s">
        <v>84</v>
      </c>
      <c r="AS5" s="20" t="s">
        <v>225</v>
      </c>
      <c r="AT5" s="20" t="s">
        <v>226</v>
      </c>
      <c r="AU5" s="20" t="s">
        <v>227</v>
      </c>
      <c r="AV5" s="20" t="s">
        <v>89</v>
      </c>
      <c r="AW5" s="20" t="s">
        <v>91</v>
      </c>
      <c r="AX5" s="20" t="s">
        <v>228</v>
      </c>
      <c r="AY5" s="20" t="s">
        <v>94</v>
      </c>
      <c r="AZ5" s="20" t="s">
        <v>96</v>
      </c>
      <c r="BA5" s="20" t="s">
        <v>229</v>
      </c>
      <c r="BB5" s="20" t="s">
        <v>230</v>
      </c>
      <c r="BC5" s="20" t="s">
        <v>100</v>
      </c>
      <c r="BD5" s="20" t="s">
        <v>102</v>
      </c>
      <c r="BE5" s="20" t="s">
        <v>231</v>
      </c>
      <c r="BF5" s="20" t="s">
        <v>105</v>
      </c>
      <c r="BG5" s="20" t="s">
        <v>232</v>
      </c>
      <c r="BH5" s="20" t="s">
        <v>108</v>
      </c>
      <c r="BI5" s="20" t="s">
        <v>233</v>
      </c>
      <c r="BJ5" s="20" t="s">
        <v>234</v>
      </c>
      <c r="BK5" s="20" t="s">
        <v>235</v>
      </c>
      <c r="BL5" s="16" t="s">
        <v>236</v>
      </c>
      <c r="BM5" s="18" t="s">
        <v>146</v>
      </c>
      <c r="BN5" s="21" t="s">
        <v>147</v>
      </c>
      <c r="BO5" s="22" t="s">
        <v>148</v>
      </c>
      <c r="BZ5" s="2"/>
    </row>
    <row r="6" spans="1:78" ht="15" customHeight="1">
      <c r="A6" s="23"/>
      <c r="B6" s="24"/>
      <c r="C6" s="25"/>
      <c r="D6" s="24"/>
      <c r="E6" s="24"/>
      <c r="F6" s="24"/>
      <c r="G6" s="24"/>
      <c r="H6" s="24"/>
      <c r="I6" s="24"/>
      <c r="J6" s="24"/>
      <c r="K6" s="24"/>
      <c r="L6" s="26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7"/>
      <c r="BN6" s="28"/>
      <c r="BO6" s="29"/>
      <c r="BZ6" s="2"/>
    </row>
    <row r="7" spans="1:78" ht="15" customHeight="1" thickBot="1">
      <c r="A7" s="30"/>
      <c r="B7" s="31"/>
      <c r="C7" s="32"/>
      <c r="D7" s="31"/>
      <c r="E7" s="31"/>
      <c r="F7" s="31"/>
      <c r="G7" s="31"/>
      <c r="H7" s="31"/>
      <c r="I7" s="31"/>
      <c r="J7" s="31"/>
      <c r="K7" s="31"/>
      <c r="L7" s="33" t="s">
        <v>38</v>
      </c>
      <c r="M7" s="32" t="s">
        <v>39</v>
      </c>
      <c r="N7" s="32" t="s">
        <v>41</v>
      </c>
      <c r="O7" s="32" t="s">
        <v>43</v>
      </c>
      <c r="P7" s="32" t="s">
        <v>44</v>
      </c>
      <c r="Q7" s="32" t="s">
        <v>46</v>
      </c>
      <c r="R7" s="32" t="s">
        <v>48</v>
      </c>
      <c r="S7" s="32" t="s">
        <v>50</v>
      </c>
      <c r="T7" s="32" t="s">
        <v>51</v>
      </c>
      <c r="U7" s="32" t="s">
        <v>52</v>
      </c>
      <c r="V7" s="32" t="s">
        <v>53</v>
      </c>
      <c r="W7" s="32" t="s">
        <v>54</v>
      </c>
      <c r="X7" s="32" t="s">
        <v>55</v>
      </c>
      <c r="Y7" s="32" t="s">
        <v>56</v>
      </c>
      <c r="Z7" s="32" t="s">
        <v>57</v>
      </c>
      <c r="AA7" s="32" t="s">
        <v>59</v>
      </c>
      <c r="AB7" s="32" t="s">
        <v>61</v>
      </c>
      <c r="AC7" s="32" t="s">
        <v>62</v>
      </c>
      <c r="AD7" s="32" t="s">
        <v>64</v>
      </c>
      <c r="AE7" s="32" t="s">
        <v>65</v>
      </c>
      <c r="AF7" s="32" t="s">
        <v>66</v>
      </c>
      <c r="AG7" s="32" t="s">
        <v>67</v>
      </c>
      <c r="AH7" s="32" t="s">
        <v>68</v>
      </c>
      <c r="AI7" s="32" t="s">
        <v>69</v>
      </c>
      <c r="AJ7" s="32" t="s">
        <v>70</v>
      </c>
      <c r="AK7" s="32" t="s">
        <v>71</v>
      </c>
      <c r="AL7" s="32" t="s">
        <v>73</v>
      </c>
      <c r="AM7" s="32" t="s">
        <v>75</v>
      </c>
      <c r="AN7" s="32" t="s">
        <v>76</v>
      </c>
      <c r="AO7" s="32" t="s">
        <v>78</v>
      </c>
      <c r="AP7" s="32" t="s">
        <v>80</v>
      </c>
      <c r="AQ7" s="32" t="s">
        <v>82</v>
      </c>
      <c r="AR7" s="32" t="s">
        <v>83</v>
      </c>
      <c r="AS7" s="32" t="s">
        <v>85</v>
      </c>
      <c r="AT7" s="32" t="s">
        <v>86</v>
      </c>
      <c r="AU7" s="32" t="s">
        <v>87</v>
      </c>
      <c r="AV7" s="32" t="s">
        <v>88</v>
      </c>
      <c r="AW7" s="32" t="s">
        <v>90</v>
      </c>
      <c r="AX7" s="32" t="s">
        <v>92</v>
      </c>
      <c r="AY7" s="32" t="s">
        <v>93</v>
      </c>
      <c r="AZ7" s="32" t="s">
        <v>95</v>
      </c>
      <c r="BA7" s="32" t="s">
        <v>97</v>
      </c>
      <c r="BB7" s="32" t="s">
        <v>98</v>
      </c>
      <c r="BC7" s="32" t="s">
        <v>99</v>
      </c>
      <c r="BD7" s="32" t="s">
        <v>101</v>
      </c>
      <c r="BE7" s="32" t="s">
        <v>103</v>
      </c>
      <c r="BF7" s="32" t="s">
        <v>104</v>
      </c>
      <c r="BG7" s="32" t="s">
        <v>106</v>
      </c>
      <c r="BH7" s="32" t="s">
        <v>107</v>
      </c>
      <c r="BI7" s="32" t="s">
        <v>109</v>
      </c>
      <c r="BJ7" s="32" t="s">
        <v>110</v>
      </c>
      <c r="BK7" s="32" t="s">
        <v>124</v>
      </c>
      <c r="BL7" s="32" t="s">
        <v>125</v>
      </c>
      <c r="BM7" s="34"/>
      <c r="BN7" s="28"/>
      <c r="BO7" s="29"/>
      <c r="BZ7" s="2"/>
    </row>
    <row r="8" spans="1:78" ht="15.75" thickTop="1">
      <c r="A8" s="23" t="s">
        <v>38</v>
      </c>
      <c r="B8" s="35" t="s">
        <v>207</v>
      </c>
      <c r="C8" s="153">
        <f>D8+E8+F8+G8+H8+I8+J8+K8</f>
        <v>18482.891</v>
      </c>
      <c r="D8" s="152">
        <v>2782.452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193.451</v>
      </c>
      <c r="K8" s="152">
        <f>BM8+BN8+BO8</f>
        <v>15506.988</v>
      </c>
      <c r="L8" s="154">
        <v>11966.408</v>
      </c>
      <c r="M8" s="153">
        <v>0</v>
      </c>
      <c r="N8" s="153">
        <v>0</v>
      </c>
      <c r="O8" s="153">
        <v>469.252</v>
      </c>
      <c r="P8" s="153">
        <v>0</v>
      </c>
      <c r="Q8" s="153">
        <v>0</v>
      </c>
      <c r="R8" s="153">
        <v>0</v>
      </c>
      <c r="S8" s="153">
        <v>36.391</v>
      </c>
      <c r="T8" s="153">
        <v>0</v>
      </c>
      <c r="U8" s="153">
        <v>0</v>
      </c>
      <c r="V8" s="153">
        <v>0</v>
      </c>
      <c r="W8" s="153">
        <v>0</v>
      </c>
      <c r="X8" s="153">
        <v>0</v>
      </c>
      <c r="Y8" s="153">
        <v>0</v>
      </c>
      <c r="Z8" s="153">
        <v>0</v>
      </c>
      <c r="AA8" s="153">
        <v>1.552</v>
      </c>
      <c r="AB8" s="153">
        <v>0</v>
      </c>
      <c r="AC8" s="153">
        <v>0</v>
      </c>
      <c r="AD8" s="153">
        <v>0</v>
      </c>
      <c r="AE8" s="153">
        <v>0</v>
      </c>
      <c r="AF8" s="153">
        <v>0</v>
      </c>
      <c r="AG8" s="153">
        <v>0</v>
      </c>
      <c r="AH8" s="153">
        <v>0</v>
      </c>
      <c r="AI8" s="153">
        <v>0</v>
      </c>
      <c r="AJ8" s="153">
        <v>0</v>
      </c>
      <c r="AK8" s="153">
        <v>0</v>
      </c>
      <c r="AL8" s="153">
        <v>0</v>
      </c>
      <c r="AM8" s="153">
        <v>0</v>
      </c>
      <c r="AN8" s="153">
        <v>0</v>
      </c>
      <c r="AO8" s="153">
        <v>0</v>
      </c>
      <c r="AP8" s="153">
        <v>0</v>
      </c>
      <c r="AQ8" s="153">
        <v>0</v>
      </c>
      <c r="AR8" s="153">
        <v>0</v>
      </c>
      <c r="AS8" s="153">
        <v>0</v>
      </c>
      <c r="AT8" s="153">
        <v>0</v>
      </c>
      <c r="AU8" s="153">
        <v>0</v>
      </c>
      <c r="AV8" s="153">
        <v>0</v>
      </c>
      <c r="AW8" s="153">
        <v>0</v>
      </c>
      <c r="AX8" s="153">
        <v>0</v>
      </c>
      <c r="AY8" s="153">
        <v>0</v>
      </c>
      <c r="AZ8" s="153">
        <v>0</v>
      </c>
      <c r="BA8" s="153">
        <v>0</v>
      </c>
      <c r="BB8" s="153">
        <v>0</v>
      </c>
      <c r="BC8" s="153">
        <v>6.383</v>
      </c>
      <c r="BD8" s="153">
        <v>0</v>
      </c>
      <c r="BE8" s="153">
        <v>0</v>
      </c>
      <c r="BF8" s="153">
        <v>0</v>
      </c>
      <c r="BG8" s="153">
        <v>0</v>
      </c>
      <c r="BH8" s="153">
        <v>0</v>
      </c>
      <c r="BI8" s="153">
        <v>0</v>
      </c>
      <c r="BJ8" s="153">
        <v>0</v>
      </c>
      <c r="BK8" s="153">
        <v>0</v>
      </c>
      <c r="BL8" s="153">
        <v>0</v>
      </c>
      <c r="BM8" s="155">
        <f>SUM(L8:BL8)</f>
        <v>12479.985999999999</v>
      </c>
      <c r="BN8" s="156"/>
      <c r="BO8" s="198">
        <v>3027.002</v>
      </c>
      <c r="BP8"/>
      <c r="BQ8"/>
      <c r="BR8"/>
      <c r="BS8"/>
      <c r="BT8"/>
      <c r="BU8"/>
      <c r="BV8"/>
      <c r="BW8"/>
      <c r="BX8"/>
      <c r="BY8"/>
      <c r="BZ8"/>
    </row>
    <row r="9" spans="1:78" ht="15">
      <c r="A9" s="23" t="s">
        <v>39</v>
      </c>
      <c r="B9" s="35" t="s">
        <v>40</v>
      </c>
      <c r="C9" s="153">
        <f aca="true" t="shared" si="0" ref="C9:C60">D9+E9+F9+G9+H9+I9+J9+K9</f>
        <v>7412.009999999999</v>
      </c>
      <c r="D9" s="152">
        <v>1734.265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2.088</v>
      </c>
      <c r="K9" s="152">
        <f aca="true" t="shared" si="1" ref="K9:K60">BM9+BN9+BO9</f>
        <v>5675.656999999999</v>
      </c>
      <c r="L9" s="154">
        <v>0</v>
      </c>
      <c r="M9" s="153">
        <v>5565.873</v>
      </c>
      <c r="N9" s="153">
        <v>0</v>
      </c>
      <c r="O9" s="153">
        <v>53.479</v>
      </c>
      <c r="P9" s="153">
        <v>0</v>
      </c>
      <c r="Q9" s="153">
        <v>0</v>
      </c>
      <c r="R9" s="153">
        <v>0</v>
      </c>
      <c r="S9" s="153">
        <v>47.182</v>
      </c>
      <c r="T9" s="153">
        <v>0</v>
      </c>
      <c r="U9" s="153">
        <v>0</v>
      </c>
      <c r="V9" s="153">
        <v>0</v>
      </c>
      <c r="W9" s="153">
        <v>0</v>
      </c>
      <c r="X9" s="153">
        <v>0</v>
      </c>
      <c r="Y9" s="153">
        <v>0</v>
      </c>
      <c r="Z9" s="153">
        <v>0</v>
      </c>
      <c r="AA9" s="153">
        <v>0</v>
      </c>
      <c r="AB9" s="153">
        <v>0</v>
      </c>
      <c r="AC9" s="153">
        <v>0</v>
      </c>
      <c r="AD9" s="153">
        <v>0</v>
      </c>
      <c r="AE9" s="153">
        <v>0</v>
      </c>
      <c r="AF9" s="153">
        <v>0</v>
      </c>
      <c r="AG9" s="153">
        <v>0</v>
      </c>
      <c r="AH9" s="153">
        <v>0</v>
      </c>
      <c r="AI9" s="153">
        <v>0</v>
      </c>
      <c r="AJ9" s="153">
        <v>0</v>
      </c>
      <c r="AK9" s="153">
        <v>0</v>
      </c>
      <c r="AL9" s="153">
        <v>0</v>
      </c>
      <c r="AM9" s="153">
        <v>0</v>
      </c>
      <c r="AN9" s="153">
        <v>0</v>
      </c>
      <c r="AO9" s="153">
        <v>0</v>
      </c>
      <c r="AP9" s="153">
        <v>0</v>
      </c>
      <c r="AQ9" s="153">
        <v>0</v>
      </c>
      <c r="AR9" s="153">
        <v>0</v>
      </c>
      <c r="AS9" s="153">
        <v>0</v>
      </c>
      <c r="AT9" s="153">
        <v>0</v>
      </c>
      <c r="AU9" s="153">
        <v>0</v>
      </c>
      <c r="AV9" s="153">
        <v>0</v>
      </c>
      <c r="AW9" s="153">
        <v>0</v>
      </c>
      <c r="AX9" s="153">
        <v>0</v>
      </c>
      <c r="AY9" s="153">
        <v>0</v>
      </c>
      <c r="AZ9" s="153">
        <v>0</v>
      </c>
      <c r="BA9" s="153">
        <v>0</v>
      </c>
      <c r="BB9" s="153">
        <v>0</v>
      </c>
      <c r="BC9" s="153">
        <v>0</v>
      </c>
      <c r="BD9" s="153">
        <v>0</v>
      </c>
      <c r="BE9" s="153">
        <v>0</v>
      </c>
      <c r="BF9" s="153">
        <v>0</v>
      </c>
      <c r="BG9" s="153">
        <v>0</v>
      </c>
      <c r="BH9" s="153">
        <v>0</v>
      </c>
      <c r="BI9" s="153">
        <v>0</v>
      </c>
      <c r="BJ9" s="153">
        <v>0</v>
      </c>
      <c r="BK9" s="153">
        <v>0</v>
      </c>
      <c r="BL9" s="153">
        <v>0</v>
      </c>
      <c r="BM9" s="155">
        <f aca="true" t="shared" si="2" ref="BM9:BM60">SUM(L9:BL9)</f>
        <v>5666.534</v>
      </c>
      <c r="BN9" s="157"/>
      <c r="BO9" s="199">
        <v>9.123</v>
      </c>
      <c r="BP9"/>
      <c r="BQ9"/>
      <c r="BR9"/>
      <c r="BS9"/>
      <c r="BT9"/>
      <c r="BU9"/>
      <c r="BV9"/>
      <c r="BW9"/>
      <c r="BX9"/>
      <c r="BY9"/>
      <c r="BZ9"/>
    </row>
    <row r="10" spans="1:78" ht="15">
      <c r="A10" s="23" t="s">
        <v>41</v>
      </c>
      <c r="B10" s="35" t="s">
        <v>42</v>
      </c>
      <c r="C10" s="153">
        <f t="shared" si="0"/>
        <v>1558.6119999999999</v>
      </c>
      <c r="D10" s="152">
        <v>670.535</v>
      </c>
      <c r="E10" s="152">
        <v>0</v>
      </c>
      <c r="F10" s="152">
        <v>10.669</v>
      </c>
      <c r="G10" s="152">
        <v>0</v>
      </c>
      <c r="H10" s="152">
        <v>0</v>
      </c>
      <c r="I10" s="152">
        <v>0</v>
      </c>
      <c r="J10" s="152">
        <v>3.612</v>
      </c>
      <c r="K10" s="152">
        <f t="shared" si="1"/>
        <v>873.7959999999999</v>
      </c>
      <c r="L10" s="154">
        <v>0</v>
      </c>
      <c r="M10" s="153">
        <v>0</v>
      </c>
      <c r="N10" s="153">
        <v>735.881</v>
      </c>
      <c r="O10" s="153">
        <v>0</v>
      </c>
      <c r="P10" s="153">
        <v>0</v>
      </c>
      <c r="Q10" s="153">
        <v>0</v>
      </c>
      <c r="R10" s="153">
        <v>0</v>
      </c>
      <c r="S10" s="153">
        <v>0</v>
      </c>
      <c r="T10" s="153">
        <v>0</v>
      </c>
      <c r="U10" s="153">
        <v>0</v>
      </c>
      <c r="V10" s="153">
        <v>0</v>
      </c>
      <c r="W10" s="153">
        <v>0</v>
      </c>
      <c r="X10" s="153">
        <v>0</v>
      </c>
      <c r="Y10" s="153">
        <v>0</v>
      </c>
      <c r="Z10" s="153">
        <v>0</v>
      </c>
      <c r="AA10" s="153">
        <v>0</v>
      </c>
      <c r="AB10" s="153">
        <v>0</v>
      </c>
      <c r="AC10" s="153">
        <v>0</v>
      </c>
      <c r="AD10" s="153">
        <v>0</v>
      </c>
      <c r="AE10" s="153">
        <v>5.249</v>
      </c>
      <c r="AF10" s="153">
        <v>0</v>
      </c>
      <c r="AG10" s="153">
        <v>0</v>
      </c>
      <c r="AH10" s="153">
        <v>0</v>
      </c>
      <c r="AI10" s="153">
        <v>0</v>
      </c>
      <c r="AJ10" s="153">
        <v>0</v>
      </c>
      <c r="AK10" s="153">
        <v>0</v>
      </c>
      <c r="AL10" s="153">
        <v>0</v>
      </c>
      <c r="AM10" s="153">
        <v>0</v>
      </c>
      <c r="AN10" s="153">
        <v>0</v>
      </c>
      <c r="AO10" s="153">
        <v>0</v>
      </c>
      <c r="AP10" s="153">
        <v>0</v>
      </c>
      <c r="AQ10" s="153">
        <v>0</v>
      </c>
      <c r="AR10" s="153">
        <v>0</v>
      </c>
      <c r="AS10" s="153">
        <v>0</v>
      </c>
      <c r="AT10" s="153">
        <v>0</v>
      </c>
      <c r="AU10" s="153">
        <v>0</v>
      </c>
      <c r="AV10" s="153">
        <v>0</v>
      </c>
      <c r="AW10" s="153">
        <v>0</v>
      </c>
      <c r="AX10" s="153">
        <v>0</v>
      </c>
      <c r="AY10" s="153">
        <v>0</v>
      </c>
      <c r="AZ10" s="153">
        <v>0</v>
      </c>
      <c r="BA10" s="153">
        <v>0</v>
      </c>
      <c r="BB10" s="153">
        <v>0</v>
      </c>
      <c r="BC10" s="153">
        <v>18.122</v>
      </c>
      <c r="BD10" s="153">
        <v>0</v>
      </c>
      <c r="BE10" s="153">
        <v>0</v>
      </c>
      <c r="BF10" s="153">
        <v>0</v>
      </c>
      <c r="BG10" s="153">
        <v>0</v>
      </c>
      <c r="BH10" s="153">
        <v>0</v>
      </c>
      <c r="BI10" s="153">
        <v>0</v>
      </c>
      <c r="BJ10" s="153">
        <v>0</v>
      </c>
      <c r="BK10" s="153">
        <v>0</v>
      </c>
      <c r="BL10" s="153">
        <v>0</v>
      </c>
      <c r="BM10" s="155">
        <f t="shared" si="2"/>
        <v>759.252</v>
      </c>
      <c r="BN10" s="157"/>
      <c r="BO10" s="199">
        <v>114.544</v>
      </c>
      <c r="BP10"/>
      <c r="BQ10"/>
      <c r="BR10"/>
      <c r="BS10"/>
      <c r="BT10"/>
      <c r="BU10"/>
      <c r="BV10"/>
      <c r="BW10"/>
      <c r="BX10"/>
      <c r="BY10"/>
      <c r="BZ10"/>
    </row>
    <row r="11" spans="1:78" ht="15">
      <c r="A11" s="23" t="s">
        <v>43</v>
      </c>
      <c r="B11" s="35" t="s">
        <v>208</v>
      </c>
      <c r="C11" s="153">
        <f t="shared" si="0"/>
        <v>34492.007000000005</v>
      </c>
      <c r="D11" s="152">
        <v>4529.313</v>
      </c>
      <c r="E11" s="152">
        <v>0</v>
      </c>
      <c r="F11" s="152">
        <v>2284.442</v>
      </c>
      <c r="G11" s="152">
        <v>0</v>
      </c>
      <c r="H11" s="152">
        <v>0</v>
      </c>
      <c r="I11" s="152">
        <v>0</v>
      </c>
      <c r="J11" s="152">
        <v>2080.844</v>
      </c>
      <c r="K11" s="152">
        <f t="shared" si="1"/>
        <v>25597.408000000003</v>
      </c>
      <c r="L11" s="154">
        <v>565.974</v>
      </c>
      <c r="M11" s="153">
        <v>12.725</v>
      </c>
      <c r="N11" s="153">
        <v>0</v>
      </c>
      <c r="O11" s="153">
        <v>11012.78</v>
      </c>
      <c r="P11" s="153">
        <v>0.214</v>
      </c>
      <c r="Q11" s="153">
        <v>0</v>
      </c>
      <c r="R11" s="153">
        <v>0</v>
      </c>
      <c r="S11" s="153">
        <v>46.575</v>
      </c>
      <c r="T11" s="153">
        <v>0</v>
      </c>
      <c r="U11" s="153">
        <v>0</v>
      </c>
      <c r="V11" s="153">
        <v>0</v>
      </c>
      <c r="W11" s="153">
        <v>0</v>
      </c>
      <c r="X11" s="153">
        <v>0</v>
      </c>
      <c r="Y11" s="153">
        <v>0</v>
      </c>
      <c r="Z11" s="153">
        <v>0</v>
      </c>
      <c r="AA11" s="153">
        <v>0.466</v>
      </c>
      <c r="AB11" s="153">
        <v>0</v>
      </c>
      <c r="AC11" s="153">
        <v>0</v>
      </c>
      <c r="AD11" s="153">
        <v>0</v>
      </c>
      <c r="AE11" s="153">
        <v>0</v>
      </c>
      <c r="AF11" s="153">
        <v>0</v>
      </c>
      <c r="AG11" s="153">
        <v>0</v>
      </c>
      <c r="AH11" s="153">
        <v>0</v>
      </c>
      <c r="AI11" s="153">
        <v>9.35</v>
      </c>
      <c r="AJ11" s="153">
        <v>0</v>
      </c>
      <c r="AK11" s="153">
        <v>0</v>
      </c>
      <c r="AL11" s="153">
        <v>0</v>
      </c>
      <c r="AM11" s="153">
        <v>0</v>
      </c>
      <c r="AN11" s="153">
        <v>0</v>
      </c>
      <c r="AO11" s="153">
        <v>0</v>
      </c>
      <c r="AP11" s="153">
        <v>0</v>
      </c>
      <c r="AQ11" s="153">
        <v>0</v>
      </c>
      <c r="AR11" s="153">
        <v>0</v>
      </c>
      <c r="AS11" s="153">
        <v>0</v>
      </c>
      <c r="AT11" s="153">
        <v>0</v>
      </c>
      <c r="AU11" s="153">
        <v>0</v>
      </c>
      <c r="AV11" s="153">
        <v>0</v>
      </c>
      <c r="AW11" s="153">
        <v>0</v>
      </c>
      <c r="AX11" s="153">
        <v>0</v>
      </c>
      <c r="AY11" s="153">
        <v>0</v>
      </c>
      <c r="AZ11" s="153">
        <v>0</v>
      </c>
      <c r="BA11" s="153">
        <v>0</v>
      </c>
      <c r="BB11" s="153">
        <v>0</v>
      </c>
      <c r="BC11" s="153">
        <v>0</v>
      </c>
      <c r="BD11" s="153">
        <v>0</v>
      </c>
      <c r="BE11" s="153">
        <v>0</v>
      </c>
      <c r="BF11" s="153">
        <v>0</v>
      </c>
      <c r="BG11" s="153">
        <v>0</v>
      </c>
      <c r="BH11" s="153">
        <v>0</v>
      </c>
      <c r="BI11" s="153">
        <v>0</v>
      </c>
      <c r="BJ11" s="153">
        <v>0</v>
      </c>
      <c r="BK11" s="153">
        <v>0</v>
      </c>
      <c r="BL11" s="153">
        <v>0</v>
      </c>
      <c r="BM11" s="155">
        <f t="shared" si="2"/>
        <v>11648.084000000003</v>
      </c>
      <c r="BN11" s="157"/>
      <c r="BO11" s="199">
        <v>13949.324</v>
      </c>
      <c r="BP11"/>
      <c r="BQ11"/>
      <c r="BR11"/>
      <c r="BS11"/>
      <c r="BT11"/>
      <c r="BU11"/>
      <c r="BV11"/>
      <c r="BW11"/>
      <c r="BX11"/>
      <c r="BY11"/>
      <c r="BZ11"/>
    </row>
    <row r="12" spans="1:78" ht="15">
      <c r="A12" s="23" t="s">
        <v>44</v>
      </c>
      <c r="B12" s="35" t="s">
        <v>45</v>
      </c>
      <c r="C12" s="153">
        <f t="shared" si="0"/>
        <v>10417.645</v>
      </c>
      <c r="D12" s="152">
        <v>977.763</v>
      </c>
      <c r="E12" s="152">
        <v>0</v>
      </c>
      <c r="F12" s="152">
        <v>610.573</v>
      </c>
      <c r="G12" s="152">
        <v>0</v>
      </c>
      <c r="H12" s="152">
        <v>0</v>
      </c>
      <c r="I12" s="152">
        <v>0</v>
      </c>
      <c r="J12" s="152">
        <v>1946.299</v>
      </c>
      <c r="K12" s="152">
        <f t="shared" si="1"/>
        <v>6883.01</v>
      </c>
      <c r="L12" s="154">
        <v>1560.874</v>
      </c>
      <c r="M12" s="153">
        <v>0</v>
      </c>
      <c r="N12" s="153">
        <v>0</v>
      </c>
      <c r="O12" s="153">
        <v>343.357</v>
      </c>
      <c r="P12" s="153">
        <v>2557.534</v>
      </c>
      <c r="Q12" s="153">
        <v>0</v>
      </c>
      <c r="R12" s="153">
        <v>4.09</v>
      </c>
      <c r="S12" s="153">
        <v>7.547</v>
      </c>
      <c r="T12" s="153">
        <v>0</v>
      </c>
      <c r="U12" s="153">
        <v>0</v>
      </c>
      <c r="V12" s="153">
        <v>0</v>
      </c>
      <c r="W12" s="153">
        <v>0</v>
      </c>
      <c r="X12" s="153">
        <v>0</v>
      </c>
      <c r="Y12" s="153">
        <v>0</v>
      </c>
      <c r="Z12" s="153">
        <v>0</v>
      </c>
      <c r="AA12" s="153">
        <v>4.264</v>
      </c>
      <c r="AB12" s="153">
        <v>0</v>
      </c>
      <c r="AC12" s="153">
        <v>0</v>
      </c>
      <c r="AD12" s="153">
        <v>0</v>
      </c>
      <c r="AE12" s="153">
        <v>0</v>
      </c>
      <c r="AF12" s="153">
        <v>0</v>
      </c>
      <c r="AG12" s="153">
        <v>0</v>
      </c>
      <c r="AH12" s="153">
        <v>0</v>
      </c>
      <c r="AI12" s="153">
        <v>0</v>
      </c>
      <c r="AJ12" s="153">
        <v>0</v>
      </c>
      <c r="AK12" s="153">
        <v>0</v>
      </c>
      <c r="AL12" s="153">
        <v>0</v>
      </c>
      <c r="AM12" s="153">
        <v>0</v>
      </c>
      <c r="AN12" s="153">
        <v>0</v>
      </c>
      <c r="AO12" s="153">
        <v>0</v>
      </c>
      <c r="AP12" s="153">
        <v>0</v>
      </c>
      <c r="AQ12" s="153">
        <v>0</v>
      </c>
      <c r="AR12" s="153">
        <v>0</v>
      </c>
      <c r="AS12" s="153">
        <v>0</v>
      </c>
      <c r="AT12" s="153">
        <v>0</v>
      </c>
      <c r="AU12" s="153">
        <v>0</v>
      </c>
      <c r="AV12" s="153">
        <v>0</v>
      </c>
      <c r="AW12" s="153">
        <v>0</v>
      </c>
      <c r="AX12" s="153">
        <v>0</v>
      </c>
      <c r="AY12" s="153">
        <v>0</v>
      </c>
      <c r="AZ12" s="153">
        <v>0</v>
      </c>
      <c r="BA12" s="153">
        <v>0</v>
      </c>
      <c r="BB12" s="153">
        <v>0</v>
      </c>
      <c r="BC12" s="153">
        <v>0</v>
      </c>
      <c r="BD12" s="153">
        <v>0</v>
      </c>
      <c r="BE12" s="153">
        <v>0</v>
      </c>
      <c r="BF12" s="153">
        <v>0</v>
      </c>
      <c r="BG12" s="153">
        <v>0</v>
      </c>
      <c r="BH12" s="153">
        <v>0</v>
      </c>
      <c r="BI12" s="153">
        <v>0</v>
      </c>
      <c r="BJ12" s="153">
        <v>0</v>
      </c>
      <c r="BK12" s="153">
        <v>0</v>
      </c>
      <c r="BL12" s="153">
        <v>0</v>
      </c>
      <c r="BM12" s="155">
        <f t="shared" si="2"/>
        <v>4477.666</v>
      </c>
      <c r="BN12" s="157"/>
      <c r="BO12" s="199">
        <v>2405.344</v>
      </c>
      <c r="BP12"/>
      <c r="BQ12"/>
      <c r="BR12"/>
      <c r="BS12"/>
      <c r="BT12"/>
      <c r="BU12"/>
      <c r="BV12"/>
      <c r="BW12"/>
      <c r="BX12"/>
      <c r="BY12"/>
      <c r="BZ12"/>
    </row>
    <row r="13" spans="1:78" ht="15">
      <c r="A13" s="23" t="s">
        <v>46</v>
      </c>
      <c r="B13" s="35" t="s">
        <v>47</v>
      </c>
      <c r="C13" s="153">
        <f t="shared" si="0"/>
        <v>1391.9470000000001</v>
      </c>
      <c r="D13" s="152">
        <v>439.023</v>
      </c>
      <c r="E13" s="152">
        <v>0</v>
      </c>
      <c r="F13" s="152">
        <v>160.539</v>
      </c>
      <c r="G13" s="152">
        <v>0</v>
      </c>
      <c r="H13" s="152">
        <v>28.428</v>
      </c>
      <c r="I13" s="152">
        <v>0</v>
      </c>
      <c r="J13" s="152">
        <v>82.348</v>
      </c>
      <c r="K13" s="152">
        <f t="shared" si="1"/>
        <v>681.609</v>
      </c>
      <c r="L13" s="154">
        <v>0</v>
      </c>
      <c r="M13" s="153">
        <v>0</v>
      </c>
      <c r="N13" s="153">
        <v>0</v>
      </c>
      <c r="O13" s="153">
        <v>0</v>
      </c>
      <c r="P13" s="153">
        <v>0</v>
      </c>
      <c r="Q13" s="153">
        <v>497.75</v>
      </c>
      <c r="R13" s="153">
        <v>0</v>
      </c>
      <c r="S13" s="153">
        <v>0</v>
      </c>
      <c r="T13" s="153">
        <v>0</v>
      </c>
      <c r="U13" s="153">
        <v>0</v>
      </c>
      <c r="V13" s="153">
        <v>0</v>
      </c>
      <c r="W13" s="153">
        <v>0</v>
      </c>
      <c r="X13" s="153">
        <v>0</v>
      </c>
      <c r="Y13" s="153">
        <v>0</v>
      </c>
      <c r="Z13" s="153">
        <v>0</v>
      </c>
      <c r="AA13" s="153">
        <v>0</v>
      </c>
      <c r="AB13" s="153">
        <v>0</v>
      </c>
      <c r="AC13" s="153">
        <v>0</v>
      </c>
      <c r="AD13" s="153">
        <v>0</v>
      </c>
      <c r="AE13" s="153">
        <v>0</v>
      </c>
      <c r="AF13" s="153">
        <v>0</v>
      </c>
      <c r="AG13" s="153">
        <v>0</v>
      </c>
      <c r="AH13" s="153">
        <v>0</v>
      </c>
      <c r="AI13" s="153">
        <v>0</v>
      </c>
      <c r="AJ13" s="153">
        <v>0</v>
      </c>
      <c r="AK13" s="153">
        <v>0</v>
      </c>
      <c r="AL13" s="153">
        <v>0</v>
      </c>
      <c r="AM13" s="153">
        <v>0</v>
      </c>
      <c r="AN13" s="153">
        <v>0</v>
      </c>
      <c r="AO13" s="153">
        <v>0</v>
      </c>
      <c r="AP13" s="153">
        <v>0</v>
      </c>
      <c r="AQ13" s="153">
        <v>0</v>
      </c>
      <c r="AR13" s="153">
        <v>0</v>
      </c>
      <c r="AS13" s="153">
        <v>0</v>
      </c>
      <c r="AT13" s="153">
        <v>0</v>
      </c>
      <c r="AU13" s="153">
        <v>0</v>
      </c>
      <c r="AV13" s="153">
        <v>0</v>
      </c>
      <c r="AW13" s="153">
        <v>0</v>
      </c>
      <c r="AX13" s="153">
        <v>0</v>
      </c>
      <c r="AY13" s="153">
        <v>0</v>
      </c>
      <c r="AZ13" s="153">
        <v>0</v>
      </c>
      <c r="BA13" s="153">
        <v>0</v>
      </c>
      <c r="BB13" s="153">
        <v>0</v>
      </c>
      <c r="BC13" s="153">
        <v>0</v>
      </c>
      <c r="BD13" s="153">
        <v>0</v>
      </c>
      <c r="BE13" s="153">
        <v>0</v>
      </c>
      <c r="BF13" s="153">
        <v>0</v>
      </c>
      <c r="BG13" s="153">
        <v>0</v>
      </c>
      <c r="BH13" s="153">
        <v>0</v>
      </c>
      <c r="BI13" s="153">
        <v>0</v>
      </c>
      <c r="BJ13" s="153">
        <v>0</v>
      </c>
      <c r="BK13" s="153">
        <v>0</v>
      </c>
      <c r="BL13" s="153">
        <v>0</v>
      </c>
      <c r="BM13" s="155">
        <f t="shared" si="2"/>
        <v>497.75</v>
      </c>
      <c r="BN13" s="157"/>
      <c r="BO13" s="199">
        <v>183.859</v>
      </c>
      <c r="BP13"/>
      <c r="BQ13"/>
      <c r="BR13"/>
      <c r="BS13"/>
      <c r="BT13"/>
      <c r="BU13"/>
      <c r="BV13"/>
      <c r="BW13"/>
      <c r="BX13"/>
      <c r="BY13"/>
      <c r="BZ13"/>
    </row>
    <row r="14" spans="1:78" ht="15">
      <c r="A14" s="23" t="s">
        <v>48</v>
      </c>
      <c r="B14" s="35" t="s">
        <v>49</v>
      </c>
      <c r="C14" s="153">
        <f t="shared" si="0"/>
        <v>4030.046</v>
      </c>
      <c r="D14" s="152">
        <v>722.832</v>
      </c>
      <c r="E14" s="152">
        <v>0</v>
      </c>
      <c r="F14" s="152">
        <v>300.453</v>
      </c>
      <c r="G14" s="152">
        <v>0</v>
      </c>
      <c r="H14" s="152">
        <v>0</v>
      </c>
      <c r="I14" s="152">
        <v>0</v>
      </c>
      <c r="J14" s="152">
        <v>371.326</v>
      </c>
      <c r="K14" s="152">
        <f t="shared" si="1"/>
        <v>2635.435</v>
      </c>
      <c r="L14" s="154">
        <v>0</v>
      </c>
      <c r="M14" s="153">
        <v>0</v>
      </c>
      <c r="N14" s="153">
        <v>0</v>
      </c>
      <c r="O14" s="153">
        <v>0</v>
      </c>
      <c r="P14" s="153">
        <v>0</v>
      </c>
      <c r="Q14" s="153">
        <v>0</v>
      </c>
      <c r="R14" s="153">
        <v>974.097</v>
      </c>
      <c r="S14" s="153">
        <v>87.539</v>
      </c>
      <c r="T14" s="153">
        <v>0</v>
      </c>
      <c r="U14" s="153">
        <v>0</v>
      </c>
      <c r="V14" s="153">
        <v>0</v>
      </c>
      <c r="W14" s="153">
        <v>0</v>
      </c>
      <c r="X14" s="153">
        <v>0</v>
      </c>
      <c r="Y14" s="153">
        <v>0</v>
      </c>
      <c r="Z14" s="153">
        <v>1.568</v>
      </c>
      <c r="AA14" s="153">
        <v>11.395</v>
      </c>
      <c r="AB14" s="153">
        <v>0</v>
      </c>
      <c r="AC14" s="153">
        <v>0</v>
      </c>
      <c r="AD14" s="153">
        <v>0</v>
      </c>
      <c r="AE14" s="153">
        <v>0</v>
      </c>
      <c r="AF14" s="153">
        <v>0</v>
      </c>
      <c r="AG14" s="153">
        <v>0</v>
      </c>
      <c r="AH14" s="153">
        <v>0</v>
      </c>
      <c r="AI14" s="153">
        <v>0</v>
      </c>
      <c r="AJ14" s="153">
        <v>0</v>
      </c>
      <c r="AK14" s="153">
        <v>0</v>
      </c>
      <c r="AL14" s="153">
        <v>0</v>
      </c>
      <c r="AM14" s="153">
        <v>0</v>
      </c>
      <c r="AN14" s="153">
        <v>0</v>
      </c>
      <c r="AO14" s="153">
        <v>0</v>
      </c>
      <c r="AP14" s="153">
        <v>0</v>
      </c>
      <c r="AQ14" s="153">
        <v>0</v>
      </c>
      <c r="AR14" s="153">
        <v>0</v>
      </c>
      <c r="AS14" s="153">
        <v>0</v>
      </c>
      <c r="AT14" s="153">
        <v>0</v>
      </c>
      <c r="AU14" s="153">
        <v>0</v>
      </c>
      <c r="AV14" s="153">
        <v>0</v>
      </c>
      <c r="AW14" s="153">
        <v>0</v>
      </c>
      <c r="AX14" s="153">
        <v>0</v>
      </c>
      <c r="AY14" s="153">
        <v>0</v>
      </c>
      <c r="AZ14" s="153">
        <v>0</v>
      </c>
      <c r="BA14" s="153">
        <v>0</v>
      </c>
      <c r="BB14" s="153">
        <v>0</v>
      </c>
      <c r="BC14" s="153">
        <v>0</v>
      </c>
      <c r="BD14" s="153">
        <v>0</v>
      </c>
      <c r="BE14" s="153">
        <v>0</v>
      </c>
      <c r="BF14" s="153">
        <v>0</v>
      </c>
      <c r="BG14" s="153">
        <v>0</v>
      </c>
      <c r="BH14" s="153">
        <v>0</v>
      </c>
      <c r="BI14" s="153">
        <v>0</v>
      </c>
      <c r="BJ14" s="153">
        <v>0</v>
      </c>
      <c r="BK14" s="153">
        <v>0</v>
      </c>
      <c r="BL14" s="153">
        <v>0</v>
      </c>
      <c r="BM14" s="155">
        <f t="shared" si="2"/>
        <v>1074.599</v>
      </c>
      <c r="BN14" s="157"/>
      <c r="BO14" s="199">
        <v>1560.836</v>
      </c>
      <c r="BP14"/>
      <c r="BQ14"/>
      <c r="BR14"/>
      <c r="BS14"/>
      <c r="BT14"/>
      <c r="BU14"/>
      <c r="BV14"/>
      <c r="BW14"/>
      <c r="BX14"/>
      <c r="BY14"/>
      <c r="BZ14"/>
    </row>
    <row r="15" spans="1:78" ht="15">
      <c r="A15" s="23" t="s">
        <v>50</v>
      </c>
      <c r="B15" s="35" t="s">
        <v>209</v>
      </c>
      <c r="C15" s="153">
        <f t="shared" si="0"/>
        <v>2491.897</v>
      </c>
      <c r="D15" s="152">
        <v>337.859</v>
      </c>
      <c r="E15" s="152">
        <v>0</v>
      </c>
      <c r="F15" s="152">
        <v>87.996</v>
      </c>
      <c r="G15" s="152">
        <v>0</v>
      </c>
      <c r="H15" s="152">
        <v>0</v>
      </c>
      <c r="I15" s="152">
        <v>0</v>
      </c>
      <c r="J15" s="152">
        <v>78.571</v>
      </c>
      <c r="K15" s="152">
        <f t="shared" si="1"/>
        <v>1987.471</v>
      </c>
      <c r="L15" s="154">
        <v>0</v>
      </c>
      <c r="M15" s="153">
        <v>0</v>
      </c>
      <c r="N15" s="153">
        <v>0</v>
      </c>
      <c r="O15" s="153">
        <v>0</v>
      </c>
      <c r="P15" s="153">
        <v>0</v>
      </c>
      <c r="Q15" s="153">
        <v>0</v>
      </c>
      <c r="R15" s="153">
        <v>0</v>
      </c>
      <c r="S15" s="153">
        <v>466.906</v>
      </c>
      <c r="T15" s="153">
        <v>0</v>
      </c>
      <c r="U15" s="153">
        <v>0</v>
      </c>
      <c r="V15" s="153">
        <v>0</v>
      </c>
      <c r="W15" s="153">
        <v>0</v>
      </c>
      <c r="X15" s="153">
        <v>0</v>
      </c>
      <c r="Y15" s="153">
        <v>0</v>
      </c>
      <c r="Z15" s="153">
        <v>256.668</v>
      </c>
      <c r="AA15" s="153">
        <v>27.52</v>
      </c>
      <c r="AB15" s="153">
        <v>0</v>
      </c>
      <c r="AC15" s="153">
        <v>0</v>
      </c>
      <c r="AD15" s="153">
        <v>0</v>
      </c>
      <c r="AE15" s="153">
        <v>2.303</v>
      </c>
      <c r="AF15" s="153">
        <v>0</v>
      </c>
      <c r="AG15" s="153">
        <v>0</v>
      </c>
      <c r="AH15" s="153">
        <v>0</v>
      </c>
      <c r="AI15" s="153">
        <v>0</v>
      </c>
      <c r="AJ15" s="153">
        <v>0</v>
      </c>
      <c r="AK15" s="153">
        <v>0</v>
      </c>
      <c r="AL15" s="153">
        <v>0</v>
      </c>
      <c r="AM15" s="153">
        <v>0</v>
      </c>
      <c r="AN15" s="153">
        <v>0</v>
      </c>
      <c r="AO15" s="153">
        <v>0</v>
      </c>
      <c r="AP15" s="153">
        <v>0</v>
      </c>
      <c r="AQ15" s="153">
        <v>0</v>
      </c>
      <c r="AR15" s="153">
        <v>0</v>
      </c>
      <c r="AS15" s="153">
        <v>0</v>
      </c>
      <c r="AT15" s="153">
        <v>0</v>
      </c>
      <c r="AU15" s="153">
        <v>0</v>
      </c>
      <c r="AV15" s="153">
        <v>0</v>
      </c>
      <c r="AW15" s="153">
        <v>0</v>
      </c>
      <c r="AX15" s="153">
        <v>0</v>
      </c>
      <c r="AY15" s="153">
        <v>0</v>
      </c>
      <c r="AZ15" s="153">
        <v>0</v>
      </c>
      <c r="BA15" s="153">
        <v>0</v>
      </c>
      <c r="BB15" s="153">
        <v>0</v>
      </c>
      <c r="BC15" s="153">
        <v>0</v>
      </c>
      <c r="BD15" s="153">
        <v>0</v>
      </c>
      <c r="BE15" s="153">
        <v>0</v>
      </c>
      <c r="BF15" s="153">
        <v>0</v>
      </c>
      <c r="BG15" s="153">
        <v>0</v>
      </c>
      <c r="BH15" s="153">
        <v>0</v>
      </c>
      <c r="BI15" s="153">
        <v>0</v>
      </c>
      <c r="BJ15" s="153">
        <v>0</v>
      </c>
      <c r="BK15" s="153">
        <v>0</v>
      </c>
      <c r="BL15" s="153">
        <v>0</v>
      </c>
      <c r="BM15" s="155">
        <f t="shared" si="2"/>
        <v>753.397</v>
      </c>
      <c r="BN15" s="157"/>
      <c r="BO15" s="199">
        <v>1234.074</v>
      </c>
      <c r="BP15"/>
      <c r="BQ15"/>
      <c r="BR15"/>
      <c r="BS15"/>
      <c r="BT15"/>
      <c r="BU15"/>
      <c r="BV15"/>
      <c r="BW15"/>
      <c r="BX15"/>
      <c r="BY15"/>
      <c r="BZ15"/>
    </row>
    <row r="16" spans="1:78" ht="15">
      <c r="A16" s="23" t="s">
        <v>51</v>
      </c>
      <c r="B16" s="35" t="s">
        <v>210</v>
      </c>
      <c r="C16" s="153">
        <f t="shared" si="0"/>
        <v>21426.064000000002</v>
      </c>
      <c r="D16" s="152">
        <v>3440.318</v>
      </c>
      <c r="E16" s="152">
        <v>0</v>
      </c>
      <c r="F16" s="152">
        <v>715.546</v>
      </c>
      <c r="G16" s="152">
        <v>0</v>
      </c>
      <c r="H16" s="152">
        <v>511.301</v>
      </c>
      <c r="I16" s="152">
        <v>0</v>
      </c>
      <c r="J16" s="152">
        <v>838.559</v>
      </c>
      <c r="K16" s="152">
        <f t="shared" si="1"/>
        <v>15920.34</v>
      </c>
      <c r="L16" s="154">
        <v>0</v>
      </c>
      <c r="M16" s="153">
        <v>0</v>
      </c>
      <c r="N16" s="153">
        <v>0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  <c r="T16" s="153">
        <v>0</v>
      </c>
      <c r="U16" s="153">
        <v>0</v>
      </c>
      <c r="V16" s="153">
        <v>0</v>
      </c>
      <c r="W16" s="153">
        <v>0</v>
      </c>
      <c r="X16" s="153">
        <v>0</v>
      </c>
      <c r="Y16" s="153">
        <v>0</v>
      </c>
      <c r="Z16" s="153">
        <v>0</v>
      </c>
      <c r="AA16" s="153">
        <v>0.466</v>
      </c>
      <c r="AB16" s="153">
        <v>0</v>
      </c>
      <c r="AC16" s="153">
        <v>0</v>
      </c>
      <c r="AD16" s="153">
        <v>0</v>
      </c>
      <c r="AE16" s="153">
        <v>0</v>
      </c>
      <c r="AF16" s="153">
        <v>0</v>
      </c>
      <c r="AG16" s="153">
        <v>0</v>
      </c>
      <c r="AH16" s="153">
        <v>0</v>
      </c>
      <c r="AI16" s="153">
        <v>0</v>
      </c>
      <c r="AJ16" s="153">
        <v>0</v>
      </c>
      <c r="AK16" s="153">
        <v>0</v>
      </c>
      <c r="AL16" s="153">
        <v>0</v>
      </c>
      <c r="AM16" s="153">
        <v>0</v>
      </c>
      <c r="AN16" s="153">
        <v>0</v>
      </c>
      <c r="AO16" s="153">
        <v>0</v>
      </c>
      <c r="AP16" s="153">
        <v>0</v>
      </c>
      <c r="AQ16" s="153">
        <v>0</v>
      </c>
      <c r="AR16" s="153">
        <v>0</v>
      </c>
      <c r="AS16" s="153">
        <v>0</v>
      </c>
      <c r="AT16" s="153">
        <v>0</v>
      </c>
      <c r="AU16" s="153">
        <v>0</v>
      </c>
      <c r="AV16" s="153">
        <v>0</v>
      </c>
      <c r="AW16" s="153">
        <v>0</v>
      </c>
      <c r="AX16" s="153">
        <v>0</v>
      </c>
      <c r="AY16" s="153">
        <v>0</v>
      </c>
      <c r="AZ16" s="153">
        <v>0</v>
      </c>
      <c r="BA16" s="153">
        <v>0</v>
      </c>
      <c r="BB16" s="153">
        <v>0</v>
      </c>
      <c r="BC16" s="153">
        <v>0</v>
      </c>
      <c r="BD16" s="153">
        <v>0</v>
      </c>
      <c r="BE16" s="153">
        <v>0</v>
      </c>
      <c r="BF16" s="153">
        <v>0</v>
      </c>
      <c r="BG16" s="153">
        <v>0</v>
      </c>
      <c r="BH16" s="153">
        <v>0</v>
      </c>
      <c r="BI16" s="153">
        <v>0</v>
      </c>
      <c r="BJ16" s="153">
        <v>0</v>
      </c>
      <c r="BK16" s="153">
        <v>0</v>
      </c>
      <c r="BL16" s="153">
        <v>0</v>
      </c>
      <c r="BM16" s="155">
        <f t="shared" si="2"/>
        <v>0.466</v>
      </c>
      <c r="BN16" s="157"/>
      <c r="BO16" s="199">
        <v>15919.874</v>
      </c>
      <c r="BP16"/>
      <c r="BQ16"/>
      <c r="BR16"/>
      <c r="BS16"/>
      <c r="BT16"/>
      <c r="BU16"/>
      <c r="BV16"/>
      <c r="BW16"/>
      <c r="BX16"/>
      <c r="BY16"/>
      <c r="BZ16"/>
    </row>
    <row r="17" spans="1:78" ht="15">
      <c r="A17" s="23" t="s">
        <v>52</v>
      </c>
      <c r="B17" s="35" t="s">
        <v>211</v>
      </c>
      <c r="C17" s="153">
        <f t="shared" si="0"/>
        <v>5244.21</v>
      </c>
      <c r="D17" s="152">
        <v>833.839</v>
      </c>
      <c r="E17" s="152">
        <v>0</v>
      </c>
      <c r="F17" s="152">
        <v>274.805</v>
      </c>
      <c r="G17" s="152">
        <v>0</v>
      </c>
      <c r="H17" s="152">
        <v>0</v>
      </c>
      <c r="I17" s="152">
        <v>0</v>
      </c>
      <c r="J17" s="152">
        <v>339.802</v>
      </c>
      <c r="K17" s="152">
        <f t="shared" si="1"/>
        <v>3795.764</v>
      </c>
      <c r="L17" s="154">
        <v>0</v>
      </c>
      <c r="M17" s="153">
        <v>0</v>
      </c>
      <c r="N17" s="153">
        <v>0</v>
      </c>
      <c r="O17" s="153">
        <v>0</v>
      </c>
      <c r="P17" s="153">
        <v>0</v>
      </c>
      <c r="Q17" s="153">
        <v>0</v>
      </c>
      <c r="R17" s="153">
        <v>8.572</v>
      </c>
      <c r="S17" s="153">
        <v>0</v>
      </c>
      <c r="T17" s="153">
        <v>0</v>
      </c>
      <c r="U17" s="153">
        <v>931.946</v>
      </c>
      <c r="V17" s="153">
        <v>0</v>
      </c>
      <c r="W17" s="153">
        <v>0</v>
      </c>
      <c r="X17" s="153">
        <v>0</v>
      </c>
      <c r="Y17" s="153">
        <v>0</v>
      </c>
      <c r="Z17" s="153">
        <v>0</v>
      </c>
      <c r="AA17" s="153">
        <v>130.565</v>
      </c>
      <c r="AB17" s="153">
        <v>0</v>
      </c>
      <c r="AC17" s="153">
        <v>0</v>
      </c>
      <c r="AD17" s="153">
        <v>0</v>
      </c>
      <c r="AE17" s="153">
        <v>24.406</v>
      </c>
      <c r="AF17" s="153">
        <v>0</v>
      </c>
      <c r="AG17" s="153">
        <v>0</v>
      </c>
      <c r="AH17" s="153">
        <v>0</v>
      </c>
      <c r="AI17" s="153">
        <v>0</v>
      </c>
      <c r="AJ17" s="153">
        <v>0</v>
      </c>
      <c r="AK17" s="153">
        <v>0</v>
      </c>
      <c r="AL17" s="153">
        <v>0</v>
      </c>
      <c r="AM17" s="153">
        <v>0</v>
      </c>
      <c r="AN17" s="153">
        <v>0</v>
      </c>
      <c r="AO17" s="153">
        <v>0</v>
      </c>
      <c r="AP17" s="153">
        <v>0</v>
      </c>
      <c r="AQ17" s="153">
        <v>0</v>
      </c>
      <c r="AR17" s="153">
        <v>0</v>
      </c>
      <c r="AS17" s="153">
        <v>0</v>
      </c>
      <c r="AT17" s="153">
        <v>0</v>
      </c>
      <c r="AU17" s="153">
        <v>0</v>
      </c>
      <c r="AV17" s="153">
        <v>0</v>
      </c>
      <c r="AW17" s="153">
        <v>0</v>
      </c>
      <c r="AX17" s="153">
        <v>0</v>
      </c>
      <c r="AY17" s="153">
        <v>0</v>
      </c>
      <c r="AZ17" s="153">
        <v>0</v>
      </c>
      <c r="BA17" s="153">
        <v>0</v>
      </c>
      <c r="BB17" s="153">
        <v>0</v>
      </c>
      <c r="BC17" s="153">
        <v>0</v>
      </c>
      <c r="BD17" s="153">
        <v>0</v>
      </c>
      <c r="BE17" s="153">
        <v>0</v>
      </c>
      <c r="BF17" s="153">
        <v>0</v>
      </c>
      <c r="BG17" s="153">
        <v>0</v>
      </c>
      <c r="BH17" s="153">
        <v>0</v>
      </c>
      <c r="BI17" s="153">
        <v>0</v>
      </c>
      <c r="BJ17" s="153">
        <v>0</v>
      </c>
      <c r="BK17" s="153">
        <v>0</v>
      </c>
      <c r="BL17" s="153">
        <v>0</v>
      </c>
      <c r="BM17" s="155">
        <f t="shared" si="2"/>
        <v>1095.489</v>
      </c>
      <c r="BN17" s="157"/>
      <c r="BO17" s="199">
        <v>2700.275</v>
      </c>
      <c r="BP17"/>
      <c r="BQ17"/>
      <c r="BR17"/>
      <c r="BS17"/>
      <c r="BT17"/>
      <c r="BU17"/>
      <c r="BV17"/>
      <c r="BW17"/>
      <c r="BX17"/>
      <c r="BY17"/>
      <c r="BZ17"/>
    </row>
    <row r="18" spans="1:78" ht="15">
      <c r="A18" s="23" t="s">
        <v>53</v>
      </c>
      <c r="B18" s="35" t="s">
        <v>212</v>
      </c>
      <c r="C18" s="153">
        <f t="shared" si="0"/>
        <v>1706.7259999999999</v>
      </c>
      <c r="D18" s="152">
        <v>678.695</v>
      </c>
      <c r="E18" s="152">
        <v>0</v>
      </c>
      <c r="F18" s="152">
        <v>0</v>
      </c>
      <c r="G18" s="152">
        <v>0</v>
      </c>
      <c r="H18" s="152">
        <v>0</v>
      </c>
      <c r="I18" s="152">
        <v>0</v>
      </c>
      <c r="J18" s="152">
        <v>4.218</v>
      </c>
      <c r="K18" s="152">
        <f t="shared" si="1"/>
        <v>1023.8129999999999</v>
      </c>
      <c r="L18" s="154">
        <v>0</v>
      </c>
      <c r="M18" s="153">
        <v>0</v>
      </c>
      <c r="N18" s="153">
        <v>0</v>
      </c>
      <c r="O18" s="153">
        <v>0</v>
      </c>
      <c r="P18" s="153">
        <v>0</v>
      </c>
      <c r="Q18" s="153">
        <v>0</v>
      </c>
      <c r="R18" s="153">
        <v>0</v>
      </c>
      <c r="S18" s="153">
        <v>0</v>
      </c>
      <c r="T18" s="153">
        <v>0</v>
      </c>
      <c r="U18" s="153">
        <v>0</v>
      </c>
      <c r="V18" s="153">
        <v>227.027</v>
      </c>
      <c r="W18" s="153">
        <v>0</v>
      </c>
      <c r="X18" s="153">
        <v>0</v>
      </c>
      <c r="Y18" s="153">
        <v>0</v>
      </c>
      <c r="Z18" s="153">
        <v>0</v>
      </c>
      <c r="AA18" s="153">
        <v>0</v>
      </c>
      <c r="AB18" s="153">
        <v>0</v>
      </c>
      <c r="AC18" s="153">
        <v>0</v>
      </c>
      <c r="AD18" s="153">
        <v>0</v>
      </c>
      <c r="AE18" s="153">
        <v>0</v>
      </c>
      <c r="AF18" s="153">
        <v>0</v>
      </c>
      <c r="AG18" s="153">
        <v>0</v>
      </c>
      <c r="AH18" s="153">
        <v>0</v>
      </c>
      <c r="AI18" s="153">
        <v>0</v>
      </c>
      <c r="AJ18" s="153">
        <v>0</v>
      </c>
      <c r="AK18" s="153">
        <v>0</v>
      </c>
      <c r="AL18" s="153">
        <v>0</v>
      </c>
      <c r="AM18" s="153">
        <v>0</v>
      </c>
      <c r="AN18" s="153">
        <v>0</v>
      </c>
      <c r="AO18" s="153">
        <v>0</v>
      </c>
      <c r="AP18" s="153">
        <v>0</v>
      </c>
      <c r="AQ18" s="153">
        <v>0</v>
      </c>
      <c r="AR18" s="153">
        <v>0</v>
      </c>
      <c r="AS18" s="153">
        <v>0</v>
      </c>
      <c r="AT18" s="153">
        <v>0</v>
      </c>
      <c r="AU18" s="153">
        <v>0</v>
      </c>
      <c r="AV18" s="153">
        <v>0</v>
      </c>
      <c r="AW18" s="153">
        <v>0</v>
      </c>
      <c r="AX18" s="153">
        <v>0</v>
      </c>
      <c r="AY18" s="153">
        <v>0</v>
      </c>
      <c r="AZ18" s="153">
        <v>0</v>
      </c>
      <c r="BA18" s="153">
        <v>0</v>
      </c>
      <c r="BB18" s="153">
        <v>0</v>
      </c>
      <c r="BC18" s="153">
        <v>0</v>
      </c>
      <c r="BD18" s="153">
        <v>0</v>
      </c>
      <c r="BE18" s="153">
        <v>0</v>
      </c>
      <c r="BF18" s="153">
        <v>0</v>
      </c>
      <c r="BG18" s="153">
        <v>0</v>
      </c>
      <c r="BH18" s="153">
        <v>0</v>
      </c>
      <c r="BI18" s="153">
        <v>0</v>
      </c>
      <c r="BJ18" s="153">
        <v>0</v>
      </c>
      <c r="BK18" s="153">
        <v>0</v>
      </c>
      <c r="BL18" s="153">
        <v>0</v>
      </c>
      <c r="BM18" s="155">
        <f t="shared" si="2"/>
        <v>227.027</v>
      </c>
      <c r="BN18" s="157"/>
      <c r="BO18" s="199">
        <v>796.786</v>
      </c>
      <c r="BP18"/>
      <c r="BQ18"/>
      <c r="BR18"/>
      <c r="BS18"/>
      <c r="BT18"/>
      <c r="BU18"/>
      <c r="BV18"/>
      <c r="BW18"/>
      <c r="BX18"/>
      <c r="BY18"/>
      <c r="BZ18"/>
    </row>
    <row r="19" spans="1:78" ht="15">
      <c r="A19" s="23" t="s">
        <v>54</v>
      </c>
      <c r="B19" s="35" t="s">
        <v>213</v>
      </c>
      <c r="C19" s="153">
        <f t="shared" si="0"/>
        <v>2921.3700000000003</v>
      </c>
      <c r="D19" s="152">
        <v>286.444</v>
      </c>
      <c r="E19" s="152">
        <v>0</v>
      </c>
      <c r="F19" s="152">
        <v>30.66</v>
      </c>
      <c r="G19" s="152">
        <v>0</v>
      </c>
      <c r="H19" s="152">
        <v>0</v>
      </c>
      <c r="I19" s="152">
        <v>0</v>
      </c>
      <c r="J19" s="152">
        <v>268.39</v>
      </c>
      <c r="K19" s="152">
        <f t="shared" si="1"/>
        <v>2335.876</v>
      </c>
      <c r="L19" s="154">
        <v>0</v>
      </c>
      <c r="M19" s="153">
        <v>0</v>
      </c>
      <c r="N19" s="153">
        <v>0</v>
      </c>
      <c r="O19" s="153">
        <v>0</v>
      </c>
      <c r="P19" s="153">
        <v>0</v>
      </c>
      <c r="Q19" s="153">
        <v>0</v>
      </c>
      <c r="R19" s="153">
        <v>0</v>
      </c>
      <c r="S19" s="153">
        <v>0</v>
      </c>
      <c r="T19" s="153">
        <v>0</v>
      </c>
      <c r="U19" s="153">
        <v>0</v>
      </c>
      <c r="V19" s="153">
        <v>0</v>
      </c>
      <c r="W19" s="153">
        <v>178.863</v>
      </c>
      <c r="X19" s="153">
        <v>0</v>
      </c>
      <c r="Y19" s="153">
        <v>0</v>
      </c>
      <c r="Z19" s="153">
        <v>4.512</v>
      </c>
      <c r="AA19" s="153">
        <v>0</v>
      </c>
      <c r="AB19" s="153">
        <v>0</v>
      </c>
      <c r="AC19" s="153">
        <v>0</v>
      </c>
      <c r="AD19" s="153">
        <v>0</v>
      </c>
      <c r="AE19" s="153">
        <v>0</v>
      </c>
      <c r="AF19" s="153">
        <v>0</v>
      </c>
      <c r="AG19" s="153">
        <v>0</v>
      </c>
      <c r="AH19" s="153">
        <v>0</v>
      </c>
      <c r="AI19" s="153">
        <v>0</v>
      </c>
      <c r="AJ19" s="153">
        <v>0</v>
      </c>
      <c r="AK19" s="153">
        <v>0</v>
      </c>
      <c r="AL19" s="153">
        <v>0</v>
      </c>
      <c r="AM19" s="153">
        <v>0</v>
      </c>
      <c r="AN19" s="153">
        <v>0</v>
      </c>
      <c r="AO19" s="153">
        <v>0</v>
      </c>
      <c r="AP19" s="153">
        <v>0</v>
      </c>
      <c r="AQ19" s="153">
        <v>0</v>
      </c>
      <c r="AR19" s="153">
        <v>0</v>
      </c>
      <c r="AS19" s="153">
        <v>0</v>
      </c>
      <c r="AT19" s="153">
        <v>0</v>
      </c>
      <c r="AU19" s="153">
        <v>0</v>
      </c>
      <c r="AV19" s="153">
        <v>0</v>
      </c>
      <c r="AW19" s="153">
        <v>0</v>
      </c>
      <c r="AX19" s="153">
        <v>0</v>
      </c>
      <c r="AY19" s="153">
        <v>0</v>
      </c>
      <c r="AZ19" s="153">
        <v>0</v>
      </c>
      <c r="BA19" s="153">
        <v>0</v>
      </c>
      <c r="BB19" s="153">
        <v>0</v>
      </c>
      <c r="BC19" s="153">
        <v>0</v>
      </c>
      <c r="BD19" s="153">
        <v>0</v>
      </c>
      <c r="BE19" s="153">
        <v>0</v>
      </c>
      <c r="BF19" s="153">
        <v>0</v>
      </c>
      <c r="BG19" s="153">
        <v>0</v>
      </c>
      <c r="BH19" s="153">
        <v>0</v>
      </c>
      <c r="BI19" s="153">
        <v>0</v>
      </c>
      <c r="BJ19" s="153">
        <v>0</v>
      </c>
      <c r="BK19" s="153">
        <v>0</v>
      </c>
      <c r="BL19" s="153">
        <v>0</v>
      </c>
      <c r="BM19" s="155">
        <f t="shared" si="2"/>
        <v>183.375</v>
      </c>
      <c r="BN19" s="157"/>
      <c r="BO19" s="199">
        <v>2152.501</v>
      </c>
      <c r="BP19"/>
      <c r="BQ19"/>
      <c r="BR19"/>
      <c r="BS19"/>
      <c r="BT19"/>
      <c r="BU19"/>
      <c r="BV19"/>
      <c r="BW19"/>
      <c r="BX19"/>
      <c r="BY19"/>
      <c r="BZ19"/>
    </row>
    <row r="20" spans="1:78" ht="15">
      <c r="A20" s="23" t="s">
        <v>55</v>
      </c>
      <c r="B20" s="35" t="s">
        <v>214</v>
      </c>
      <c r="C20" s="153">
        <f t="shared" si="0"/>
        <v>5982.45</v>
      </c>
      <c r="D20" s="152">
        <v>1086.239</v>
      </c>
      <c r="E20" s="152">
        <v>0</v>
      </c>
      <c r="F20" s="152">
        <v>41.744</v>
      </c>
      <c r="G20" s="152">
        <v>0</v>
      </c>
      <c r="H20" s="152">
        <v>0</v>
      </c>
      <c r="I20" s="152">
        <v>0</v>
      </c>
      <c r="J20" s="152">
        <v>316.163</v>
      </c>
      <c r="K20" s="152">
        <f t="shared" si="1"/>
        <v>4538.304</v>
      </c>
      <c r="L20" s="154">
        <v>0</v>
      </c>
      <c r="M20" s="153">
        <v>0</v>
      </c>
      <c r="N20" s="153">
        <v>18.915</v>
      </c>
      <c r="O20" s="153">
        <v>0</v>
      </c>
      <c r="P20" s="153">
        <v>0</v>
      </c>
      <c r="Q20" s="153">
        <v>0</v>
      </c>
      <c r="R20" s="153">
        <v>0</v>
      </c>
      <c r="S20" s="153">
        <v>0</v>
      </c>
      <c r="T20" s="153">
        <v>0</v>
      </c>
      <c r="U20" s="153">
        <v>0</v>
      </c>
      <c r="V20" s="153">
        <v>0</v>
      </c>
      <c r="W20" s="153">
        <v>0</v>
      </c>
      <c r="X20" s="153">
        <v>836.407</v>
      </c>
      <c r="Y20" s="153">
        <v>0</v>
      </c>
      <c r="Z20" s="153">
        <v>0</v>
      </c>
      <c r="AA20" s="153">
        <v>5.351</v>
      </c>
      <c r="AB20" s="153">
        <v>0</v>
      </c>
      <c r="AC20" s="153">
        <v>0</v>
      </c>
      <c r="AD20" s="153">
        <v>0</v>
      </c>
      <c r="AE20" s="153">
        <v>33.37</v>
      </c>
      <c r="AF20" s="153">
        <v>0</v>
      </c>
      <c r="AG20" s="153">
        <v>0</v>
      </c>
      <c r="AH20" s="153">
        <v>0</v>
      </c>
      <c r="AI20" s="153">
        <v>0</v>
      </c>
      <c r="AJ20" s="153">
        <v>0</v>
      </c>
      <c r="AK20" s="153">
        <v>0</v>
      </c>
      <c r="AL20" s="153">
        <v>0</v>
      </c>
      <c r="AM20" s="153">
        <v>0</v>
      </c>
      <c r="AN20" s="153">
        <v>0</v>
      </c>
      <c r="AO20" s="153">
        <v>0</v>
      </c>
      <c r="AP20" s="153">
        <v>0</v>
      </c>
      <c r="AQ20" s="153">
        <v>0</v>
      </c>
      <c r="AR20" s="153">
        <v>0</v>
      </c>
      <c r="AS20" s="153">
        <v>0</v>
      </c>
      <c r="AT20" s="153">
        <v>0</v>
      </c>
      <c r="AU20" s="153">
        <v>0</v>
      </c>
      <c r="AV20" s="153">
        <v>0</v>
      </c>
      <c r="AW20" s="153">
        <v>0</v>
      </c>
      <c r="AX20" s="153">
        <v>0</v>
      </c>
      <c r="AY20" s="153">
        <v>0</v>
      </c>
      <c r="AZ20" s="153">
        <v>0</v>
      </c>
      <c r="BA20" s="153">
        <v>0</v>
      </c>
      <c r="BB20" s="153">
        <v>0</v>
      </c>
      <c r="BC20" s="153">
        <v>0</v>
      </c>
      <c r="BD20" s="153">
        <v>0</v>
      </c>
      <c r="BE20" s="153">
        <v>0</v>
      </c>
      <c r="BF20" s="153">
        <v>0</v>
      </c>
      <c r="BG20" s="153">
        <v>0</v>
      </c>
      <c r="BH20" s="153">
        <v>0</v>
      </c>
      <c r="BI20" s="153">
        <v>0</v>
      </c>
      <c r="BJ20" s="153">
        <v>0</v>
      </c>
      <c r="BK20" s="153">
        <v>0</v>
      </c>
      <c r="BL20" s="153">
        <v>0</v>
      </c>
      <c r="BM20" s="155">
        <f t="shared" si="2"/>
        <v>894.043</v>
      </c>
      <c r="BN20" s="157"/>
      <c r="BO20" s="199">
        <v>3644.261</v>
      </c>
      <c r="BP20"/>
      <c r="BQ20"/>
      <c r="BR20"/>
      <c r="BS20"/>
      <c r="BT20"/>
      <c r="BU20"/>
      <c r="BV20"/>
      <c r="BW20"/>
      <c r="BX20"/>
      <c r="BY20"/>
      <c r="BZ20"/>
    </row>
    <row r="21" spans="1:78" ht="15">
      <c r="A21" s="23" t="s">
        <v>56</v>
      </c>
      <c r="B21" s="35" t="s">
        <v>215</v>
      </c>
      <c r="C21" s="153">
        <f t="shared" si="0"/>
        <v>7415.405</v>
      </c>
      <c r="D21" s="152">
        <v>1988.593</v>
      </c>
      <c r="E21" s="152">
        <v>0</v>
      </c>
      <c r="F21" s="152">
        <v>57.692</v>
      </c>
      <c r="G21" s="152">
        <v>0</v>
      </c>
      <c r="H21" s="152">
        <v>0</v>
      </c>
      <c r="I21" s="152">
        <v>0</v>
      </c>
      <c r="J21" s="152">
        <v>149.56</v>
      </c>
      <c r="K21" s="152">
        <f t="shared" si="1"/>
        <v>5219.5599999999995</v>
      </c>
      <c r="L21" s="154">
        <v>0</v>
      </c>
      <c r="M21" s="153">
        <v>0</v>
      </c>
      <c r="N21" s="153">
        <v>15.509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  <c r="T21" s="153">
        <v>0</v>
      </c>
      <c r="U21" s="153">
        <v>0</v>
      </c>
      <c r="V21" s="153">
        <v>0</v>
      </c>
      <c r="W21" s="153">
        <v>0</v>
      </c>
      <c r="X21" s="153">
        <v>0</v>
      </c>
      <c r="Y21" s="153">
        <v>959.083</v>
      </c>
      <c r="Z21" s="153">
        <v>46.152</v>
      </c>
      <c r="AA21" s="153">
        <v>55.504</v>
      </c>
      <c r="AB21" s="153">
        <v>0</v>
      </c>
      <c r="AC21" s="153">
        <v>0</v>
      </c>
      <c r="AD21" s="153">
        <v>0</v>
      </c>
      <c r="AE21" s="153">
        <v>0</v>
      </c>
      <c r="AF21" s="153">
        <v>110.845</v>
      </c>
      <c r="AG21" s="153">
        <v>0</v>
      </c>
      <c r="AH21" s="153">
        <v>0</v>
      </c>
      <c r="AI21" s="153">
        <v>0</v>
      </c>
      <c r="AJ21" s="153">
        <v>0</v>
      </c>
      <c r="AK21" s="153">
        <v>0</v>
      </c>
      <c r="AL21" s="153">
        <v>0</v>
      </c>
      <c r="AM21" s="153">
        <v>0</v>
      </c>
      <c r="AN21" s="153">
        <v>0</v>
      </c>
      <c r="AO21" s="153">
        <v>0</v>
      </c>
      <c r="AP21" s="153">
        <v>0</v>
      </c>
      <c r="AQ21" s="153">
        <v>0</v>
      </c>
      <c r="AR21" s="153">
        <v>0</v>
      </c>
      <c r="AS21" s="153">
        <v>0</v>
      </c>
      <c r="AT21" s="153">
        <v>0</v>
      </c>
      <c r="AU21" s="153">
        <v>0</v>
      </c>
      <c r="AV21" s="153">
        <v>0</v>
      </c>
      <c r="AW21" s="153">
        <v>0</v>
      </c>
      <c r="AX21" s="153">
        <v>0</v>
      </c>
      <c r="AY21" s="153">
        <v>0</v>
      </c>
      <c r="AZ21" s="153">
        <v>0</v>
      </c>
      <c r="BA21" s="153">
        <v>0</v>
      </c>
      <c r="BB21" s="153">
        <v>111.919</v>
      </c>
      <c r="BC21" s="153">
        <v>0</v>
      </c>
      <c r="BD21" s="153">
        <v>0</v>
      </c>
      <c r="BE21" s="153">
        <v>0</v>
      </c>
      <c r="BF21" s="153">
        <v>0</v>
      </c>
      <c r="BG21" s="153">
        <v>0</v>
      </c>
      <c r="BH21" s="153">
        <v>0</v>
      </c>
      <c r="BI21" s="153">
        <v>0</v>
      </c>
      <c r="BJ21" s="153">
        <v>0</v>
      </c>
      <c r="BK21" s="153">
        <v>0</v>
      </c>
      <c r="BL21" s="153">
        <v>0</v>
      </c>
      <c r="BM21" s="155">
        <f t="shared" si="2"/>
        <v>1299.0120000000002</v>
      </c>
      <c r="BN21" s="157"/>
      <c r="BO21" s="199">
        <v>3920.548</v>
      </c>
      <c r="BP21"/>
      <c r="BQ21"/>
      <c r="BR21"/>
      <c r="BS21"/>
      <c r="BT21"/>
      <c r="BU21"/>
      <c r="BV21"/>
      <c r="BW21"/>
      <c r="BX21"/>
      <c r="BY21"/>
      <c r="BZ21"/>
    </row>
    <row r="22" spans="1:78" ht="15">
      <c r="A22" s="23" t="s">
        <v>57</v>
      </c>
      <c r="B22" s="35" t="s">
        <v>58</v>
      </c>
      <c r="C22" s="153">
        <f t="shared" si="0"/>
        <v>2155.081</v>
      </c>
      <c r="D22" s="152">
        <v>391.617</v>
      </c>
      <c r="E22" s="152">
        <v>0</v>
      </c>
      <c r="F22" s="152">
        <v>198.752</v>
      </c>
      <c r="G22" s="152">
        <v>0</v>
      </c>
      <c r="H22" s="152">
        <v>0</v>
      </c>
      <c r="I22" s="152">
        <v>0</v>
      </c>
      <c r="J22" s="152">
        <v>237.43</v>
      </c>
      <c r="K22" s="152">
        <f t="shared" si="1"/>
        <v>1327.2820000000002</v>
      </c>
      <c r="L22" s="154">
        <v>0</v>
      </c>
      <c r="M22" s="153">
        <v>0</v>
      </c>
      <c r="N22" s="153">
        <v>0</v>
      </c>
      <c r="O22" s="153">
        <v>0</v>
      </c>
      <c r="P22" s="153">
        <v>0</v>
      </c>
      <c r="Q22" s="153">
        <v>0</v>
      </c>
      <c r="R22" s="153">
        <v>4.09</v>
      </c>
      <c r="S22" s="153">
        <v>0</v>
      </c>
      <c r="T22" s="153">
        <v>0</v>
      </c>
      <c r="U22" s="153">
        <v>0</v>
      </c>
      <c r="V22" s="153">
        <v>0</v>
      </c>
      <c r="W22" s="153">
        <v>0</v>
      </c>
      <c r="X22" s="153">
        <v>0</v>
      </c>
      <c r="Y22" s="153">
        <v>0</v>
      </c>
      <c r="Z22" s="153">
        <v>557.525</v>
      </c>
      <c r="AA22" s="153">
        <v>0</v>
      </c>
      <c r="AB22" s="153">
        <v>0</v>
      </c>
      <c r="AC22" s="153">
        <v>0</v>
      </c>
      <c r="AD22" s="153">
        <v>0</v>
      </c>
      <c r="AE22" s="153">
        <v>0</v>
      </c>
      <c r="AF22" s="153">
        <v>0</v>
      </c>
      <c r="AG22" s="153">
        <v>0</v>
      </c>
      <c r="AH22" s="153">
        <v>0</v>
      </c>
      <c r="AI22" s="153">
        <v>2.493</v>
      </c>
      <c r="AJ22" s="153">
        <v>0</v>
      </c>
      <c r="AK22" s="153">
        <v>0</v>
      </c>
      <c r="AL22" s="153">
        <v>0</v>
      </c>
      <c r="AM22" s="153">
        <v>0</v>
      </c>
      <c r="AN22" s="153">
        <v>0</v>
      </c>
      <c r="AO22" s="153">
        <v>0</v>
      </c>
      <c r="AP22" s="153">
        <v>0</v>
      </c>
      <c r="AQ22" s="153">
        <v>0</v>
      </c>
      <c r="AR22" s="153">
        <v>0</v>
      </c>
      <c r="AS22" s="153">
        <v>0</v>
      </c>
      <c r="AT22" s="153">
        <v>0</v>
      </c>
      <c r="AU22" s="153">
        <v>0</v>
      </c>
      <c r="AV22" s="153">
        <v>0</v>
      </c>
      <c r="AW22" s="153">
        <v>0</v>
      </c>
      <c r="AX22" s="153">
        <v>0</v>
      </c>
      <c r="AY22" s="153">
        <v>0</v>
      </c>
      <c r="AZ22" s="153">
        <v>0</v>
      </c>
      <c r="BA22" s="153">
        <v>0</v>
      </c>
      <c r="BB22" s="153">
        <v>0</v>
      </c>
      <c r="BC22" s="153">
        <v>0</v>
      </c>
      <c r="BD22" s="153">
        <v>0</v>
      </c>
      <c r="BE22" s="153">
        <v>0</v>
      </c>
      <c r="BF22" s="153">
        <v>0</v>
      </c>
      <c r="BG22" s="153">
        <v>0</v>
      </c>
      <c r="BH22" s="153">
        <v>0</v>
      </c>
      <c r="BI22" s="153">
        <v>0</v>
      </c>
      <c r="BJ22" s="153">
        <v>0</v>
      </c>
      <c r="BK22" s="153">
        <v>0</v>
      </c>
      <c r="BL22" s="153">
        <v>0</v>
      </c>
      <c r="BM22" s="155">
        <f t="shared" si="2"/>
        <v>564.1080000000001</v>
      </c>
      <c r="BN22" s="157"/>
      <c r="BO22" s="199">
        <v>763.174</v>
      </c>
      <c r="BP22"/>
      <c r="BQ22"/>
      <c r="BR22"/>
      <c r="BS22"/>
      <c r="BT22"/>
      <c r="BU22"/>
      <c r="BV22"/>
      <c r="BW22"/>
      <c r="BX22"/>
      <c r="BY22"/>
      <c r="BZ22"/>
    </row>
    <row r="23" spans="1:78" ht="15">
      <c r="A23" s="23" t="s">
        <v>59</v>
      </c>
      <c r="B23" s="35" t="s">
        <v>60</v>
      </c>
      <c r="C23" s="153">
        <f t="shared" si="0"/>
        <v>24360.182999999997</v>
      </c>
      <c r="D23" s="152">
        <v>5027.986</v>
      </c>
      <c r="E23" s="152">
        <v>0</v>
      </c>
      <c r="F23" s="152">
        <v>914.449</v>
      </c>
      <c r="G23" s="152">
        <v>0</v>
      </c>
      <c r="H23" s="152">
        <v>0</v>
      </c>
      <c r="I23" s="152">
        <v>0</v>
      </c>
      <c r="J23" s="152">
        <v>1228.105</v>
      </c>
      <c r="K23" s="152">
        <f t="shared" si="1"/>
        <v>17189.643</v>
      </c>
      <c r="L23" s="154">
        <v>0</v>
      </c>
      <c r="M23" s="153">
        <v>0</v>
      </c>
      <c r="N23" s="153">
        <v>0</v>
      </c>
      <c r="O23" s="153">
        <v>4.702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  <c r="Z23" s="153">
        <v>22.084</v>
      </c>
      <c r="AA23" s="153">
        <v>1706.257</v>
      </c>
      <c r="AB23" s="153">
        <v>0</v>
      </c>
      <c r="AC23" s="153">
        <v>0</v>
      </c>
      <c r="AD23" s="153">
        <v>3.056</v>
      </c>
      <c r="AE23" s="153">
        <v>0</v>
      </c>
      <c r="AF23" s="153">
        <v>24.724</v>
      </c>
      <c r="AG23" s="153">
        <v>0</v>
      </c>
      <c r="AH23" s="153">
        <v>0</v>
      </c>
      <c r="AI23" s="153">
        <v>0</v>
      </c>
      <c r="AJ23" s="153">
        <v>0</v>
      </c>
      <c r="AK23" s="153">
        <v>0</v>
      </c>
      <c r="AL23" s="153">
        <v>0</v>
      </c>
      <c r="AM23" s="153">
        <v>0</v>
      </c>
      <c r="AN23" s="153">
        <v>0</v>
      </c>
      <c r="AO23" s="153">
        <v>0</v>
      </c>
      <c r="AP23" s="153">
        <v>0</v>
      </c>
      <c r="AQ23" s="153">
        <v>0</v>
      </c>
      <c r="AR23" s="153">
        <v>0</v>
      </c>
      <c r="AS23" s="153">
        <v>0</v>
      </c>
      <c r="AT23" s="153">
        <v>0</v>
      </c>
      <c r="AU23" s="153">
        <v>0</v>
      </c>
      <c r="AV23" s="153">
        <v>0</v>
      </c>
      <c r="AW23" s="153">
        <v>0</v>
      </c>
      <c r="AX23" s="153">
        <v>0</v>
      </c>
      <c r="AY23" s="153">
        <v>0</v>
      </c>
      <c r="AZ23" s="153">
        <v>0</v>
      </c>
      <c r="BA23" s="153">
        <v>0</v>
      </c>
      <c r="BB23" s="153">
        <v>0</v>
      </c>
      <c r="BC23" s="153">
        <v>0</v>
      </c>
      <c r="BD23" s="153">
        <v>0</v>
      </c>
      <c r="BE23" s="153">
        <v>0</v>
      </c>
      <c r="BF23" s="153">
        <v>0</v>
      </c>
      <c r="BG23" s="153">
        <v>0</v>
      </c>
      <c r="BH23" s="153">
        <v>0</v>
      </c>
      <c r="BI23" s="153">
        <v>0</v>
      </c>
      <c r="BJ23" s="153">
        <v>0</v>
      </c>
      <c r="BK23" s="153">
        <v>0</v>
      </c>
      <c r="BL23" s="153">
        <v>0</v>
      </c>
      <c r="BM23" s="155">
        <f t="shared" si="2"/>
        <v>1760.823</v>
      </c>
      <c r="BN23" s="157"/>
      <c r="BO23" s="199">
        <v>15428.82</v>
      </c>
      <c r="BP23"/>
      <c r="BQ23"/>
      <c r="BR23"/>
      <c r="BS23"/>
      <c r="BT23"/>
      <c r="BU23"/>
      <c r="BV23"/>
      <c r="BW23"/>
      <c r="BX23"/>
      <c r="BY23"/>
      <c r="BZ23"/>
    </row>
    <row r="24" spans="1:78" ht="15">
      <c r="A24" s="23" t="s">
        <v>61</v>
      </c>
      <c r="B24" s="35" t="s">
        <v>216</v>
      </c>
      <c r="C24" s="153">
        <f t="shared" si="0"/>
        <v>855.237</v>
      </c>
      <c r="D24" s="152">
        <v>0</v>
      </c>
      <c r="E24" s="152">
        <v>0</v>
      </c>
      <c r="F24" s="152">
        <v>2.341</v>
      </c>
      <c r="G24" s="152">
        <v>0</v>
      </c>
      <c r="H24" s="152">
        <v>0</v>
      </c>
      <c r="I24" s="152">
        <v>0</v>
      </c>
      <c r="J24" s="152">
        <v>0</v>
      </c>
      <c r="K24" s="152">
        <f t="shared" si="1"/>
        <v>852.896</v>
      </c>
      <c r="L24" s="154">
        <v>0</v>
      </c>
      <c r="M24" s="153">
        <v>0</v>
      </c>
      <c r="N24" s="153">
        <v>0</v>
      </c>
      <c r="O24" s="153">
        <v>0</v>
      </c>
      <c r="P24" s="153">
        <v>0</v>
      </c>
      <c r="Q24" s="153">
        <v>0</v>
      </c>
      <c r="R24" s="153">
        <v>0</v>
      </c>
      <c r="S24" s="153">
        <v>0</v>
      </c>
      <c r="T24" s="153">
        <v>0</v>
      </c>
      <c r="U24" s="153">
        <v>0</v>
      </c>
      <c r="V24" s="153">
        <v>0</v>
      </c>
      <c r="W24" s="153">
        <v>0</v>
      </c>
      <c r="X24" s="153">
        <v>0</v>
      </c>
      <c r="Y24" s="153">
        <v>0</v>
      </c>
      <c r="Z24" s="153">
        <v>0</v>
      </c>
      <c r="AA24" s="153">
        <v>0</v>
      </c>
      <c r="AB24" s="153">
        <v>526.111</v>
      </c>
      <c r="AC24" s="153">
        <v>0</v>
      </c>
      <c r="AD24" s="153">
        <v>7.845</v>
      </c>
      <c r="AE24" s="153">
        <v>0</v>
      </c>
      <c r="AF24" s="153">
        <v>49.247</v>
      </c>
      <c r="AG24" s="153">
        <v>0</v>
      </c>
      <c r="AH24" s="153">
        <v>0</v>
      </c>
      <c r="AI24" s="153">
        <v>5.476</v>
      </c>
      <c r="AJ24" s="153">
        <v>0</v>
      </c>
      <c r="AK24" s="153">
        <v>0</v>
      </c>
      <c r="AL24" s="153">
        <v>0</v>
      </c>
      <c r="AM24" s="153">
        <v>0</v>
      </c>
      <c r="AN24" s="153">
        <v>0</v>
      </c>
      <c r="AO24" s="153">
        <v>0</v>
      </c>
      <c r="AP24" s="153">
        <v>0</v>
      </c>
      <c r="AQ24" s="153">
        <v>0</v>
      </c>
      <c r="AR24" s="153">
        <v>0</v>
      </c>
      <c r="AS24" s="153">
        <v>0</v>
      </c>
      <c r="AT24" s="153">
        <v>0</v>
      </c>
      <c r="AU24" s="153">
        <v>0</v>
      </c>
      <c r="AV24" s="153">
        <v>0</v>
      </c>
      <c r="AW24" s="153">
        <v>0</v>
      </c>
      <c r="AX24" s="153">
        <v>0</v>
      </c>
      <c r="AY24" s="153">
        <v>0</v>
      </c>
      <c r="AZ24" s="153">
        <v>0</v>
      </c>
      <c r="BA24" s="153">
        <v>0</v>
      </c>
      <c r="BB24" s="153">
        <v>0</v>
      </c>
      <c r="BC24" s="153">
        <v>0</v>
      </c>
      <c r="BD24" s="153">
        <v>0</v>
      </c>
      <c r="BE24" s="153">
        <v>0</v>
      </c>
      <c r="BF24" s="153">
        <v>0</v>
      </c>
      <c r="BG24" s="153">
        <v>0</v>
      </c>
      <c r="BH24" s="153">
        <v>0</v>
      </c>
      <c r="BI24" s="153">
        <v>1.769</v>
      </c>
      <c r="BJ24" s="153">
        <v>0</v>
      </c>
      <c r="BK24" s="153">
        <v>0</v>
      </c>
      <c r="BL24" s="153">
        <v>0</v>
      </c>
      <c r="BM24" s="155">
        <f t="shared" si="2"/>
        <v>590.448</v>
      </c>
      <c r="BN24" s="157"/>
      <c r="BO24" s="199">
        <v>262.448</v>
      </c>
      <c r="BP24"/>
      <c r="BQ24"/>
      <c r="BR24"/>
      <c r="BS24"/>
      <c r="BT24"/>
      <c r="BU24"/>
      <c r="BV24"/>
      <c r="BW24"/>
      <c r="BX24"/>
      <c r="BY24"/>
      <c r="BZ24"/>
    </row>
    <row r="25" spans="1:78" ht="15">
      <c r="A25" s="23" t="s">
        <v>62</v>
      </c>
      <c r="B25" s="35" t="s">
        <v>63</v>
      </c>
      <c r="C25" s="153">
        <f t="shared" si="0"/>
        <v>10376.585000000001</v>
      </c>
      <c r="D25" s="152">
        <v>0</v>
      </c>
      <c r="E25" s="152">
        <v>0</v>
      </c>
      <c r="F25" s="152">
        <v>689.057</v>
      </c>
      <c r="G25" s="152">
        <v>0</v>
      </c>
      <c r="H25" s="152">
        <v>0</v>
      </c>
      <c r="I25" s="152">
        <v>0</v>
      </c>
      <c r="J25" s="152">
        <v>0.038</v>
      </c>
      <c r="K25" s="152">
        <f t="shared" si="1"/>
        <v>9687.490000000002</v>
      </c>
      <c r="L25" s="154">
        <v>0</v>
      </c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v>0</v>
      </c>
      <c r="S25" s="153">
        <v>0</v>
      </c>
      <c r="T25" s="153">
        <v>0</v>
      </c>
      <c r="U25" s="153">
        <v>0</v>
      </c>
      <c r="V25" s="153">
        <v>0</v>
      </c>
      <c r="W25" s="153">
        <v>0</v>
      </c>
      <c r="X25" s="153">
        <v>0</v>
      </c>
      <c r="Y25" s="153">
        <v>0</v>
      </c>
      <c r="Z25" s="153">
        <v>0</v>
      </c>
      <c r="AA25" s="153">
        <v>0</v>
      </c>
      <c r="AB25" s="153">
        <v>0</v>
      </c>
      <c r="AC25" s="153">
        <v>8850.939</v>
      </c>
      <c r="AD25" s="153">
        <v>814.28</v>
      </c>
      <c r="AE25" s="153">
        <v>0</v>
      </c>
      <c r="AF25" s="153">
        <v>0</v>
      </c>
      <c r="AG25" s="153">
        <v>0</v>
      </c>
      <c r="AH25" s="153">
        <v>0</v>
      </c>
      <c r="AI25" s="153">
        <v>0</v>
      </c>
      <c r="AJ25" s="153">
        <v>0</v>
      </c>
      <c r="AK25" s="153">
        <v>0</v>
      </c>
      <c r="AL25" s="153">
        <v>0</v>
      </c>
      <c r="AM25" s="153">
        <v>0</v>
      </c>
      <c r="AN25" s="153">
        <v>0</v>
      </c>
      <c r="AO25" s="153">
        <v>0</v>
      </c>
      <c r="AP25" s="153">
        <v>0</v>
      </c>
      <c r="AQ25" s="153">
        <v>0</v>
      </c>
      <c r="AR25" s="153">
        <v>0</v>
      </c>
      <c r="AS25" s="153">
        <v>0</v>
      </c>
      <c r="AT25" s="153">
        <v>0</v>
      </c>
      <c r="AU25" s="153">
        <v>0</v>
      </c>
      <c r="AV25" s="153">
        <v>0</v>
      </c>
      <c r="AW25" s="153">
        <v>0</v>
      </c>
      <c r="AX25" s="153">
        <v>0</v>
      </c>
      <c r="AY25" s="153">
        <v>0</v>
      </c>
      <c r="AZ25" s="153">
        <v>0</v>
      </c>
      <c r="BA25" s="153">
        <v>0</v>
      </c>
      <c r="BB25" s="153">
        <v>0</v>
      </c>
      <c r="BC25" s="153">
        <v>0.056</v>
      </c>
      <c r="BD25" s="153">
        <v>0</v>
      </c>
      <c r="BE25" s="153">
        <v>0</v>
      </c>
      <c r="BF25" s="153">
        <v>0</v>
      </c>
      <c r="BG25" s="153">
        <v>0</v>
      </c>
      <c r="BH25" s="153">
        <v>0</v>
      </c>
      <c r="BI25" s="153">
        <v>0.062</v>
      </c>
      <c r="BJ25" s="153">
        <v>0</v>
      </c>
      <c r="BK25" s="153">
        <v>0</v>
      </c>
      <c r="BL25" s="153">
        <v>0</v>
      </c>
      <c r="BM25" s="155">
        <f t="shared" si="2"/>
        <v>9665.337000000001</v>
      </c>
      <c r="BN25" s="157"/>
      <c r="BO25" s="199">
        <v>22.153</v>
      </c>
      <c r="BP25"/>
      <c r="BQ25"/>
      <c r="BR25"/>
      <c r="BS25"/>
      <c r="BT25"/>
      <c r="BU25"/>
      <c r="BV25"/>
      <c r="BW25"/>
      <c r="BX25"/>
      <c r="BY25"/>
      <c r="BZ25"/>
    </row>
    <row r="26" spans="1:78" ht="15">
      <c r="A26" s="23" t="s">
        <v>64</v>
      </c>
      <c r="B26" s="35" t="s">
        <v>217</v>
      </c>
      <c r="C26" s="153">
        <f t="shared" si="0"/>
        <v>3447.0389999999998</v>
      </c>
      <c r="D26" s="152">
        <v>0</v>
      </c>
      <c r="E26" s="152">
        <v>0</v>
      </c>
      <c r="F26" s="152">
        <v>233.802</v>
      </c>
      <c r="G26" s="152">
        <v>0</v>
      </c>
      <c r="H26" s="152">
        <v>0</v>
      </c>
      <c r="I26" s="152">
        <v>0</v>
      </c>
      <c r="J26" s="152">
        <v>0</v>
      </c>
      <c r="K26" s="152">
        <f t="shared" si="1"/>
        <v>3213.2369999999996</v>
      </c>
      <c r="L26" s="154">
        <v>0</v>
      </c>
      <c r="M26" s="153">
        <v>0</v>
      </c>
      <c r="N26" s="153">
        <v>0</v>
      </c>
      <c r="O26" s="153">
        <v>0</v>
      </c>
      <c r="P26" s="153">
        <v>0</v>
      </c>
      <c r="Q26" s="153">
        <v>0</v>
      </c>
      <c r="R26" s="153">
        <v>0</v>
      </c>
      <c r="S26" s="153">
        <v>0</v>
      </c>
      <c r="T26" s="153">
        <v>0</v>
      </c>
      <c r="U26" s="153">
        <v>0</v>
      </c>
      <c r="V26" s="153">
        <v>0</v>
      </c>
      <c r="W26" s="153">
        <v>0</v>
      </c>
      <c r="X26" s="153">
        <v>0</v>
      </c>
      <c r="Y26" s="153">
        <v>0</v>
      </c>
      <c r="Z26" s="153">
        <v>0</v>
      </c>
      <c r="AA26" s="153">
        <v>0</v>
      </c>
      <c r="AB26" s="153">
        <v>0</v>
      </c>
      <c r="AC26" s="153">
        <v>1459.612</v>
      </c>
      <c r="AD26" s="153">
        <v>1571.445</v>
      </c>
      <c r="AE26" s="153">
        <v>0</v>
      </c>
      <c r="AF26" s="153">
        <v>0</v>
      </c>
      <c r="AG26" s="153">
        <v>0</v>
      </c>
      <c r="AH26" s="153">
        <v>0</v>
      </c>
      <c r="AI26" s="153">
        <v>0</v>
      </c>
      <c r="AJ26" s="153">
        <v>0</v>
      </c>
      <c r="AK26" s="153">
        <v>0</v>
      </c>
      <c r="AL26" s="153">
        <v>0</v>
      </c>
      <c r="AM26" s="153">
        <v>0</v>
      </c>
      <c r="AN26" s="153">
        <v>0</v>
      </c>
      <c r="AO26" s="153">
        <v>0</v>
      </c>
      <c r="AP26" s="153">
        <v>0</v>
      </c>
      <c r="AQ26" s="153">
        <v>0</v>
      </c>
      <c r="AR26" s="153">
        <v>0</v>
      </c>
      <c r="AS26" s="153">
        <v>0</v>
      </c>
      <c r="AT26" s="153">
        <v>0</v>
      </c>
      <c r="AU26" s="153">
        <v>0</v>
      </c>
      <c r="AV26" s="153">
        <v>0</v>
      </c>
      <c r="AW26" s="153">
        <v>0</v>
      </c>
      <c r="AX26" s="153">
        <v>0</v>
      </c>
      <c r="AY26" s="153">
        <v>0</v>
      </c>
      <c r="AZ26" s="153">
        <v>0</v>
      </c>
      <c r="BA26" s="153">
        <v>0</v>
      </c>
      <c r="BB26" s="153">
        <v>0</v>
      </c>
      <c r="BC26" s="153">
        <v>174.781</v>
      </c>
      <c r="BD26" s="153">
        <v>0</v>
      </c>
      <c r="BE26" s="153">
        <v>0</v>
      </c>
      <c r="BF26" s="153">
        <v>0</v>
      </c>
      <c r="BG26" s="153">
        <v>0</v>
      </c>
      <c r="BH26" s="153">
        <v>0</v>
      </c>
      <c r="BI26" s="153">
        <v>1.29</v>
      </c>
      <c r="BJ26" s="153">
        <v>0</v>
      </c>
      <c r="BK26" s="153">
        <v>0</v>
      </c>
      <c r="BL26" s="153">
        <v>0</v>
      </c>
      <c r="BM26" s="155">
        <f t="shared" si="2"/>
        <v>3207.1279999999997</v>
      </c>
      <c r="BN26" s="157"/>
      <c r="BO26" s="199">
        <v>6.109</v>
      </c>
      <c r="BP26"/>
      <c r="BQ26"/>
      <c r="BR26"/>
      <c r="BS26"/>
      <c r="BT26"/>
      <c r="BU26"/>
      <c r="BV26"/>
      <c r="BW26"/>
      <c r="BX26"/>
      <c r="BY26"/>
      <c r="BZ26"/>
    </row>
    <row r="27" spans="1:78" ht="15">
      <c r="A27" s="23" t="s">
        <v>65</v>
      </c>
      <c r="B27" s="35" t="s">
        <v>17</v>
      </c>
      <c r="C27" s="153">
        <f t="shared" si="0"/>
        <v>37418.191999999995</v>
      </c>
      <c r="D27" s="152">
        <v>0</v>
      </c>
      <c r="E27" s="152">
        <v>0</v>
      </c>
      <c r="F27" s="152">
        <v>65.835</v>
      </c>
      <c r="G27" s="152">
        <v>0</v>
      </c>
      <c r="H27" s="152">
        <v>0</v>
      </c>
      <c r="I27" s="152">
        <v>0</v>
      </c>
      <c r="J27" s="152">
        <v>4.571</v>
      </c>
      <c r="K27" s="152">
        <f t="shared" si="1"/>
        <v>37347.78599999999</v>
      </c>
      <c r="L27" s="154">
        <v>0</v>
      </c>
      <c r="M27" s="153">
        <v>0</v>
      </c>
      <c r="N27" s="153">
        <v>1.042</v>
      </c>
      <c r="O27" s="153">
        <v>0</v>
      </c>
      <c r="P27" s="153">
        <v>0</v>
      </c>
      <c r="Q27" s="153">
        <v>0</v>
      </c>
      <c r="R27" s="153">
        <v>0</v>
      </c>
      <c r="S27" s="153">
        <v>0</v>
      </c>
      <c r="T27" s="153">
        <v>0</v>
      </c>
      <c r="U27" s="153">
        <v>0</v>
      </c>
      <c r="V27" s="153">
        <v>0</v>
      </c>
      <c r="W27" s="153">
        <v>0</v>
      </c>
      <c r="X27" s="153">
        <v>30.141</v>
      </c>
      <c r="Y27" s="153">
        <v>0</v>
      </c>
      <c r="Z27" s="153">
        <v>0</v>
      </c>
      <c r="AA27" s="153">
        <v>27.817</v>
      </c>
      <c r="AB27" s="153">
        <v>0</v>
      </c>
      <c r="AC27" s="153">
        <v>0</v>
      </c>
      <c r="AD27" s="153">
        <v>15.168</v>
      </c>
      <c r="AE27" s="153">
        <v>32237.48</v>
      </c>
      <c r="AF27" s="153">
        <v>0</v>
      </c>
      <c r="AG27" s="153">
        <v>20.482</v>
      </c>
      <c r="AH27" s="153">
        <v>85.549</v>
      </c>
      <c r="AI27" s="153">
        <v>0</v>
      </c>
      <c r="AJ27" s="153">
        <v>0</v>
      </c>
      <c r="AK27" s="153">
        <v>0</v>
      </c>
      <c r="AL27" s="153">
        <v>0</v>
      </c>
      <c r="AM27" s="153">
        <v>0</v>
      </c>
      <c r="AN27" s="153">
        <v>0</v>
      </c>
      <c r="AO27" s="153">
        <v>4618.501</v>
      </c>
      <c r="AP27" s="153">
        <v>0</v>
      </c>
      <c r="AQ27" s="153">
        <v>0</v>
      </c>
      <c r="AR27" s="153">
        <v>32.532</v>
      </c>
      <c r="AS27" s="153">
        <v>0</v>
      </c>
      <c r="AT27" s="153">
        <v>0</v>
      </c>
      <c r="AU27" s="153">
        <v>0</v>
      </c>
      <c r="AV27" s="153">
        <v>0</v>
      </c>
      <c r="AW27" s="153">
        <v>7.579</v>
      </c>
      <c r="AX27" s="153">
        <v>6.058</v>
      </c>
      <c r="AY27" s="153">
        <v>0</v>
      </c>
      <c r="AZ27" s="153">
        <v>0</v>
      </c>
      <c r="BA27" s="153">
        <v>0</v>
      </c>
      <c r="BB27" s="153">
        <v>6.561</v>
      </c>
      <c r="BC27" s="153">
        <v>0</v>
      </c>
      <c r="BD27" s="153">
        <v>0</v>
      </c>
      <c r="BE27" s="153">
        <v>0</v>
      </c>
      <c r="BF27" s="153">
        <v>0</v>
      </c>
      <c r="BG27" s="153">
        <v>0</v>
      </c>
      <c r="BH27" s="153">
        <v>0</v>
      </c>
      <c r="BI27" s="153">
        <v>0</v>
      </c>
      <c r="BJ27" s="153">
        <v>0</v>
      </c>
      <c r="BK27" s="153">
        <v>0</v>
      </c>
      <c r="BL27" s="153">
        <v>0</v>
      </c>
      <c r="BM27" s="155">
        <f t="shared" si="2"/>
        <v>37088.909999999996</v>
      </c>
      <c r="BN27" s="157"/>
      <c r="BO27" s="199">
        <v>258.876</v>
      </c>
      <c r="BP27"/>
      <c r="BQ27"/>
      <c r="BR27"/>
      <c r="BS27"/>
      <c r="BT27"/>
      <c r="BU27"/>
      <c r="BV27"/>
      <c r="BW27"/>
      <c r="BX27"/>
      <c r="BY27"/>
      <c r="BZ27"/>
    </row>
    <row r="28" spans="1:78" ht="15">
      <c r="A28" s="23" t="s">
        <v>66</v>
      </c>
      <c r="B28" s="35" t="s">
        <v>218</v>
      </c>
      <c r="C28" s="153">
        <f t="shared" si="0"/>
        <v>787.2039999999998</v>
      </c>
      <c r="D28" s="152">
        <v>-717.417</v>
      </c>
      <c r="E28" s="152">
        <v>0</v>
      </c>
      <c r="F28" s="152">
        <v>36.48</v>
      </c>
      <c r="G28" s="152">
        <v>0</v>
      </c>
      <c r="H28" s="152">
        <v>0</v>
      </c>
      <c r="I28" s="152">
        <v>0</v>
      </c>
      <c r="J28" s="152">
        <v>0</v>
      </c>
      <c r="K28" s="152">
        <f t="shared" si="1"/>
        <v>1468.1409999999998</v>
      </c>
      <c r="L28" s="154">
        <v>0</v>
      </c>
      <c r="M28" s="153">
        <v>0</v>
      </c>
      <c r="N28" s="153">
        <v>0</v>
      </c>
      <c r="O28" s="153">
        <v>0</v>
      </c>
      <c r="P28" s="153">
        <v>0</v>
      </c>
      <c r="Q28" s="153">
        <v>0</v>
      </c>
      <c r="R28" s="153">
        <v>0</v>
      </c>
      <c r="S28" s="153">
        <v>0</v>
      </c>
      <c r="T28" s="153">
        <v>0</v>
      </c>
      <c r="U28" s="153">
        <v>0</v>
      </c>
      <c r="V28" s="153">
        <v>0</v>
      </c>
      <c r="W28" s="153">
        <v>0</v>
      </c>
      <c r="X28" s="153">
        <v>0</v>
      </c>
      <c r="Y28" s="153">
        <v>0</v>
      </c>
      <c r="Z28" s="153">
        <v>0</v>
      </c>
      <c r="AA28" s="153">
        <v>0</v>
      </c>
      <c r="AB28" s="153">
        <v>0</v>
      </c>
      <c r="AC28" s="153">
        <v>0</v>
      </c>
      <c r="AD28" s="153">
        <v>0</v>
      </c>
      <c r="AE28" s="153">
        <v>0</v>
      </c>
      <c r="AF28" s="153">
        <v>1451.447</v>
      </c>
      <c r="AG28" s="153">
        <v>0</v>
      </c>
      <c r="AH28" s="153">
        <v>11.215</v>
      </c>
      <c r="AI28" s="153">
        <v>0</v>
      </c>
      <c r="AJ28" s="153">
        <v>0</v>
      </c>
      <c r="AK28" s="153">
        <v>0</v>
      </c>
      <c r="AL28" s="153">
        <v>0</v>
      </c>
      <c r="AM28" s="153">
        <v>0</v>
      </c>
      <c r="AN28" s="153">
        <v>0</v>
      </c>
      <c r="AO28" s="153">
        <v>0</v>
      </c>
      <c r="AP28" s="153">
        <v>0</v>
      </c>
      <c r="AQ28" s="153">
        <v>0</v>
      </c>
      <c r="AR28" s="153">
        <v>0</v>
      </c>
      <c r="AS28" s="153">
        <v>0</v>
      </c>
      <c r="AT28" s="153">
        <v>0</v>
      </c>
      <c r="AU28" s="153">
        <v>0</v>
      </c>
      <c r="AV28" s="153">
        <v>0</v>
      </c>
      <c r="AW28" s="153">
        <v>0</v>
      </c>
      <c r="AX28" s="153">
        <v>0</v>
      </c>
      <c r="AY28" s="153">
        <v>0</v>
      </c>
      <c r="AZ28" s="153">
        <v>5.479</v>
      </c>
      <c r="BA28" s="153">
        <v>0</v>
      </c>
      <c r="BB28" s="153">
        <v>0</v>
      </c>
      <c r="BC28" s="153">
        <v>0</v>
      </c>
      <c r="BD28" s="153">
        <v>0</v>
      </c>
      <c r="BE28" s="153">
        <v>0</v>
      </c>
      <c r="BF28" s="153">
        <v>0</v>
      </c>
      <c r="BG28" s="153">
        <v>0</v>
      </c>
      <c r="BH28" s="153">
        <v>0</v>
      </c>
      <c r="BI28" s="153">
        <v>0</v>
      </c>
      <c r="BJ28" s="153">
        <v>0</v>
      </c>
      <c r="BK28" s="153">
        <v>0</v>
      </c>
      <c r="BL28" s="153">
        <v>0</v>
      </c>
      <c r="BM28" s="155">
        <f t="shared" si="2"/>
        <v>1468.1409999999998</v>
      </c>
      <c r="BN28" s="157"/>
      <c r="BO28" s="199">
        <v>0</v>
      </c>
      <c r="BP28"/>
      <c r="BQ28"/>
      <c r="BR28"/>
      <c r="BS28"/>
      <c r="BT28"/>
      <c r="BU28"/>
      <c r="BV28"/>
      <c r="BW28"/>
      <c r="BX28"/>
      <c r="BY28"/>
      <c r="BZ28"/>
    </row>
    <row r="29" spans="1:78" ht="15">
      <c r="A29" s="23" t="s">
        <v>67</v>
      </c>
      <c r="B29" s="35" t="s">
        <v>219</v>
      </c>
      <c r="C29" s="153">
        <f t="shared" si="0"/>
        <v>0</v>
      </c>
      <c r="D29" s="152">
        <v>-1802.809</v>
      </c>
      <c r="E29" s="152">
        <v>0</v>
      </c>
      <c r="F29" s="152">
        <v>0</v>
      </c>
      <c r="G29" s="152">
        <v>0</v>
      </c>
      <c r="H29" s="152">
        <v>0</v>
      </c>
      <c r="I29" s="152">
        <v>0</v>
      </c>
      <c r="J29" s="152">
        <v>0</v>
      </c>
      <c r="K29" s="152">
        <f t="shared" si="1"/>
        <v>1802.809</v>
      </c>
      <c r="L29" s="154">
        <v>0</v>
      </c>
      <c r="M29" s="153">
        <v>0</v>
      </c>
      <c r="N29" s="153">
        <v>0</v>
      </c>
      <c r="O29" s="153">
        <v>0</v>
      </c>
      <c r="P29" s="153">
        <v>0</v>
      </c>
      <c r="Q29" s="153">
        <v>0</v>
      </c>
      <c r="R29" s="153">
        <v>0</v>
      </c>
      <c r="S29" s="153">
        <v>0</v>
      </c>
      <c r="T29" s="153">
        <v>0</v>
      </c>
      <c r="U29" s="153">
        <v>73.771</v>
      </c>
      <c r="V29" s="153">
        <v>0</v>
      </c>
      <c r="W29" s="153">
        <v>0</v>
      </c>
      <c r="X29" s="153">
        <v>0</v>
      </c>
      <c r="Y29" s="153">
        <v>0</v>
      </c>
      <c r="Z29" s="153">
        <v>0</v>
      </c>
      <c r="AA29" s="153">
        <v>0</v>
      </c>
      <c r="AB29" s="153">
        <v>0</v>
      </c>
      <c r="AC29" s="153">
        <v>0</v>
      </c>
      <c r="AD29" s="153">
        <v>0</v>
      </c>
      <c r="AE29" s="153">
        <v>0</v>
      </c>
      <c r="AF29" s="153">
        <v>0</v>
      </c>
      <c r="AG29" s="153">
        <v>1582.562</v>
      </c>
      <c r="AH29" s="153">
        <v>0</v>
      </c>
      <c r="AI29" s="153">
        <v>1.496</v>
      </c>
      <c r="AJ29" s="153">
        <v>0</v>
      </c>
      <c r="AK29" s="153">
        <v>0</v>
      </c>
      <c r="AL29" s="153">
        <v>0</v>
      </c>
      <c r="AM29" s="153">
        <v>0</v>
      </c>
      <c r="AN29" s="153">
        <v>0</v>
      </c>
      <c r="AO29" s="153">
        <v>0</v>
      </c>
      <c r="AP29" s="153">
        <v>0</v>
      </c>
      <c r="AQ29" s="153">
        <v>0</v>
      </c>
      <c r="AR29" s="153">
        <v>119.733</v>
      </c>
      <c r="AS29" s="153">
        <v>25.247</v>
      </c>
      <c r="AT29" s="153">
        <v>0</v>
      </c>
      <c r="AU29" s="153">
        <v>0</v>
      </c>
      <c r="AV29" s="153">
        <v>0</v>
      </c>
      <c r="AW29" s="153">
        <v>0</v>
      </c>
      <c r="AX29" s="153">
        <v>0</v>
      </c>
      <c r="AY29" s="153">
        <v>0</v>
      </c>
      <c r="AZ29" s="153">
        <v>0</v>
      </c>
      <c r="BA29" s="153">
        <v>0</v>
      </c>
      <c r="BB29" s="153">
        <v>0</v>
      </c>
      <c r="BC29" s="153">
        <v>0</v>
      </c>
      <c r="BD29" s="153">
        <v>0</v>
      </c>
      <c r="BE29" s="153">
        <v>0</v>
      </c>
      <c r="BF29" s="153">
        <v>0</v>
      </c>
      <c r="BG29" s="153">
        <v>0</v>
      </c>
      <c r="BH29" s="153">
        <v>0</v>
      </c>
      <c r="BI29" s="153">
        <v>0</v>
      </c>
      <c r="BJ29" s="153">
        <v>0</v>
      </c>
      <c r="BK29" s="153">
        <v>0</v>
      </c>
      <c r="BL29" s="153">
        <v>0</v>
      </c>
      <c r="BM29" s="155">
        <f t="shared" si="2"/>
        <v>1802.809</v>
      </c>
      <c r="BN29" s="157"/>
      <c r="BO29" s="199">
        <v>0</v>
      </c>
      <c r="BP29"/>
      <c r="BQ29"/>
      <c r="BR29"/>
      <c r="BS29"/>
      <c r="BT29"/>
      <c r="BU29"/>
      <c r="BV29"/>
      <c r="BW29"/>
      <c r="BX29"/>
      <c r="BY29"/>
      <c r="BZ29"/>
    </row>
    <row r="30" spans="1:78" ht="15">
      <c r="A30" s="23" t="s">
        <v>68</v>
      </c>
      <c r="B30" s="35" t="s">
        <v>220</v>
      </c>
      <c r="C30" s="153">
        <f t="shared" si="0"/>
        <v>0</v>
      </c>
      <c r="D30" s="152">
        <v>-5317.437</v>
      </c>
      <c r="E30" s="152">
        <v>0</v>
      </c>
      <c r="F30" s="152">
        <v>0</v>
      </c>
      <c r="G30" s="152">
        <v>0</v>
      </c>
      <c r="H30" s="152">
        <v>0</v>
      </c>
      <c r="I30" s="152">
        <v>0</v>
      </c>
      <c r="J30" s="152">
        <v>0</v>
      </c>
      <c r="K30" s="152">
        <f t="shared" si="1"/>
        <v>5317.437</v>
      </c>
      <c r="L30" s="154">
        <v>0</v>
      </c>
      <c r="M30" s="153">
        <v>0</v>
      </c>
      <c r="N30" s="153">
        <v>0</v>
      </c>
      <c r="O30" s="153">
        <v>0</v>
      </c>
      <c r="P30" s="153">
        <v>0</v>
      </c>
      <c r="Q30" s="153">
        <v>0</v>
      </c>
      <c r="R30" s="153">
        <v>0</v>
      </c>
      <c r="S30" s="153">
        <v>0</v>
      </c>
      <c r="T30" s="153">
        <v>0</v>
      </c>
      <c r="U30" s="153">
        <v>5.006</v>
      </c>
      <c r="V30" s="153">
        <v>0</v>
      </c>
      <c r="W30" s="153">
        <v>0</v>
      </c>
      <c r="X30" s="153">
        <v>0</v>
      </c>
      <c r="Y30" s="153">
        <v>0</v>
      </c>
      <c r="Z30" s="153">
        <v>0</v>
      </c>
      <c r="AA30" s="153">
        <v>15.887</v>
      </c>
      <c r="AB30" s="153">
        <v>0</v>
      </c>
      <c r="AC30" s="153">
        <v>0</v>
      </c>
      <c r="AD30" s="153">
        <v>0</v>
      </c>
      <c r="AE30" s="153">
        <v>0</v>
      </c>
      <c r="AF30" s="153">
        <v>0</v>
      </c>
      <c r="AG30" s="153">
        <v>0</v>
      </c>
      <c r="AH30" s="153">
        <v>5280.456</v>
      </c>
      <c r="AI30" s="153">
        <v>0</v>
      </c>
      <c r="AJ30" s="153">
        <v>0</v>
      </c>
      <c r="AK30" s="153">
        <v>0</v>
      </c>
      <c r="AL30" s="153">
        <v>0</v>
      </c>
      <c r="AM30" s="153">
        <v>0</v>
      </c>
      <c r="AN30" s="153">
        <v>0</v>
      </c>
      <c r="AO30" s="153">
        <v>0</v>
      </c>
      <c r="AP30" s="153">
        <v>0</v>
      </c>
      <c r="AQ30" s="153">
        <v>0</v>
      </c>
      <c r="AR30" s="153">
        <v>0</v>
      </c>
      <c r="AS30" s="153">
        <v>0</v>
      </c>
      <c r="AT30" s="153">
        <v>0</v>
      </c>
      <c r="AU30" s="153">
        <v>0</v>
      </c>
      <c r="AV30" s="153">
        <v>0</v>
      </c>
      <c r="AW30" s="153">
        <v>0</v>
      </c>
      <c r="AX30" s="153">
        <v>0</v>
      </c>
      <c r="AY30" s="153">
        <v>0</v>
      </c>
      <c r="AZ30" s="153">
        <v>0</v>
      </c>
      <c r="BA30" s="153">
        <v>0</v>
      </c>
      <c r="BB30" s="153">
        <v>16.088</v>
      </c>
      <c r="BC30" s="153">
        <v>0</v>
      </c>
      <c r="BD30" s="153">
        <v>0</v>
      </c>
      <c r="BE30" s="153">
        <v>0</v>
      </c>
      <c r="BF30" s="153">
        <v>0</v>
      </c>
      <c r="BG30" s="153">
        <v>0</v>
      </c>
      <c r="BH30" s="153">
        <v>0</v>
      </c>
      <c r="BI30" s="153">
        <v>0</v>
      </c>
      <c r="BJ30" s="153">
        <v>0</v>
      </c>
      <c r="BK30" s="153">
        <v>0</v>
      </c>
      <c r="BL30" s="153">
        <v>0</v>
      </c>
      <c r="BM30" s="155">
        <f t="shared" si="2"/>
        <v>5317.437</v>
      </c>
      <c r="BN30" s="157"/>
      <c r="BO30" s="199">
        <v>0</v>
      </c>
      <c r="BP30"/>
      <c r="BQ30"/>
      <c r="BR30"/>
      <c r="BS30"/>
      <c r="BT30"/>
      <c r="BU30"/>
      <c r="BV30"/>
      <c r="BW30"/>
      <c r="BX30"/>
      <c r="BY30"/>
      <c r="BZ30"/>
    </row>
    <row r="31" spans="1:78" ht="15">
      <c r="A31" s="23" t="s">
        <v>69</v>
      </c>
      <c r="B31" s="35" t="s">
        <v>221</v>
      </c>
      <c r="C31" s="153">
        <f t="shared" si="0"/>
        <v>0</v>
      </c>
      <c r="D31" s="152">
        <v>-18090.11</v>
      </c>
      <c r="E31" s="152">
        <v>0</v>
      </c>
      <c r="F31" s="152">
        <v>0</v>
      </c>
      <c r="G31" s="152">
        <v>0</v>
      </c>
      <c r="H31" s="152">
        <v>0</v>
      </c>
      <c r="I31" s="152">
        <v>0</v>
      </c>
      <c r="J31" s="152">
        <v>0</v>
      </c>
      <c r="K31" s="152">
        <f t="shared" si="1"/>
        <v>18090.11</v>
      </c>
      <c r="L31" s="154">
        <v>0</v>
      </c>
      <c r="M31" s="153">
        <v>0</v>
      </c>
      <c r="N31" s="153">
        <v>0</v>
      </c>
      <c r="O31" s="153">
        <v>388.663</v>
      </c>
      <c r="P31" s="153">
        <v>744.054</v>
      </c>
      <c r="Q31" s="153">
        <v>79.542</v>
      </c>
      <c r="R31" s="153">
        <v>9.647</v>
      </c>
      <c r="S31" s="153">
        <v>0</v>
      </c>
      <c r="T31" s="153">
        <v>0</v>
      </c>
      <c r="U31" s="153">
        <v>0</v>
      </c>
      <c r="V31" s="153">
        <v>94.717</v>
      </c>
      <c r="W31" s="153">
        <v>0</v>
      </c>
      <c r="X31" s="153">
        <v>0</v>
      </c>
      <c r="Y31" s="153">
        <v>0</v>
      </c>
      <c r="Z31" s="153">
        <v>2.656</v>
      </c>
      <c r="AA31" s="153">
        <v>9.902</v>
      </c>
      <c r="AB31" s="153">
        <v>4.184</v>
      </c>
      <c r="AC31" s="153">
        <v>0</v>
      </c>
      <c r="AD31" s="153">
        <v>0</v>
      </c>
      <c r="AE31" s="153">
        <v>3.374</v>
      </c>
      <c r="AF31" s="153">
        <v>0</v>
      </c>
      <c r="AG31" s="153">
        <v>0.982</v>
      </c>
      <c r="AH31" s="153">
        <v>0</v>
      </c>
      <c r="AI31" s="153">
        <v>15745.469</v>
      </c>
      <c r="AJ31" s="153">
        <v>0</v>
      </c>
      <c r="AK31" s="153">
        <v>0</v>
      </c>
      <c r="AL31" s="153">
        <v>0</v>
      </c>
      <c r="AM31" s="153">
        <v>0</v>
      </c>
      <c r="AN31" s="153">
        <v>2.342</v>
      </c>
      <c r="AO31" s="153">
        <v>28.055</v>
      </c>
      <c r="AP31" s="153">
        <v>949.83</v>
      </c>
      <c r="AQ31" s="153">
        <v>0</v>
      </c>
      <c r="AR31" s="153">
        <v>0</v>
      </c>
      <c r="AS31" s="153">
        <v>0</v>
      </c>
      <c r="AT31" s="153">
        <v>0</v>
      </c>
      <c r="AU31" s="153">
        <v>0</v>
      </c>
      <c r="AV31" s="153">
        <v>0</v>
      </c>
      <c r="AW31" s="153">
        <v>0</v>
      </c>
      <c r="AX31" s="153">
        <v>0</v>
      </c>
      <c r="AY31" s="153">
        <v>0.815</v>
      </c>
      <c r="AZ31" s="153">
        <v>0</v>
      </c>
      <c r="BA31" s="153">
        <v>1.503</v>
      </c>
      <c r="BB31" s="153">
        <v>0</v>
      </c>
      <c r="BC31" s="153">
        <v>0</v>
      </c>
      <c r="BD31" s="153">
        <v>0</v>
      </c>
      <c r="BE31" s="153">
        <v>2.041</v>
      </c>
      <c r="BF31" s="153">
        <v>0</v>
      </c>
      <c r="BG31" s="153">
        <v>20.601</v>
      </c>
      <c r="BH31" s="153">
        <v>0</v>
      </c>
      <c r="BI31" s="153">
        <v>1.733</v>
      </c>
      <c r="BJ31" s="153">
        <v>0</v>
      </c>
      <c r="BK31" s="153">
        <v>0</v>
      </c>
      <c r="BL31" s="153">
        <v>0</v>
      </c>
      <c r="BM31" s="155">
        <f t="shared" si="2"/>
        <v>18090.11</v>
      </c>
      <c r="BN31" s="157"/>
      <c r="BO31" s="199">
        <v>0</v>
      </c>
      <c r="BP31"/>
      <c r="BQ31"/>
      <c r="BR31"/>
      <c r="BS31"/>
      <c r="BT31"/>
      <c r="BU31"/>
      <c r="BV31"/>
      <c r="BW31"/>
      <c r="BX31"/>
      <c r="BY31"/>
      <c r="BZ31"/>
    </row>
    <row r="32" spans="1:78" ht="15">
      <c r="A32" s="23" t="s">
        <v>70</v>
      </c>
      <c r="B32" s="35" t="s">
        <v>222</v>
      </c>
      <c r="C32" s="153">
        <f t="shared" si="0"/>
        <v>14147.133</v>
      </c>
      <c r="D32" s="152">
        <v>0</v>
      </c>
      <c r="E32" s="152">
        <v>0</v>
      </c>
      <c r="F32" s="152">
        <v>185.031</v>
      </c>
      <c r="G32" s="152">
        <v>0</v>
      </c>
      <c r="H32" s="152">
        <v>0</v>
      </c>
      <c r="I32" s="152">
        <v>0</v>
      </c>
      <c r="J32" s="152">
        <v>0</v>
      </c>
      <c r="K32" s="152">
        <f t="shared" si="1"/>
        <v>13962.101999999999</v>
      </c>
      <c r="L32" s="154">
        <v>0</v>
      </c>
      <c r="M32" s="153">
        <v>0</v>
      </c>
      <c r="N32" s="153">
        <v>0</v>
      </c>
      <c r="O32" s="153">
        <v>0</v>
      </c>
      <c r="P32" s="153">
        <v>0</v>
      </c>
      <c r="Q32" s="153">
        <v>0</v>
      </c>
      <c r="R32" s="153">
        <v>0</v>
      </c>
      <c r="S32" s="153">
        <v>0</v>
      </c>
      <c r="T32" s="153">
        <v>0</v>
      </c>
      <c r="U32" s="153">
        <v>0</v>
      </c>
      <c r="V32" s="153">
        <v>0</v>
      </c>
      <c r="W32" s="153">
        <v>0</v>
      </c>
      <c r="X32" s="153">
        <v>0</v>
      </c>
      <c r="Y32" s="153">
        <v>0</v>
      </c>
      <c r="Z32" s="153">
        <v>0</v>
      </c>
      <c r="AA32" s="153">
        <v>0</v>
      </c>
      <c r="AB32" s="153">
        <v>0</v>
      </c>
      <c r="AC32" s="153">
        <v>0</v>
      </c>
      <c r="AD32" s="153">
        <v>0</v>
      </c>
      <c r="AE32" s="153">
        <v>0</v>
      </c>
      <c r="AF32" s="153">
        <v>1.157</v>
      </c>
      <c r="AG32" s="153">
        <v>3.311</v>
      </c>
      <c r="AH32" s="153">
        <v>24.21</v>
      </c>
      <c r="AI32" s="153">
        <v>8.435</v>
      </c>
      <c r="AJ32" s="153">
        <v>13922.268</v>
      </c>
      <c r="AK32" s="153">
        <v>0</v>
      </c>
      <c r="AL32" s="153">
        <v>0</v>
      </c>
      <c r="AM32" s="153">
        <v>0</v>
      </c>
      <c r="AN32" s="153">
        <v>0</v>
      </c>
      <c r="AO32" s="153">
        <v>0</v>
      </c>
      <c r="AP32" s="153">
        <v>0</v>
      </c>
      <c r="AQ32" s="153">
        <v>0</v>
      </c>
      <c r="AR32" s="153">
        <v>0</v>
      </c>
      <c r="AS32" s="153">
        <v>0</v>
      </c>
      <c r="AT32" s="153">
        <v>0</v>
      </c>
      <c r="AU32" s="153">
        <v>0</v>
      </c>
      <c r="AV32" s="153">
        <v>0</v>
      </c>
      <c r="AW32" s="153">
        <v>0</v>
      </c>
      <c r="AX32" s="153">
        <v>0</v>
      </c>
      <c r="AY32" s="153">
        <v>0</v>
      </c>
      <c r="AZ32" s="153">
        <v>0</v>
      </c>
      <c r="BA32" s="153">
        <v>0</v>
      </c>
      <c r="BB32" s="153">
        <v>0</v>
      </c>
      <c r="BC32" s="153">
        <v>2.721</v>
      </c>
      <c r="BD32" s="153">
        <v>0</v>
      </c>
      <c r="BE32" s="153">
        <v>0</v>
      </c>
      <c r="BF32" s="153">
        <v>0</v>
      </c>
      <c r="BG32" s="153">
        <v>0</v>
      </c>
      <c r="BH32" s="153">
        <v>0</v>
      </c>
      <c r="BI32" s="153">
        <v>0</v>
      </c>
      <c r="BJ32" s="153">
        <v>0</v>
      </c>
      <c r="BK32" s="153">
        <v>0</v>
      </c>
      <c r="BL32" s="153">
        <v>0</v>
      </c>
      <c r="BM32" s="155">
        <f t="shared" si="2"/>
        <v>13962.101999999999</v>
      </c>
      <c r="BN32" s="157"/>
      <c r="BO32" s="199">
        <v>0</v>
      </c>
      <c r="BP32"/>
      <c r="BQ32"/>
      <c r="BR32"/>
      <c r="BS32"/>
      <c r="BT32"/>
      <c r="BU32"/>
      <c r="BV32"/>
      <c r="BW32"/>
      <c r="BX32"/>
      <c r="BY32"/>
      <c r="BZ32"/>
    </row>
    <row r="33" spans="1:78" ht="15">
      <c r="A33" s="23" t="s">
        <v>71</v>
      </c>
      <c r="B33" s="35" t="s">
        <v>72</v>
      </c>
      <c r="C33" s="153">
        <f t="shared" si="0"/>
        <v>1975.8370000000002</v>
      </c>
      <c r="D33" s="152">
        <v>0</v>
      </c>
      <c r="E33" s="152">
        <v>0</v>
      </c>
      <c r="F33" s="152">
        <v>90.034</v>
      </c>
      <c r="G33" s="152">
        <v>0</v>
      </c>
      <c r="H33" s="152">
        <v>0</v>
      </c>
      <c r="I33" s="152">
        <v>0</v>
      </c>
      <c r="J33" s="152">
        <v>0</v>
      </c>
      <c r="K33" s="152">
        <f t="shared" si="1"/>
        <v>1885.803</v>
      </c>
      <c r="L33" s="154">
        <v>0</v>
      </c>
      <c r="M33" s="153">
        <v>0</v>
      </c>
      <c r="N33" s="153">
        <v>0</v>
      </c>
      <c r="O33" s="153">
        <v>0</v>
      </c>
      <c r="P33" s="153">
        <v>0</v>
      </c>
      <c r="Q33" s="153">
        <v>0</v>
      </c>
      <c r="R33" s="153">
        <v>0</v>
      </c>
      <c r="S33" s="153">
        <v>0</v>
      </c>
      <c r="T33" s="153">
        <v>0</v>
      </c>
      <c r="U33" s="153">
        <v>0</v>
      </c>
      <c r="V33" s="153">
        <v>0</v>
      </c>
      <c r="W33" s="153">
        <v>0</v>
      </c>
      <c r="X33" s="153">
        <v>0</v>
      </c>
      <c r="Y33" s="153">
        <v>0</v>
      </c>
      <c r="Z33" s="153">
        <v>0</v>
      </c>
      <c r="AA33" s="153">
        <v>0</v>
      </c>
      <c r="AB33" s="153">
        <v>0</v>
      </c>
      <c r="AC33" s="153">
        <v>0</v>
      </c>
      <c r="AD33" s="153">
        <v>0</v>
      </c>
      <c r="AE33" s="153">
        <v>0</v>
      </c>
      <c r="AF33" s="153">
        <v>0</v>
      </c>
      <c r="AG33" s="153">
        <v>0</v>
      </c>
      <c r="AH33" s="153">
        <v>260.325</v>
      </c>
      <c r="AI33" s="153">
        <v>0</v>
      </c>
      <c r="AJ33" s="153">
        <v>0</v>
      </c>
      <c r="AK33" s="153">
        <v>1625.478</v>
      </c>
      <c r="AL33" s="153">
        <v>0</v>
      </c>
      <c r="AM33" s="153">
        <v>0</v>
      </c>
      <c r="AN33" s="153">
        <v>0</v>
      </c>
      <c r="AO33" s="153">
        <v>0</v>
      </c>
      <c r="AP33" s="153">
        <v>0</v>
      </c>
      <c r="AQ33" s="153">
        <v>0</v>
      </c>
      <c r="AR33" s="153">
        <v>0</v>
      </c>
      <c r="AS33" s="153">
        <v>0</v>
      </c>
      <c r="AT33" s="153">
        <v>0</v>
      </c>
      <c r="AU33" s="153">
        <v>0</v>
      </c>
      <c r="AV33" s="153">
        <v>0</v>
      </c>
      <c r="AW33" s="153">
        <v>0</v>
      </c>
      <c r="AX33" s="153">
        <v>0</v>
      </c>
      <c r="AY33" s="153">
        <v>0</v>
      </c>
      <c r="AZ33" s="153">
        <v>0</v>
      </c>
      <c r="BA33" s="153">
        <v>0</v>
      </c>
      <c r="BB33" s="153">
        <v>0</v>
      </c>
      <c r="BC33" s="153">
        <v>0</v>
      </c>
      <c r="BD33" s="153">
        <v>0</v>
      </c>
      <c r="BE33" s="153">
        <v>0</v>
      </c>
      <c r="BF33" s="153">
        <v>0</v>
      </c>
      <c r="BG33" s="153">
        <v>0</v>
      </c>
      <c r="BH33" s="153">
        <v>0</v>
      </c>
      <c r="BI33" s="153">
        <v>0</v>
      </c>
      <c r="BJ33" s="153">
        <v>0</v>
      </c>
      <c r="BK33" s="153">
        <v>0</v>
      </c>
      <c r="BL33" s="153">
        <v>0</v>
      </c>
      <c r="BM33" s="155">
        <f t="shared" si="2"/>
        <v>1885.803</v>
      </c>
      <c r="BN33" s="157"/>
      <c r="BO33" s="199">
        <v>0</v>
      </c>
      <c r="BP33"/>
      <c r="BQ33"/>
      <c r="BR33"/>
      <c r="BS33"/>
      <c r="BT33"/>
      <c r="BU33"/>
      <c r="BV33"/>
      <c r="BW33"/>
      <c r="BX33"/>
      <c r="BY33"/>
      <c r="BZ33"/>
    </row>
    <row r="34" spans="1:78" ht="15">
      <c r="A34" s="23" t="s">
        <v>73</v>
      </c>
      <c r="B34" s="35" t="s">
        <v>74</v>
      </c>
      <c r="C34" s="153">
        <f t="shared" si="0"/>
        <v>8439.264</v>
      </c>
      <c r="D34" s="152">
        <v>0</v>
      </c>
      <c r="E34" s="152">
        <v>0</v>
      </c>
      <c r="F34" s="152">
        <v>418.369</v>
      </c>
      <c r="G34" s="152">
        <v>0</v>
      </c>
      <c r="H34" s="152">
        <v>14.491</v>
      </c>
      <c r="I34" s="152">
        <v>0</v>
      </c>
      <c r="J34" s="152">
        <v>0</v>
      </c>
      <c r="K34" s="152">
        <f t="shared" si="1"/>
        <v>8006.4039999999995</v>
      </c>
      <c r="L34" s="154">
        <v>0</v>
      </c>
      <c r="M34" s="153">
        <v>0</v>
      </c>
      <c r="N34" s="153">
        <v>0</v>
      </c>
      <c r="O34" s="153">
        <v>0</v>
      </c>
      <c r="P34" s="153">
        <v>0</v>
      </c>
      <c r="Q34" s="153">
        <v>0</v>
      </c>
      <c r="R34" s="153">
        <v>0</v>
      </c>
      <c r="S34" s="153">
        <v>0</v>
      </c>
      <c r="T34" s="153">
        <v>0</v>
      </c>
      <c r="U34" s="153">
        <v>0</v>
      </c>
      <c r="V34" s="153">
        <v>0</v>
      </c>
      <c r="W34" s="153">
        <v>0</v>
      </c>
      <c r="X34" s="153">
        <v>0</v>
      </c>
      <c r="Y34" s="153">
        <v>0</v>
      </c>
      <c r="Z34" s="153">
        <v>0</v>
      </c>
      <c r="AA34" s="153">
        <v>0</v>
      </c>
      <c r="AB34" s="153">
        <v>0</v>
      </c>
      <c r="AC34" s="153">
        <v>0</v>
      </c>
      <c r="AD34" s="153">
        <v>0</v>
      </c>
      <c r="AE34" s="153">
        <v>0</v>
      </c>
      <c r="AF34" s="153">
        <v>0</v>
      </c>
      <c r="AG34" s="153">
        <v>0</v>
      </c>
      <c r="AH34" s="153">
        <v>0</v>
      </c>
      <c r="AI34" s="153">
        <v>0</v>
      </c>
      <c r="AJ34" s="153">
        <v>0</v>
      </c>
      <c r="AK34" s="153">
        <v>0</v>
      </c>
      <c r="AL34" s="153">
        <v>7214.9</v>
      </c>
      <c r="AM34" s="153">
        <v>0</v>
      </c>
      <c r="AN34" s="153">
        <v>0</v>
      </c>
      <c r="AO34" s="153">
        <v>0</v>
      </c>
      <c r="AP34" s="153">
        <v>0</v>
      </c>
      <c r="AQ34" s="153">
        <v>0</v>
      </c>
      <c r="AR34" s="153">
        <v>0</v>
      </c>
      <c r="AS34" s="153">
        <v>0</v>
      </c>
      <c r="AT34" s="153">
        <v>0</v>
      </c>
      <c r="AU34" s="153">
        <v>0</v>
      </c>
      <c r="AV34" s="153">
        <v>0</v>
      </c>
      <c r="AW34" s="153">
        <v>0</v>
      </c>
      <c r="AX34" s="153">
        <v>0</v>
      </c>
      <c r="AY34" s="153">
        <v>0</v>
      </c>
      <c r="AZ34" s="153">
        <v>0</v>
      </c>
      <c r="BA34" s="153">
        <v>0</v>
      </c>
      <c r="BB34" s="153">
        <v>0</v>
      </c>
      <c r="BC34" s="153">
        <v>0</v>
      </c>
      <c r="BD34" s="153">
        <v>0</v>
      </c>
      <c r="BE34" s="153">
        <v>0</v>
      </c>
      <c r="BF34" s="153">
        <v>0</v>
      </c>
      <c r="BG34" s="153">
        <v>0</v>
      </c>
      <c r="BH34" s="153">
        <v>0</v>
      </c>
      <c r="BI34" s="153">
        <v>0</v>
      </c>
      <c r="BJ34" s="153">
        <v>0</v>
      </c>
      <c r="BK34" s="153">
        <v>0</v>
      </c>
      <c r="BL34" s="153">
        <v>0</v>
      </c>
      <c r="BM34" s="155">
        <f t="shared" si="2"/>
        <v>7214.9</v>
      </c>
      <c r="BN34" s="157"/>
      <c r="BO34" s="199">
        <v>791.504</v>
      </c>
      <c r="BP34"/>
      <c r="BQ34"/>
      <c r="BR34"/>
      <c r="BS34"/>
      <c r="BT34"/>
      <c r="BU34"/>
      <c r="BV34"/>
      <c r="BW34"/>
      <c r="BX34"/>
      <c r="BY34"/>
      <c r="BZ34"/>
    </row>
    <row r="35" spans="1:78" ht="15">
      <c r="A35" s="23" t="s">
        <v>75</v>
      </c>
      <c r="B35" s="35" t="s">
        <v>223</v>
      </c>
      <c r="C35" s="153">
        <f t="shared" si="0"/>
        <v>11376.134</v>
      </c>
      <c r="D35" s="152">
        <v>0</v>
      </c>
      <c r="E35" s="152">
        <v>0</v>
      </c>
      <c r="F35" s="152">
        <v>2.774</v>
      </c>
      <c r="G35" s="152">
        <v>0</v>
      </c>
      <c r="H35" s="152">
        <v>0</v>
      </c>
      <c r="I35" s="152">
        <v>0</v>
      </c>
      <c r="J35" s="152">
        <v>0</v>
      </c>
      <c r="K35" s="152">
        <f t="shared" si="1"/>
        <v>11373.36</v>
      </c>
      <c r="L35" s="154">
        <v>0</v>
      </c>
      <c r="M35" s="153">
        <v>0</v>
      </c>
      <c r="N35" s="153">
        <v>0</v>
      </c>
      <c r="O35" s="153">
        <v>0</v>
      </c>
      <c r="P35" s="153">
        <v>0</v>
      </c>
      <c r="Q35" s="153">
        <v>0</v>
      </c>
      <c r="R35" s="153">
        <v>0</v>
      </c>
      <c r="S35" s="153">
        <v>0</v>
      </c>
      <c r="T35" s="153">
        <v>0</v>
      </c>
      <c r="U35" s="153">
        <v>0</v>
      </c>
      <c r="V35" s="153">
        <v>0</v>
      </c>
      <c r="W35" s="153">
        <v>0</v>
      </c>
      <c r="X35" s="153">
        <v>0</v>
      </c>
      <c r="Y35" s="153">
        <v>3.023</v>
      </c>
      <c r="Z35" s="153">
        <v>0</v>
      </c>
      <c r="AA35" s="153">
        <v>0</v>
      </c>
      <c r="AB35" s="153">
        <v>0</v>
      </c>
      <c r="AC35" s="153">
        <v>0</v>
      </c>
      <c r="AD35" s="153">
        <v>0</v>
      </c>
      <c r="AE35" s="153">
        <v>0</v>
      </c>
      <c r="AF35" s="153">
        <v>0</v>
      </c>
      <c r="AG35" s="153">
        <v>0</v>
      </c>
      <c r="AH35" s="153">
        <v>12.46</v>
      </c>
      <c r="AI35" s="153">
        <v>2.174</v>
      </c>
      <c r="AJ35" s="153">
        <v>576.141</v>
      </c>
      <c r="AK35" s="153">
        <v>0</v>
      </c>
      <c r="AL35" s="153">
        <v>0</v>
      </c>
      <c r="AM35" s="153">
        <v>9925.506</v>
      </c>
      <c r="AN35" s="153">
        <v>0</v>
      </c>
      <c r="AO35" s="153">
        <v>0</v>
      </c>
      <c r="AP35" s="153">
        <v>0</v>
      </c>
      <c r="AQ35" s="153">
        <v>0</v>
      </c>
      <c r="AR35" s="153">
        <v>0</v>
      </c>
      <c r="AS35" s="153">
        <v>0</v>
      </c>
      <c r="AT35" s="153">
        <v>0</v>
      </c>
      <c r="AU35" s="153">
        <v>0</v>
      </c>
      <c r="AV35" s="153">
        <v>0</v>
      </c>
      <c r="AW35" s="153">
        <v>0</v>
      </c>
      <c r="AX35" s="153">
        <v>0</v>
      </c>
      <c r="AY35" s="153">
        <v>0</v>
      </c>
      <c r="AZ35" s="153">
        <v>0</v>
      </c>
      <c r="BA35" s="153">
        <v>0</v>
      </c>
      <c r="BB35" s="153">
        <v>0</v>
      </c>
      <c r="BC35" s="153">
        <v>0</v>
      </c>
      <c r="BD35" s="153">
        <v>0</v>
      </c>
      <c r="BE35" s="153">
        <v>0</v>
      </c>
      <c r="BF35" s="153">
        <v>0</v>
      </c>
      <c r="BG35" s="153">
        <v>0</v>
      </c>
      <c r="BH35" s="153">
        <v>0</v>
      </c>
      <c r="BI35" s="153">
        <v>0</v>
      </c>
      <c r="BJ35" s="153">
        <v>0</v>
      </c>
      <c r="BK35" s="153">
        <v>0</v>
      </c>
      <c r="BL35" s="153">
        <v>0</v>
      </c>
      <c r="BM35" s="155">
        <f t="shared" si="2"/>
        <v>10519.304</v>
      </c>
      <c r="BN35" s="157"/>
      <c r="BO35" s="199">
        <v>854.056</v>
      </c>
      <c r="BP35"/>
      <c r="BQ35"/>
      <c r="BR35"/>
      <c r="BS35"/>
      <c r="BT35"/>
      <c r="BU35"/>
      <c r="BV35"/>
      <c r="BW35"/>
      <c r="BX35"/>
      <c r="BY35"/>
      <c r="BZ35"/>
    </row>
    <row r="36" spans="1:78" ht="15">
      <c r="A36" s="23" t="s">
        <v>76</v>
      </c>
      <c r="B36" s="35" t="s">
        <v>77</v>
      </c>
      <c r="C36" s="153">
        <f t="shared" si="0"/>
        <v>309.948</v>
      </c>
      <c r="D36" s="152">
        <v>0</v>
      </c>
      <c r="E36" s="152">
        <v>0</v>
      </c>
      <c r="F36" s="152">
        <v>32.607</v>
      </c>
      <c r="G36" s="152">
        <v>0</v>
      </c>
      <c r="H36" s="152">
        <v>0</v>
      </c>
      <c r="I36" s="152">
        <v>0</v>
      </c>
      <c r="J36" s="152">
        <v>0</v>
      </c>
      <c r="K36" s="152">
        <f t="shared" si="1"/>
        <v>277.34099999999995</v>
      </c>
      <c r="L36" s="154">
        <v>0</v>
      </c>
      <c r="M36" s="153">
        <v>0</v>
      </c>
      <c r="N36" s="153">
        <v>0</v>
      </c>
      <c r="O36" s="153">
        <v>0</v>
      </c>
      <c r="P36" s="153">
        <v>0</v>
      </c>
      <c r="Q36" s="153">
        <v>0</v>
      </c>
      <c r="R36" s="153">
        <v>0</v>
      </c>
      <c r="S36" s="153">
        <v>0</v>
      </c>
      <c r="T36" s="153">
        <v>0</v>
      </c>
      <c r="U36" s="153">
        <v>0</v>
      </c>
      <c r="V36" s="153">
        <v>0</v>
      </c>
      <c r="W36" s="153">
        <v>0</v>
      </c>
      <c r="X36" s="153">
        <v>0</v>
      </c>
      <c r="Y36" s="153">
        <v>0</v>
      </c>
      <c r="Z36" s="153">
        <v>0</v>
      </c>
      <c r="AA36" s="153">
        <v>0</v>
      </c>
      <c r="AB36" s="153">
        <v>0</v>
      </c>
      <c r="AC36" s="153">
        <v>0</v>
      </c>
      <c r="AD36" s="153">
        <v>0</v>
      </c>
      <c r="AE36" s="153">
        <v>0</v>
      </c>
      <c r="AF36" s="153">
        <v>0</v>
      </c>
      <c r="AG36" s="153">
        <v>0</v>
      </c>
      <c r="AH36" s="153">
        <v>0</v>
      </c>
      <c r="AI36" s="153">
        <v>0</v>
      </c>
      <c r="AJ36" s="153">
        <v>0</v>
      </c>
      <c r="AK36" s="153">
        <v>0</v>
      </c>
      <c r="AL36" s="153">
        <v>0</v>
      </c>
      <c r="AM36" s="153">
        <v>0</v>
      </c>
      <c r="AN36" s="153">
        <v>270.542</v>
      </c>
      <c r="AO36" s="153">
        <v>0</v>
      </c>
      <c r="AP36" s="153">
        <v>0</v>
      </c>
      <c r="AQ36" s="153">
        <v>0</v>
      </c>
      <c r="AR36" s="153">
        <v>0</v>
      </c>
      <c r="AS36" s="153">
        <v>0</v>
      </c>
      <c r="AT36" s="153">
        <v>0</v>
      </c>
      <c r="AU36" s="153">
        <v>0</v>
      </c>
      <c r="AV36" s="153">
        <v>0</v>
      </c>
      <c r="AW36" s="153">
        <v>0</v>
      </c>
      <c r="AX36" s="153">
        <v>0</v>
      </c>
      <c r="AY36" s="153">
        <v>0</v>
      </c>
      <c r="AZ36" s="153">
        <v>0</v>
      </c>
      <c r="BA36" s="153">
        <v>0</v>
      </c>
      <c r="BB36" s="153">
        <v>0</v>
      </c>
      <c r="BC36" s="153">
        <v>0</v>
      </c>
      <c r="BD36" s="153">
        <v>0</v>
      </c>
      <c r="BE36" s="153">
        <v>0</v>
      </c>
      <c r="BF36" s="153">
        <v>0</v>
      </c>
      <c r="BG36" s="153">
        <v>0</v>
      </c>
      <c r="BH36" s="153">
        <v>0</v>
      </c>
      <c r="BI36" s="153">
        <v>0</v>
      </c>
      <c r="BJ36" s="153">
        <v>0</v>
      </c>
      <c r="BK36" s="153">
        <v>0</v>
      </c>
      <c r="BL36" s="153">
        <v>0</v>
      </c>
      <c r="BM36" s="155">
        <f t="shared" si="2"/>
        <v>270.542</v>
      </c>
      <c r="BN36" s="157"/>
      <c r="BO36" s="199">
        <v>6.799</v>
      </c>
      <c r="BP36"/>
      <c r="BQ36"/>
      <c r="BR36"/>
      <c r="BS36"/>
      <c r="BT36"/>
      <c r="BU36"/>
      <c r="BV36"/>
      <c r="BW36"/>
      <c r="BX36"/>
      <c r="BY36"/>
      <c r="BZ36"/>
    </row>
    <row r="37" spans="1:78" ht="15">
      <c r="A37" s="23" t="s">
        <v>78</v>
      </c>
      <c r="B37" s="35" t="s">
        <v>79</v>
      </c>
      <c r="C37" s="153">
        <f t="shared" si="0"/>
        <v>18109.75</v>
      </c>
      <c r="D37" s="152">
        <v>0</v>
      </c>
      <c r="E37" s="152">
        <v>0</v>
      </c>
      <c r="F37" s="152">
        <v>1195.536</v>
      </c>
      <c r="G37" s="152">
        <v>0</v>
      </c>
      <c r="H37" s="152">
        <v>649.782</v>
      </c>
      <c r="I37" s="152">
        <v>0</v>
      </c>
      <c r="J37" s="152">
        <v>0</v>
      </c>
      <c r="K37" s="152">
        <f t="shared" si="1"/>
        <v>16264.432</v>
      </c>
      <c r="L37" s="154">
        <v>0</v>
      </c>
      <c r="M37" s="153">
        <v>0</v>
      </c>
      <c r="N37" s="153">
        <v>0</v>
      </c>
      <c r="O37" s="153">
        <v>0</v>
      </c>
      <c r="P37" s="153">
        <v>0</v>
      </c>
      <c r="Q37" s="153">
        <v>0</v>
      </c>
      <c r="R37" s="153">
        <v>0</v>
      </c>
      <c r="S37" s="153">
        <v>0</v>
      </c>
      <c r="T37" s="153">
        <v>0</v>
      </c>
      <c r="U37" s="153">
        <v>0</v>
      </c>
      <c r="V37" s="153">
        <v>0</v>
      </c>
      <c r="W37" s="153">
        <v>0</v>
      </c>
      <c r="X37" s="153">
        <v>0</v>
      </c>
      <c r="Y37" s="153">
        <v>0</v>
      </c>
      <c r="Z37" s="153">
        <v>0</v>
      </c>
      <c r="AA37" s="153">
        <v>0</v>
      </c>
      <c r="AB37" s="153">
        <v>0</v>
      </c>
      <c r="AC37" s="153">
        <v>0</v>
      </c>
      <c r="AD37" s="153">
        <v>0</v>
      </c>
      <c r="AE37" s="153">
        <v>0</v>
      </c>
      <c r="AF37" s="153">
        <v>0</v>
      </c>
      <c r="AG37" s="153">
        <v>0</v>
      </c>
      <c r="AH37" s="153">
        <v>0</v>
      </c>
      <c r="AI37" s="153">
        <v>5.529</v>
      </c>
      <c r="AJ37" s="153">
        <v>0</v>
      </c>
      <c r="AK37" s="153">
        <v>0</v>
      </c>
      <c r="AL37" s="153">
        <v>0</v>
      </c>
      <c r="AM37" s="153">
        <v>0</v>
      </c>
      <c r="AN37" s="153">
        <v>0</v>
      </c>
      <c r="AO37" s="153">
        <v>16258.903</v>
      </c>
      <c r="AP37" s="153">
        <v>0</v>
      </c>
      <c r="AQ37" s="153">
        <v>0</v>
      </c>
      <c r="AR37" s="153">
        <v>0</v>
      </c>
      <c r="AS37" s="153">
        <v>0</v>
      </c>
      <c r="AT37" s="153">
        <v>0</v>
      </c>
      <c r="AU37" s="153">
        <v>0</v>
      </c>
      <c r="AV37" s="153">
        <v>0</v>
      </c>
      <c r="AW37" s="153">
        <v>0</v>
      </c>
      <c r="AX37" s="153">
        <v>0</v>
      </c>
      <c r="AY37" s="153">
        <v>0</v>
      </c>
      <c r="AZ37" s="153">
        <v>0</v>
      </c>
      <c r="BA37" s="153">
        <v>0</v>
      </c>
      <c r="BB37" s="153">
        <v>0</v>
      </c>
      <c r="BC37" s="153">
        <v>0</v>
      </c>
      <c r="BD37" s="153">
        <v>0</v>
      </c>
      <c r="BE37" s="153">
        <v>0</v>
      </c>
      <c r="BF37" s="153">
        <v>0</v>
      </c>
      <c r="BG37" s="153">
        <v>0</v>
      </c>
      <c r="BH37" s="153">
        <v>0</v>
      </c>
      <c r="BI37" s="153">
        <v>0</v>
      </c>
      <c r="BJ37" s="153">
        <v>0</v>
      </c>
      <c r="BK37" s="153">
        <v>0</v>
      </c>
      <c r="BL37" s="153">
        <v>0</v>
      </c>
      <c r="BM37" s="155">
        <f t="shared" si="2"/>
        <v>16264.432</v>
      </c>
      <c r="BN37" s="157"/>
      <c r="BO37" s="199">
        <v>0</v>
      </c>
      <c r="BP37"/>
      <c r="BQ37"/>
      <c r="BR37"/>
      <c r="BS37"/>
      <c r="BT37"/>
      <c r="BU37"/>
      <c r="BV37"/>
      <c r="BW37"/>
      <c r="BX37"/>
      <c r="BY37"/>
      <c r="BZ37"/>
    </row>
    <row r="38" spans="1:78" ht="15">
      <c r="A38" s="23" t="s">
        <v>80</v>
      </c>
      <c r="B38" s="35" t="s">
        <v>81</v>
      </c>
      <c r="C38" s="153">
        <f t="shared" si="0"/>
        <v>10539.162</v>
      </c>
      <c r="D38" s="152">
        <v>0</v>
      </c>
      <c r="E38" s="152">
        <v>0</v>
      </c>
      <c r="F38" s="152">
        <v>326.772</v>
      </c>
      <c r="G38" s="152">
        <v>0</v>
      </c>
      <c r="H38" s="152">
        <v>0</v>
      </c>
      <c r="I38" s="152">
        <v>0</v>
      </c>
      <c r="J38" s="152">
        <v>0</v>
      </c>
      <c r="K38" s="152">
        <f t="shared" si="1"/>
        <v>10212.39</v>
      </c>
      <c r="L38" s="154">
        <v>6.875</v>
      </c>
      <c r="M38" s="153">
        <v>0</v>
      </c>
      <c r="N38" s="153">
        <v>0</v>
      </c>
      <c r="O38" s="153">
        <v>25.935</v>
      </c>
      <c r="P38" s="153">
        <v>0</v>
      </c>
      <c r="Q38" s="153">
        <v>0</v>
      </c>
      <c r="R38" s="153">
        <v>0</v>
      </c>
      <c r="S38" s="153">
        <v>0</v>
      </c>
      <c r="T38" s="153">
        <v>0</v>
      </c>
      <c r="U38" s="153">
        <v>0</v>
      </c>
      <c r="V38" s="153">
        <v>0</v>
      </c>
      <c r="W38" s="153">
        <v>0</v>
      </c>
      <c r="X38" s="153">
        <v>0</v>
      </c>
      <c r="Y38" s="153">
        <v>0</v>
      </c>
      <c r="Z38" s="153">
        <v>0</v>
      </c>
      <c r="AA38" s="153">
        <v>0</v>
      </c>
      <c r="AB38" s="153">
        <v>0</v>
      </c>
      <c r="AC38" s="153">
        <v>0</v>
      </c>
      <c r="AD38" s="153">
        <v>0</v>
      </c>
      <c r="AE38" s="153">
        <v>0</v>
      </c>
      <c r="AF38" s="153">
        <v>0</v>
      </c>
      <c r="AG38" s="153">
        <v>7.403</v>
      </c>
      <c r="AH38" s="153">
        <v>0</v>
      </c>
      <c r="AI38" s="153">
        <v>40.918</v>
      </c>
      <c r="AJ38" s="153">
        <v>9.338</v>
      </c>
      <c r="AK38" s="153">
        <v>6.483</v>
      </c>
      <c r="AL38" s="153">
        <v>0</v>
      </c>
      <c r="AM38" s="153">
        <v>0</v>
      </c>
      <c r="AN38" s="153">
        <v>0</v>
      </c>
      <c r="AO38" s="153">
        <v>2239.235</v>
      </c>
      <c r="AP38" s="153">
        <v>6869.258</v>
      </c>
      <c r="AQ38" s="153">
        <v>0</v>
      </c>
      <c r="AR38" s="153">
        <v>0</v>
      </c>
      <c r="AS38" s="153">
        <v>0</v>
      </c>
      <c r="AT38" s="153">
        <v>0</v>
      </c>
      <c r="AU38" s="153">
        <v>0</v>
      </c>
      <c r="AV38" s="153">
        <v>0</v>
      </c>
      <c r="AW38" s="153">
        <v>0</v>
      </c>
      <c r="AX38" s="153">
        <v>0</v>
      </c>
      <c r="AY38" s="153">
        <v>0</v>
      </c>
      <c r="AZ38" s="153">
        <v>0</v>
      </c>
      <c r="BA38" s="153">
        <v>0</v>
      </c>
      <c r="BB38" s="153">
        <v>0</v>
      </c>
      <c r="BC38" s="153">
        <v>3.96</v>
      </c>
      <c r="BD38" s="153">
        <v>0</v>
      </c>
      <c r="BE38" s="153">
        <v>0</v>
      </c>
      <c r="BF38" s="153">
        <v>0</v>
      </c>
      <c r="BG38" s="153">
        <v>0</v>
      </c>
      <c r="BH38" s="153">
        <v>0</v>
      </c>
      <c r="BI38" s="153">
        <v>12.415</v>
      </c>
      <c r="BJ38" s="153">
        <v>0</v>
      </c>
      <c r="BK38" s="153">
        <v>0</v>
      </c>
      <c r="BL38" s="153">
        <v>0</v>
      </c>
      <c r="BM38" s="155">
        <f t="shared" si="2"/>
        <v>9221.82</v>
      </c>
      <c r="BN38" s="157"/>
      <c r="BO38" s="199">
        <v>990.57</v>
      </c>
      <c r="BP38"/>
      <c r="BQ38"/>
      <c r="BR38"/>
      <c r="BS38"/>
      <c r="BT38"/>
      <c r="BU38"/>
      <c r="BV38"/>
      <c r="BW38"/>
      <c r="BX38"/>
      <c r="BY38"/>
      <c r="BZ38"/>
    </row>
    <row r="39" spans="1:78" ht="15">
      <c r="A39" s="23" t="s">
        <v>82</v>
      </c>
      <c r="B39" s="35" t="s">
        <v>224</v>
      </c>
      <c r="C39" s="153">
        <f t="shared" si="0"/>
        <v>1942.7130000000002</v>
      </c>
      <c r="D39" s="152">
        <v>0</v>
      </c>
      <c r="E39" s="152">
        <v>0</v>
      </c>
      <c r="F39" s="152">
        <v>109.392</v>
      </c>
      <c r="G39" s="152">
        <v>0</v>
      </c>
      <c r="H39" s="152">
        <v>0</v>
      </c>
      <c r="I39" s="152">
        <v>0</v>
      </c>
      <c r="J39" s="152">
        <v>8.95</v>
      </c>
      <c r="K39" s="152">
        <f t="shared" si="1"/>
        <v>1824.371</v>
      </c>
      <c r="L39" s="154">
        <v>0</v>
      </c>
      <c r="M39" s="153">
        <v>0</v>
      </c>
      <c r="N39" s="153">
        <v>0</v>
      </c>
      <c r="O39" s="153">
        <v>0</v>
      </c>
      <c r="P39" s="153">
        <v>0</v>
      </c>
      <c r="Q39" s="153">
        <v>0</v>
      </c>
      <c r="R39" s="153">
        <v>0</v>
      </c>
      <c r="S39" s="153">
        <v>0</v>
      </c>
      <c r="T39" s="153">
        <v>0</v>
      </c>
      <c r="U39" s="153">
        <v>0</v>
      </c>
      <c r="V39" s="153">
        <v>0</v>
      </c>
      <c r="W39" s="153">
        <v>0</v>
      </c>
      <c r="X39" s="153">
        <v>0</v>
      </c>
      <c r="Y39" s="153">
        <v>0</v>
      </c>
      <c r="Z39" s="153">
        <v>0</v>
      </c>
      <c r="AA39" s="153">
        <v>0</v>
      </c>
      <c r="AB39" s="153">
        <v>0</v>
      </c>
      <c r="AC39" s="153">
        <v>0</v>
      </c>
      <c r="AD39" s="153">
        <v>0</v>
      </c>
      <c r="AE39" s="153">
        <v>0</v>
      </c>
      <c r="AF39" s="153">
        <v>0</v>
      </c>
      <c r="AG39" s="153">
        <v>0</v>
      </c>
      <c r="AH39" s="153">
        <v>0</v>
      </c>
      <c r="AI39" s="153">
        <v>0.54</v>
      </c>
      <c r="AJ39" s="153">
        <v>0</v>
      </c>
      <c r="AK39" s="153">
        <v>0</v>
      </c>
      <c r="AL39" s="153">
        <v>0</v>
      </c>
      <c r="AM39" s="153">
        <v>0</v>
      </c>
      <c r="AN39" s="153">
        <v>0</v>
      </c>
      <c r="AO39" s="153">
        <v>0</v>
      </c>
      <c r="AP39" s="153">
        <v>0</v>
      </c>
      <c r="AQ39" s="153">
        <v>1274.456</v>
      </c>
      <c r="AR39" s="153">
        <v>0</v>
      </c>
      <c r="AS39" s="153">
        <v>0</v>
      </c>
      <c r="AT39" s="153">
        <v>0</v>
      </c>
      <c r="AU39" s="153">
        <v>0</v>
      </c>
      <c r="AV39" s="153">
        <v>0</v>
      </c>
      <c r="AW39" s="153">
        <v>0</v>
      </c>
      <c r="AX39" s="153">
        <v>0.813</v>
      </c>
      <c r="AY39" s="153">
        <v>0</v>
      </c>
      <c r="AZ39" s="153">
        <v>0</v>
      </c>
      <c r="BA39" s="153">
        <v>0</v>
      </c>
      <c r="BB39" s="153">
        <v>0</v>
      </c>
      <c r="BC39" s="153">
        <v>105.96</v>
      </c>
      <c r="BD39" s="153">
        <v>0</v>
      </c>
      <c r="BE39" s="153">
        <v>0</v>
      </c>
      <c r="BF39" s="153">
        <v>0</v>
      </c>
      <c r="BG39" s="153">
        <v>0</v>
      </c>
      <c r="BH39" s="153">
        <v>0</v>
      </c>
      <c r="BI39" s="153">
        <v>10.858</v>
      </c>
      <c r="BJ39" s="153">
        <v>0</v>
      </c>
      <c r="BK39" s="153">
        <v>0</v>
      </c>
      <c r="BL39" s="153">
        <v>0</v>
      </c>
      <c r="BM39" s="155">
        <f t="shared" si="2"/>
        <v>1392.627</v>
      </c>
      <c r="BN39" s="157"/>
      <c r="BO39" s="199">
        <v>431.744</v>
      </c>
      <c r="BP39"/>
      <c r="BQ39"/>
      <c r="BR39"/>
      <c r="BS39"/>
      <c r="BT39"/>
      <c r="BU39"/>
      <c r="BV39"/>
      <c r="BW39"/>
      <c r="BX39"/>
      <c r="BY39"/>
      <c r="BZ39"/>
    </row>
    <row r="40" spans="1:78" ht="15">
      <c r="A40" s="23" t="s">
        <v>83</v>
      </c>
      <c r="B40" s="35" t="s">
        <v>84</v>
      </c>
      <c r="C40" s="153">
        <f t="shared" si="0"/>
        <v>11608.943000000001</v>
      </c>
      <c r="D40" s="152">
        <v>0</v>
      </c>
      <c r="E40" s="152">
        <v>0</v>
      </c>
      <c r="F40" s="152">
        <v>656.772</v>
      </c>
      <c r="G40" s="152">
        <v>0</v>
      </c>
      <c r="H40" s="152">
        <v>0</v>
      </c>
      <c r="I40" s="152">
        <v>0</v>
      </c>
      <c r="J40" s="152">
        <v>0</v>
      </c>
      <c r="K40" s="152">
        <f t="shared" si="1"/>
        <v>10952.171</v>
      </c>
      <c r="L40" s="154">
        <v>0</v>
      </c>
      <c r="M40" s="153">
        <v>0</v>
      </c>
      <c r="N40" s="153">
        <v>0</v>
      </c>
      <c r="O40" s="153">
        <v>0</v>
      </c>
      <c r="P40" s="153">
        <v>0</v>
      </c>
      <c r="Q40" s="153">
        <v>0</v>
      </c>
      <c r="R40" s="153">
        <v>0</v>
      </c>
      <c r="S40" s="153">
        <v>0</v>
      </c>
      <c r="T40" s="153">
        <v>0</v>
      </c>
      <c r="U40" s="153">
        <v>0</v>
      </c>
      <c r="V40" s="153">
        <v>0</v>
      </c>
      <c r="W40" s="153">
        <v>0</v>
      </c>
      <c r="X40" s="153">
        <v>0</v>
      </c>
      <c r="Y40" s="153">
        <v>0</v>
      </c>
      <c r="Z40" s="153">
        <v>0</v>
      </c>
      <c r="AA40" s="153">
        <v>0</v>
      </c>
      <c r="AB40" s="153">
        <v>0</v>
      </c>
      <c r="AC40" s="153">
        <v>0</v>
      </c>
      <c r="AD40" s="153">
        <v>0</v>
      </c>
      <c r="AE40" s="153">
        <v>0</v>
      </c>
      <c r="AF40" s="153">
        <v>0</v>
      </c>
      <c r="AG40" s="153">
        <v>6.408</v>
      </c>
      <c r="AH40" s="153">
        <v>0.242</v>
      </c>
      <c r="AI40" s="153">
        <v>97.191</v>
      </c>
      <c r="AJ40" s="153">
        <v>0</v>
      </c>
      <c r="AK40" s="153">
        <v>0</v>
      </c>
      <c r="AL40" s="153">
        <v>0</v>
      </c>
      <c r="AM40" s="153">
        <v>0</v>
      </c>
      <c r="AN40" s="153">
        <v>0</v>
      </c>
      <c r="AO40" s="153">
        <v>26.876</v>
      </c>
      <c r="AP40" s="153">
        <v>29.594</v>
      </c>
      <c r="AQ40" s="153">
        <v>0</v>
      </c>
      <c r="AR40" s="153">
        <v>10447.258</v>
      </c>
      <c r="AS40" s="153">
        <v>0</v>
      </c>
      <c r="AT40" s="153">
        <v>0</v>
      </c>
      <c r="AU40" s="153">
        <v>0</v>
      </c>
      <c r="AV40" s="153">
        <v>0</v>
      </c>
      <c r="AW40" s="153">
        <v>0</v>
      </c>
      <c r="AX40" s="153">
        <v>0</v>
      </c>
      <c r="AY40" s="153">
        <v>0</v>
      </c>
      <c r="AZ40" s="153">
        <v>0</v>
      </c>
      <c r="BA40" s="153">
        <v>1.352</v>
      </c>
      <c r="BB40" s="153">
        <v>0</v>
      </c>
      <c r="BC40" s="153">
        <v>0</v>
      </c>
      <c r="BD40" s="153">
        <v>0</v>
      </c>
      <c r="BE40" s="153">
        <v>0</v>
      </c>
      <c r="BF40" s="153">
        <v>0</v>
      </c>
      <c r="BG40" s="153">
        <v>0</v>
      </c>
      <c r="BH40" s="153">
        <v>0</v>
      </c>
      <c r="BI40" s="153">
        <v>9.403</v>
      </c>
      <c r="BJ40" s="153">
        <v>0</v>
      </c>
      <c r="BK40" s="153">
        <v>0</v>
      </c>
      <c r="BL40" s="153">
        <v>0</v>
      </c>
      <c r="BM40" s="155">
        <f t="shared" si="2"/>
        <v>10618.324</v>
      </c>
      <c r="BN40" s="157"/>
      <c r="BO40" s="199">
        <v>333.847</v>
      </c>
      <c r="BP40"/>
      <c r="BQ40"/>
      <c r="BR40"/>
      <c r="BS40"/>
      <c r="BT40"/>
      <c r="BU40"/>
      <c r="BV40"/>
      <c r="BW40"/>
      <c r="BX40"/>
      <c r="BY40"/>
      <c r="BZ40"/>
    </row>
    <row r="41" spans="1:78" ht="15">
      <c r="A41" s="23" t="s">
        <v>85</v>
      </c>
      <c r="B41" s="35" t="s">
        <v>225</v>
      </c>
      <c r="C41" s="153">
        <f t="shared" si="0"/>
        <v>1769.365</v>
      </c>
      <c r="D41" s="152">
        <v>0</v>
      </c>
      <c r="E41" s="152">
        <v>0</v>
      </c>
      <c r="F41" s="152">
        <v>6.422</v>
      </c>
      <c r="G41" s="152">
        <v>0</v>
      </c>
      <c r="H41" s="152">
        <v>0</v>
      </c>
      <c r="I41" s="152">
        <v>0</v>
      </c>
      <c r="J41" s="152">
        <v>0</v>
      </c>
      <c r="K41" s="152">
        <f t="shared" si="1"/>
        <v>1762.943</v>
      </c>
      <c r="L41" s="154">
        <v>0</v>
      </c>
      <c r="M41" s="153">
        <v>0</v>
      </c>
      <c r="N41" s="153">
        <v>0</v>
      </c>
      <c r="O41" s="153">
        <v>0</v>
      </c>
      <c r="P41" s="153">
        <v>0</v>
      </c>
      <c r="Q41" s="153">
        <v>0</v>
      </c>
      <c r="R41" s="153">
        <v>0</v>
      </c>
      <c r="S41" s="153">
        <v>0</v>
      </c>
      <c r="T41" s="153">
        <v>0</v>
      </c>
      <c r="U41" s="153">
        <v>0</v>
      </c>
      <c r="V41" s="153">
        <v>0</v>
      </c>
      <c r="W41" s="153">
        <v>0</v>
      </c>
      <c r="X41" s="153">
        <v>0</v>
      </c>
      <c r="Y41" s="153">
        <v>0</v>
      </c>
      <c r="Z41" s="153">
        <v>0</v>
      </c>
      <c r="AA41" s="153">
        <v>0</v>
      </c>
      <c r="AB41" s="153">
        <v>0</v>
      </c>
      <c r="AC41" s="153">
        <v>0</v>
      </c>
      <c r="AD41" s="153">
        <v>0</v>
      </c>
      <c r="AE41" s="153">
        <v>0</v>
      </c>
      <c r="AF41" s="153">
        <v>0</v>
      </c>
      <c r="AG41" s="153">
        <v>0.839</v>
      </c>
      <c r="AH41" s="153">
        <v>0</v>
      </c>
      <c r="AI41" s="153">
        <v>0</v>
      </c>
      <c r="AJ41" s="153">
        <v>0</v>
      </c>
      <c r="AK41" s="153">
        <v>0</v>
      </c>
      <c r="AL41" s="153">
        <v>0</v>
      </c>
      <c r="AM41" s="153">
        <v>0</v>
      </c>
      <c r="AN41" s="153">
        <v>0</v>
      </c>
      <c r="AO41" s="153">
        <v>0</v>
      </c>
      <c r="AP41" s="153">
        <v>0</v>
      </c>
      <c r="AQ41" s="153">
        <v>0</v>
      </c>
      <c r="AR41" s="153">
        <v>0</v>
      </c>
      <c r="AS41" s="153">
        <v>504.273</v>
      </c>
      <c r="AT41" s="153">
        <v>0</v>
      </c>
      <c r="AU41" s="153">
        <v>0</v>
      </c>
      <c r="AV41" s="153">
        <v>0</v>
      </c>
      <c r="AW41" s="153">
        <v>0</v>
      </c>
      <c r="AX41" s="153">
        <v>0</v>
      </c>
      <c r="AY41" s="153">
        <v>0</v>
      </c>
      <c r="AZ41" s="153">
        <v>0</v>
      </c>
      <c r="BA41" s="153">
        <v>0</v>
      </c>
      <c r="BB41" s="153">
        <v>0</v>
      </c>
      <c r="BC41" s="153">
        <v>0</v>
      </c>
      <c r="BD41" s="153">
        <v>0</v>
      </c>
      <c r="BE41" s="153">
        <v>0</v>
      </c>
      <c r="BF41" s="153">
        <v>0</v>
      </c>
      <c r="BG41" s="153">
        <v>0</v>
      </c>
      <c r="BH41" s="153">
        <v>0</v>
      </c>
      <c r="BI41" s="153">
        <v>1.428</v>
      </c>
      <c r="BJ41" s="153">
        <v>0</v>
      </c>
      <c r="BK41" s="153">
        <v>0</v>
      </c>
      <c r="BL41" s="153">
        <v>0</v>
      </c>
      <c r="BM41" s="155">
        <f t="shared" si="2"/>
        <v>506.54</v>
      </c>
      <c r="BN41" s="157"/>
      <c r="BO41" s="199">
        <v>1256.403</v>
      </c>
      <c r="BP41"/>
      <c r="BQ41"/>
      <c r="BR41"/>
      <c r="BS41"/>
      <c r="BT41"/>
      <c r="BU41"/>
      <c r="BV41"/>
      <c r="BW41"/>
      <c r="BX41"/>
      <c r="BY41"/>
      <c r="BZ41"/>
    </row>
    <row r="42" spans="1:78" ht="15">
      <c r="A42" s="23" t="s">
        <v>86</v>
      </c>
      <c r="B42" s="35" t="s">
        <v>226</v>
      </c>
      <c r="C42" s="153">
        <f t="shared" si="0"/>
        <v>14682.154999999999</v>
      </c>
      <c r="D42" s="152">
        <v>0</v>
      </c>
      <c r="E42" s="152">
        <v>0</v>
      </c>
      <c r="F42" s="152">
        <v>0</v>
      </c>
      <c r="G42" s="152">
        <v>0</v>
      </c>
      <c r="H42" s="152">
        <v>286.749</v>
      </c>
      <c r="I42" s="152">
        <v>0</v>
      </c>
      <c r="J42" s="152">
        <v>0</v>
      </c>
      <c r="K42" s="152">
        <f t="shared" si="1"/>
        <v>14395.405999999999</v>
      </c>
      <c r="L42" s="154">
        <v>0</v>
      </c>
      <c r="M42" s="153">
        <v>0</v>
      </c>
      <c r="N42" s="153">
        <v>0</v>
      </c>
      <c r="O42" s="153">
        <v>0</v>
      </c>
      <c r="P42" s="153">
        <v>0</v>
      </c>
      <c r="Q42" s="153">
        <v>0</v>
      </c>
      <c r="R42" s="153">
        <v>0</v>
      </c>
      <c r="S42" s="153">
        <v>0</v>
      </c>
      <c r="T42" s="153">
        <v>0</v>
      </c>
      <c r="U42" s="153">
        <v>0</v>
      </c>
      <c r="V42" s="153">
        <v>0</v>
      </c>
      <c r="W42" s="153">
        <v>0</v>
      </c>
      <c r="X42" s="153">
        <v>0</v>
      </c>
      <c r="Y42" s="153">
        <v>0</v>
      </c>
      <c r="Z42" s="153">
        <v>0</v>
      </c>
      <c r="AA42" s="153">
        <v>0</v>
      </c>
      <c r="AB42" s="153">
        <v>0</v>
      </c>
      <c r="AC42" s="153">
        <v>0</v>
      </c>
      <c r="AD42" s="153">
        <v>0</v>
      </c>
      <c r="AE42" s="153">
        <v>0</v>
      </c>
      <c r="AF42" s="153">
        <v>0</v>
      </c>
      <c r="AG42" s="153">
        <v>0</v>
      </c>
      <c r="AH42" s="153">
        <v>0</v>
      </c>
      <c r="AI42" s="153">
        <v>0</v>
      </c>
      <c r="AJ42" s="153">
        <v>0</v>
      </c>
      <c r="AK42" s="153">
        <v>0</v>
      </c>
      <c r="AL42" s="153">
        <v>0</v>
      </c>
      <c r="AM42" s="153">
        <v>0</v>
      </c>
      <c r="AN42" s="153">
        <v>0</v>
      </c>
      <c r="AO42" s="153">
        <v>0</v>
      </c>
      <c r="AP42" s="153">
        <v>0</v>
      </c>
      <c r="AQ42" s="153">
        <v>0</v>
      </c>
      <c r="AR42" s="153">
        <v>0</v>
      </c>
      <c r="AS42" s="153">
        <v>0</v>
      </c>
      <c r="AT42" s="153">
        <v>13945.782</v>
      </c>
      <c r="AU42" s="153">
        <v>0</v>
      </c>
      <c r="AV42" s="153">
        <v>0</v>
      </c>
      <c r="AW42" s="153">
        <v>0</v>
      </c>
      <c r="AX42" s="153">
        <v>0</v>
      </c>
      <c r="AY42" s="153">
        <v>0</v>
      </c>
      <c r="AZ42" s="153">
        <v>0</v>
      </c>
      <c r="BA42" s="153">
        <v>0</v>
      </c>
      <c r="BB42" s="153">
        <v>0</v>
      </c>
      <c r="BC42" s="153">
        <v>0</v>
      </c>
      <c r="BD42" s="153">
        <v>0</v>
      </c>
      <c r="BE42" s="153">
        <v>0</v>
      </c>
      <c r="BF42" s="153">
        <v>0</v>
      </c>
      <c r="BG42" s="153">
        <v>0</v>
      </c>
      <c r="BH42" s="153">
        <v>0</v>
      </c>
      <c r="BI42" s="153">
        <v>0</v>
      </c>
      <c r="BJ42" s="153">
        <v>0</v>
      </c>
      <c r="BK42" s="153">
        <v>0</v>
      </c>
      <c r="BL42" s="153">
        <v>0</v>
      </c>
      <c r="BM42" s="155">
        <f t="shared" si="2"/>
        <v>13945.782</v>
      </c>
      <c r="BN42" s="157"/>
      <c r="BO42" s="199">
        <v>449.624</v>
      </c>
      <c r="BP42"/>
      <c r="BQ42"/>
      <c r="BR42"/>
      <c r="BS42"/>
      <c r="BT42"/>
      <c r="BU42"/>
      <c r="BV42"/>
      <c r="BW42"/>
      <c r="BX42"/>
      <c r="BY42"/>
      <c r="BZ42"/>
    </row>
    <row r="43" spans="1:78" ht="15">
      <c r="A43" s="23" t="s">
        <v>87</v>
      </c>
      <c r="B43" s="35" t="s">
        <v>227</v>
      </c>
      <c r="C43" s="153">
        <f t="shared" si="0"/>
        <v>2348.463</v>
      </c>
      <c r="D43" s="152">
        <v>0</v>
      </c>
      <c r="E43" s="152">
        <v>0</v>
      </c>
      <c r="F43" s="152">
        <v>0</v>
      </c>
      <c r="G43" s="152">
        <v>0</v>
      </c>
      <c r="H43" s="152">
        <v>79.417</v>
      </c>
      <c r="I43" s="152">
        <v>0</v>
      </c>
      <c r="J43" s="152">
        <v>0</v>
      </c>
      <c r="K43" s="152">
        <f t="shared" si="1"/>
        <v>2269.0460000000003</v>
      </c>
      <c r="L43" s="154">
        <v>0</v>
      </c>
      <c r="M43" s="153">
        <v>0</v>
      </c>
      <c r="N43" s="153">
        <v>0</v>
      </c>
      <c r="O43" s="153">
        <v>0</v>
      </c>
      <c r="P43" s="153">
        <v>0</v>
      </c>
      <c r="Q43" s="153">
        <v>0</v>
      </c>
      <c r="R43" s="153">
        <v>0</v>
      </c>
      <c r="S43" s="153">
        <v>0</v>
      </c>
      <c r="T43" s="153">
        <v>0</v>
      </c>
      <c r="U43" s="153">
        <v>0</v>
      </c>
      <c r="V43" s="153">
        <v>0</v>
      </c>
      <c r="W43" s="153">
        <v>0</v>
      </c>
      <c r="X43" s="153">
        <v>0</v>
      </c>
      <c r="Y43" s="153">
        <v>0</v>
      </c>
      <c r="Z43" s="153">
        <v>0</v>
      </c>
      <c r="AA43" s="153">
        <v>0</v>
      </c>
      <c r="AB43" s="153">
        <v>0</v>
      </c>
      <c r="AC43" s="153">
        <v>0</v>
      </c>
      <c r="AD43" s="153">
        <v>0</v>
      </c>
      <c r="AE43" s="153">
        <v>0</v>
      </c>
      <c r="AF43" s="153">
        <v>0</v>
      </c>
      <c r="AG43" s="153">
        <v>0</v>
      </c>
      <c r="AH43" s="153">
        <v>0</v>
      </c>
      <c r="AI43" s="153">
        <v>0</v>
      </c>
      <c r="AJ43" s="153">
        <v>0</v>
      </c>
      <c r="AK43" s="153">
        <v>0</v>
      </c>
      <c r="AL43" s="153">
        <v>0</v>
      </c>
      <c r="AM43" s="153">
        <v>0</v>
      </c>
      <c r="AN43" s="153">
        <v>0</v>
      </c>
      <c r="AO43" s="153">
        <v>0</v>
      </c>
      <c r="AP43" s="153">
        <v>0</v>
      </c>
      <c r="AQ43" s="153">
        <v>0</v>
      </c>
      <c r="AR43" s="153">
        <v>0</v>
      </c>
      <c r="AS43" s="153">
        <v>0</v>
      </c>
      <c r="AT43" s="153">
        <v>0</v>
      </c>
      <c r="AU43" s="153">
        <v>1516.952</v>
      </c>
      <c r="AV43" s="153">
        <v>0</v>
      </c>
      <c r="AW43" s="153">
        <v>0</v>
      </c>
      <c r="AX43" s="153">
        <v>0</v>
      </c>
      <c r="AY43" s="153">
        <v>0</v>
      </c>
      <c r="AZ43" s="153">
        <v>0</v>
      </c>
      <c r="BA43" s="153">
        <v>0</v>
      </c>
      <c r="BB43" s="153">
        <v>0</v>
      </c>
      <c r="BC43" s="153">
        <v>0</v>
      </c>
      <c r="BD43" s="153">
        <v>0</v>
      </c>
      <c r="BE43" s="153">
        <v>0</v>
      </c>
      <c r="BF43" s="153">
        <v>0</v>
      </c>
      <c r="BG43" s="153">
        <v>0</v>
      </c>
      <c r="BH43" s="153">
        <v>0</v>
      </c>
      <c r="BI43" s="153">
        <v>0</v>
      </c>
      <c r="BJ43" s="153">
        <v>0</v>
      </c>
      <c r="BK43" s="153">
        <v>0</v>
      </c>
      <c r="BL43" s="153">
        <v>0</v>
      </c>
      <c r="BM43" s="155">
        <f t="shared" si="2"/>
        <v>1516.952</v>
      </c>
      <c r="BN43" s="157"/>
      <c r="BO43" s="199">
        <v>752.094</v>
      </c>
      <c r="BP43"/>
      <c r="BQ43"/>
      <c r="BR43"/>
      <c r="BS43"/>
      <c r="BT43"/>
      <c r="BU43"/>
      <c r="BV43"/>
      <c r="BW43"/>
      <c r="BX43"/>
      <c r="BY43"/>
      <c r="BZ43"/>
    </row>
    <row r="44" spans="1:78" ht="15">
      <c r="A44" s="23" t="s">
        <v>88</v>
      </c>
      <c r="B44" s="35" t="s">
        <v>89</v>
      </c>
      <c r="C44" s="153">
        <f t="shared" si="0"/>
        <v>862.56</v>
      </c>
      <c r="D44" s="152">
        <v>0</v>
      </c>
      <c r="E44" s="152">
        <v>0</v>
      </c>
      <c r="F44" s="152">
        <v>0</v>
      </c>
      <c r="G44" s="152">
        <v>0</v>
      </c>
      <c r="H44" s="152">
        <v>0</v>
      </c>
      <c r="I44" s="152">
        <v>0</v>
      </c>
      <c r="J44" s="152">
        <v>0</v>
      </c>
      <c r="K44" s="152">
        <f t="shared" si="1"/>
        <v>862.56</v>
      </c>
      <c r="L44" s="154">
        <v>0</v>
      </c>
      <c r="M44" s="153">
        <v>0</v>
      </c>
      <c r="N44" s="153">
        <v>0</v>
      </c>
      <c r="O44" s="153">
        <v>0</v>
      </c>
      <c r="P44" s="153">
        <v>0</v>
      </c>
      <c r="Q44" s="153">
        <v>0</v>
      </c>
      <c r="R44" s="153">
        <v>0</v>
      </c>
      <c r="S44" s="153">
        <v>0</v>
      </c>
      <c r="T44" s="153">
        <v>0</v>
      </c>
      <c r="U44" s="153">
        <v>0</v>
      </c>
      <c r="V44" s="153">
        <v>0</v>
      </c>
      <c r="W44" s="153">
        <v>0</v>
      </c>
      <c r="X44" s="153">
        <v>0</v>
      </c>
      <c r="Y44" s="153">
        <v>0</v>
      </c>
      <c r="Z44" s="153">
        <v>0</v>
      </c>
      <c r="AA44" s="153">
        <v>0</v>
      </c>
      <c r="AB44" s="153">
        <v>0</v>
      </c>
      <c r="AC44" s="153">
        <v>0</v>
      </c>
      <c r="AD44" s="153">
        <v>0</v>
      </c>
      <c r="AE44" s="153">
        <v>0</v>
      </c>
      <c r="AF44" s="153">
        <v>0</v>
      </c>
      <c r="AG44" s="153">
        <v>0</v>
      </c>
      <c r="AH44" s="153">
        <v>0</v>
      </c>
      <c r="AI44" s="153">
        <v>0</v>
      </c>
      <c r="AJ44" s="153">
        <v>0</v>
      </c>
      <c r="AK44" s="153">
        <v>0</v>
      </c>
      <c r="AL44" s="153">
        <v>0</v>
      </c>
      <c r="AM44" s="153">
        <v>0</v>
      </c>
      <c r="AN44" s="153">
        <v>0</v>
      </c>
      <c r="AO44" s="153">
        <v>5.224</v>
      </c>
      <c r="AP44" s="153">
        <v>0</v>
      </c>
      <c r="AQ44" s="153">
        <v>0</v>
      </c>
      <c r="AR44" s="153">
        <v>0</v>
      </c>
      <c r="AS44" s="153">
        <v>0</v>
      </c>
      <c r="AT44" s="153">
        <v>0</v>
      </c>
      <c r="AU44" s="153">
        <v>0</v>
      </c>
      <c r="AV44" s="153">
        <v>812.756</v>
      </c>
      <c r="AW44" s="153">
        <v>0</v>
      </c>
      <c r="AX44" s="153">
        <v>0</v>
      </c>
      <c r="AY44" s="153">
        <v>0</v>
      </c>
      <c r="AZ44" s="153">
        <v>0</v>
      </c>
      <c r="BA44" s="153">
        <v>0</v>
      </c>
      <c r="BB44" s="153">
        <v>0</v>
      </c>
      <c r="BC44" s="153">
        <v>0</v>
      </c>
      <c r="BD44" s="153">
        <v>0</v>
      </c>
      <c r="BE44" s="153">
        <v>0</v>
      </c>
      <c r="BF44" s="153">
        <v>0</v>
      </c>
      <c r="BG44" s="153">
        <v>0</v>
      </c>
      <c r="BH44" s="153">
        <v>0</v>
      </c>
      <c r="BI44" s="153">
        <v>39.179</v>
      </c>
      <c r="BJ44" s="153">
        <v>0</v>
      </c>
      <c r="BK44" s="153">
        <v>0</v>
      </c>
      <c r="BL44" s="153">
        <v>0</v>
      </c>
      <c r="BM44" s="155">
        <f t="shared" si="2"/>
        <v>857.159</v>
      </c>
      <c r="BN44" s="157"/>
      <c r="BO44" s="199">
        <v>5.401</v>
      </c>
      <c r="BP44"/>
      <c r="BQ44"/>
      <c r="BR44"/>
      <c r="BS44"/>
      <c r="BT44"/>
      <c r="BU44"/>
      <c r="BV44"/>
      <c r="BW44"/>
      <c r="BX44"/>
      <c r="BY44"/>
      <c r="BZ44"/>
    </row>
    <row r="45" spans="1:78" ht="15">
      <c r="A45" s="23" t="s">
        <v>90</v>
      </c>
      <c r="B45" s="35" t="s">
        <v>91</v>
      </c>
      <c r="C45" s="153">
        <f t="shared" si="0"/>
        <v>19345.322</v>
      </c>
      <c r="D45" s="152">
        <v>0</v>
      </c>
      <c r="E45" s="152">
        <v>0</v>
      </c>
      <c r="F45" s="152">
        <v>216.742</v>
      </c>
      <c r="G45" s="152">
        <v>0</v>
      </c>
      <c r="H45" s="152">
        <v>2.109</v>
      </c>
      <c r="I45" s="152">
        <v>0</v>
      </c>
      <c r="J45" s="152">
        <v>0</v>
      </c>
      <c r="K45" s="152">
        <f t="shared" si="1"/>
        <v>19126.471</v>
      </c>
      <c r="L45" s="154">
        <v>0</v>
      </c>
      <c r="M45" s="153">
        <v>0</v>
      </c>
      <c r="N45" s="153">
        <v>0</v>
      </c>
      <c r="O45" s="153">
        <v>0</v>
      </c>
      <c r="P45" s="153">
        <v>0</v>
      </c>
      <c r="Q45" s="153">
        <v>0</v>
      </c>
      <c r="R45" s="153">
        <v>4.731</v>
      </c>
      <c r="S45" s="153">
        <v>0</v>
      </c>
      <c r="T45" s="153">
        <v>0</v>
      </c>
      <c r="U45" s="153">
        <v>0</v>
      </c>
      <c r="V45" s="153">
        <v>0</v>
      </c>
      <c r="W45" s="153">
        <v>0</v>
      </c>
      <c r="X45" s="153">
        <v>0</v>
      </c>
      <c r="Y45" s="153">
        <v>0</v>
      </c>
      <c r="Z45" s="153">
        <v>7.317</v>
      </c>
      <c r="AA45" s="153">
        <v>0</v>
      </c>
      <c r="AB45" s="153">
        <v>0</v>
      </c>
      <c r="AC45" s="153">
        <v>0</v>
      </c>
      <c r="AD45" s="153">
        <v>0</v>
      </c>
      <c r="AE45" s="153">
        <v>392.889</v>
      </c>
      <c r="AF45" s="153">
        <v>13.963</v>
      </c>
      <c r="AG45" s="153">
        <v>32.234</v>
      </c>
      <c r="AH45" s="153">
        <v>62.948</v>
      </c>
      <c r="AI45" s="153">
        <v>139.029</v>
      </c>
      <c r="AJ45" s="153">
        <v>0</v>
      </c>
      <c r="AK45" s="153">
        <v>0</v>
      </c>
      <c r="AL45" s="153">
        <v>1.51</v>
      </c>
      <c r="AM45" s="153">
        <v>8.052</v>
      </c>
      <c r="AN45" s="153">
        <v>17.892</v>
      </c>
      <c r="AO45" s="153">
        <v>203.628</v>
      </c>
      <c r="AP45" s="153">
        <v>0</v>
      </c>
      <c r="AQ45" s="153">
        <v>0</v>
      </c>
      <c r="AR45" s="153">
        <v>18.994</v>
      </c>
      <c r="AS45" s="153">
        <v>0</v>
      </c>
      <c r="AT45" s="153">
        <v>0</v>
      </c>
      <c r="AU45" s="153">
        <v>0</v>
      </c>
      <c r="AV45" s="153">
        <v>0</v>
      </c>
      <c r="AW45" s="153">
        <v>18024.666</v>
      </c>
      <c r="AX45" s="153">
        <v>49.25</v>
      </c>
      <c r="AY45" s="153">
        <v>0</v>
      </c>
      <c r="AZ45" s="153">
        <v>0</v>
      </c>
      <c r="BA45" s="153">
        <v>5.017</v>
      </c>
      <c r="BB45" s="153">
        <v>0</v>
      </c>
      <c r="BC45" s="153">
        <v>136.059</v>
      </c>
      <c r="BD45" s="153">
        <v>0</v>
      </c>
      <c r="BE45" s="153">
        <v>0</v>
      </c>
      <c r="BF45" s="153">
        <v>1.44</v>
      </c>
      <c r="BG45" s="153">
        <v>0</v>
      </c>
      <c r="BH45" s="153">
        <v>0</v>
      </c>
      <c r="BI45" s="153">
        <v>0</v>
      </c>
      <c r="BJ45" s="153">
        <v>0</v>
      </c>
      <c r="BK45" s="153">
        <v>0</v>
      </c>
      <c r="BL45" s="153">
        <v>0</v>
      </c>
      <c r="BM45" s="155">
        <f t="shared" si="2"/>
        <v>19119.619000000002</v>
      </c>
      <c r="BN45" s="157"/>
      <c r="BO45" s="199">
        <v>6.852</v>
      </c>
      <c r="BP45"/>
      <c r="BQ45"/>
      <c r="BR45"/>
      <c r="BS45"/>
      <c r="BT45"/>
      <c r="BU45"/>
      <c r="BV45"/>
      <c r="BW45"/>
      <c r="BX45"/>
      <c r="BY45"/>
      <c r="BZ45"/>
    </row>
    <row r="46" spans="1:78" ht="15">
      <c r="A46" s="23" t="s">
        <v>92</v>
      </c>
      <c r="B46" s="35" t="s">
        <v>228</v>
      </c>
      <c r="C46" s="153">
        <f t="shared" si="0"/>
        <v>8053.565</v>
      </c>
      <c r="D46" s="152">
        <v>0</v>
      </c>
      <c r="E46" s="152">
        <v>0</v>
      </c>
      <c r="F46" s="152">
        <v>154.012</v>
      </c>
      <c r="G46" s="152">
        <v>0</v>
      </c>
      <c r="H46" s="152">
        <v>0</v>
      </c>
      <c r="I46" s="152">
        <v>0</v>
      </c>
      <c r="J46" s="152">
        <v>0</v>
      </c>
      <c r="K46" s="152">
        <f t="shared" si="1"/>
        <v>7899.553</v>
      </c>
      <c r="L46" s="154">
        <v>0</v>
      </c>
      <c r="M46" s="153">
        <v>0</v>
      </c>
      <c r="N46" s="153">
        <v>0</v>
      </c>
      <c r="O46" s="153">
        <v>0</v>
      </c>
      <c r="P46" s="153">
        <v>0</v>
      </c>
      <c r="Q46" s="153">
        <v>0</v>
      </c>
      <c r="R46" s="153">
        <v>0</v>
      </c>
      <c r="S46" s="153">
        <v>0</v>
      </c>
      <c r="T46" s="153">
        <v>0</v>
      </c>
      <c r="U46" s="153">
        <v>6.36</v>
      </c>
      <c r="V46" s="153">
        <v>0</v>
      </c>
      <c r="W46" s="153">
        <v>0</v>
      </c>
      <c r="X46" s="153">
        <v>0</v>
      </c>
      <c r="Y46" s="153">
        <v>0</v>
      </c>
      <c r="Z46" s="153">
        <v>0</v>
      </c>
      <c r="AA46" s="153">
        <v>0</v>
      </c>
      <c r="AB46" s="153">
        <v>0</v>
      </c>
      <c r="AC46" s="153">
        <v>0</v>
      </c>
      <c r="AD46" s="153">
        <v>0</v>
      </c>
      <c r="AE46" s="153">
        <v>0</v>
      </c>
      <c r="AF46" s="153">
        <v>0</v>
      </c>
      <c r="AG46" s="153">
        <v>0</v>
      </c>
      <c r="AH46" s="153">
        <v>11.235</v>
      </c>
      <c r="AI46" s="153">
        <v>2.338</v>
      </c>
      <c r="AJ46" s="153">
        <v>0</v>
      </c>
      <c r="AK46" s="153">
        <v>0</v>
      </c>
      <c r="AL46" s="153">
        <v>0</v>
      </c>
      <c r="AM46" s="153">
        <v>0</v>
      </c>
      <c r="AN46" s="153">
        <v>0</v>
      </c>
      <c r="AO46" s="153">
        <v>13.419</v>
      </c>
      <c r="AP46" s="153">
        <v>0</v>
      </c>
      <c r="AQ46" s="153">
        <v>0</v>
      </c>
      <c r="AR46" s="153">
        <v>0</v>
      </c>
      <c r="AS46" s="153">
        <v>0</v>
      </c>
      <c r="AT46" s="153">
        <v>0</v>
      </c>
      <c r="AU46" s="153">
        <v>0</v>
      </c>
      <c r="AV46" s="153">
        <v>0</v>
      </c>
      <c r="AW46" s="153">
        <v>0</v>
      </c>
      <c r="AX46" s="153">
        <v>4528.23</v>
      </c>
      <c r="AY46" s="153">
        <v>0</v>
      </c>
      <c r="AZ46" s="153">
        <v>0</v>
      </c>
      <c r="BA46" s="153">
        <v>0</v>
      </c>
      <c r="BB46" s="153">
        <v>0</v>
      </c>
      <c r="BC46" s="153">
        <v>111.35</v>
      </c>
      <c r="BD46" s="153">
        <v>0</v>
      </c>
      <c r="BE46" s="153">
        <v>0</v>
      </c>
      <c r="BF46" s="153">
        <v>0</v>
      </c>
      <c r="BG46" s="153">
        <v>0</v>
      </c>
      <c r="BH46" s="153">
        <v>0</v>
      </c>
      <c r="BI46" s="153">
        <v>79.485</v>
      </c>
      <c r="BJ46" s="153">
        <v>0</v>
      </c>
      <c r="BK46" s="153">
        <v>0</v>
      </c>
      <c r="BL46" s="153">
        <v>0</v>
      </c>
      <c r="BM46" s="155">
        <f t="shared" si="2"/>
        <v>4752.4169999999995</v>
      </c>
      <c r="BN46" s="157"/>
      <c r="BO46" s="199">
        <v>3147.136</v>
      </c>
      <c r="BP46"/>
      <c r="BQ46"/>
      <c r="BR46"/>
      <c r="BS46"/>
      <c r="BT46"/>
      <c r="BU46"/>
      <c r="BV46"/>
      <c r="BW46"/>
      <c r="BX46"/>
      <c r="BY46"/>
      <c r="BZ46"/>
    </row>
    <row r="47" spans="1:78" ht="15">
      <c r="A47" s="23" t="s">
        <v>93</v>
      </c>
      <c r="B47" s="35" t="s">
        <v>94</v>
      </c>
      <c r="C47" s="153">
        <f t="shared" si="0"/>
        <v>4.989</v>
      </c>
      <c r="D47" s="152">
        <v>0</v>
      </c>
      <c r="E47" s="152">
        <v>0</v>
      </c>
      <c r="F47" s="152">
        <v>0.353</v>
      </c>
      <c r="G47" s="152">
        <v>0</v>
      </c>
      <c r="H47" s="152">
        <v>0</v>
      </c>
      <c r="I47" s="152">
        <v>0</v>
      </c>
      <c r="J47" s="152">
        <v>0</v>
      </c>
      <c r="K47" s="152">
        <f t="shared" si="1"/>
        <v>4.636</v>
      </c>
      <c r="L47" s="154">
        <v>0</v>
      </c>
      <c r="M47" s="153">
        <v>0</v>
      </c>
      <c r="N47" s="153">
        <v>0</v>
      </c>
      <c r="O47" s="153">
        <v>0</v>
      </c>
      <c r="P47" s="153">
        <v>0</v>
      </c>
      <c r="Q47" s="153">
        <v>0</v>
      </c>
      <c r="R47" s="153">
        <v>0</v>
      </c>
      <c r="S47" s="153">
        <v>0</v>
      </c>
      <c r="T47" s="153">
        <v>0</v>
      </c>
      <c r="U47" s="153">
        <v>0</v>
      </c>
      <c r="V47" s="153">
        <v>0</v>
      </c>
      <c r="W47" s="153">
        <v>0</v>
      </c>
      <c r="X47" s="153">
        <v>0</v>
      </c>
      <c r="Y47" s="153">
        <v>0</v>
      </c>
      <c r="Z47" s="153">
        <v>0</v>
      </c>
      <c r="AA47" s="153">
        <v>0</v>
      </c>
      <c r="AB47" s="153">
        <v>0</v>
      </c>
      <c r="AC47" s="153">
        <v>0</v>
      </c>
      <c r="AD47" s="153">
        <v>0</v>
      </c>
      <c r="AE47" s="153">
        <v>0</v>
      </c>
      <c r="AF47" s="153">
        <v>0</v>
      </c>
      <c r="AG47" s="153">
        <v>0</v>
      </c>
      <c r="AH47" s="153">
        <v>0</v>
      </c>
      <c r="AI47" s="153">
        <v>0</v>
      </c>
      <c r="AJ47" s="153">
        <v>0</v>
      </c>
      <c r="AK47" s="153">
        <v>0</v>
      </c>
      <c r="AL47" s="153">
        <v>0</v>
      </c>
      <c r="AM47" s="153">
        <v>0</v>
      </c>
      <c r="AN47" s="153">
        <v>0</v>
      </c>
      <c r="AO47" s="153">
        <v>0</v>
      </c>
      <c r="AP47" s="153">
        <v>0</v>
      </c>
      <c r="AQ47" s="153">
        <v>0</v>
      </c>
      <c r="AR47" s="153">
        <v>0</v>
      </c>
      <c r="AS47" s="153">
        <v>0</v>
      </c>
      <c r="AT47" s="153">
        <v>0</v>
      </c>
      <c r="AU47" s="153">
        <v>0</v>
      </c>
      <c r="AV47" s="153">
        <v>0</v>
      </c>
      <c r="AW47" s="153">
        <v>0</v>
      </c>
      <c r="AX47" s="153">
        <v>0</v>
      </c>
      <c r="AY47" s="153">
        <v>4.636</v>
      </c>
      <c r="AZ47" s="153">
        <v>0</v>
      </c>
      <c r="BA47" s="153">
        <v>0</v>
      </c>
      <c r="BB47" s="153">
        <v>0</v>
      </c>
      <c r="BC47" s="153">
        <v>0</v>
      </c>
      <c r="BD47" s="153">
        <v>0</v>
      </c>
      <c r="BE47" s="153">
        <v>0</v>
      </c>
      <c r="BF47" s="153">
        <v>0</v>
      </c>
      <c r="BG47" s="153">
        <v>0</v>
      </c>
      <c r="BH47" s="153">
        <v>0</v>
      </c>
      <c r="BI47" s="153">
        <v>0</v>
      </c>
      <c r="BJ47" s="153">
        <v>0</v>
      </c>
      <c r="BK47" s="153">
        <v>0</v>
      </c>
      <c r="BL47" s="153">
        <v>0</v>
      </c>
      <c r="BM47" s="155">
        <f t="shared" si="2"/>
        <v>4.636</v>
      </c>
      <c r="BN47" s="157"/>
      <c r="BO47" s="199">
        <v>0</v>
      </c>
      <c r="BP47"/>
      <c r="BQ47"/>
      <c r="BR47"/>
      <c r="BS47"/>
      <c r="BT47"/>
      <c r="BU47"/>
      <c r="BV47"/>
      <c r="BW47"/>
      <c r="BX47"/>
      <c r="BY47"/>
      <c r="BZ47"/>
    </row>
    <row r="48" spans="1:78" ht="15">
      <c r="A48" s="23" t="s">
        <v>95</v>
      </c>
      <c r="B48" s="35" t="s">
        <v>96</v>
      </c>
      <c r="C48" s="153">
        <f t="shared" si="0"/>
        <v>4917.8060000000005</v>
      </c>
      <c r="D48" s="152">
        <v>0</v>
      </c>
      <c r="E48" s="152">
        <v>0</v>
      </c>
      <c r="F48" s="152">
        <v>166.849</v>
      </c>
      <c r="G48" s="152">
        <v>0</v>
      </c>
      <c r="H48" s="152">
        <v>0</v>
      </c>
      <c r="I48" s="152">
        <v>0</v>
      </c>
      <c r="J48" s="152">
        <v>0</v>
      </c>
      <c r="K48" s="152">
        <f t="shared" si="1"/>
        <v>4750.957</v>
      </c>
      <c r="L48" s="154">
        <v>0</v>
      </c>
      <c r="M48" s="153">
        <v>0</v>
      </c>
      <c r="N48" s="153">
        <v>0</v>
      </c>
      <c r="O48" s="153">
        <v>0</v>
      </c>
      <c r="P48" s="153">
        <v>0</v>
      </c>
      <c r="Q48" s="153">
        <v>0</v>
      </c>
      <c r="R48" s="153">
        <v>0</v>
      </c>
      <c r="S48" s="153">
        <v>0</v>
      </c>
      <c r="T48" s="153">
        <v>0</v>
      </c>
      <c r="U48" s="153">
        <v>1.539</v>
      </c>
      <c r="V48" s="153">
        <v>0</v>
      </c>
      <c r="W48" s="153">
        <v>0</v>
      </c>
      <c r="X48" s="153">
        <v>0</v>
      </c>
      <c r="Y48" s="153">
        <v>0</v>
      </c>
      <c r="Z48" s="153">
        <v>0</v>
      </c>
      <c r="AA48" s="153">
        <v>0</v>
      </c>
      <c r="AB48" s="153">
        <v>0</v>
      </c>
      <c r="AC48" s="153">
        <v>0</v>
      </c>
      <c r="AD48" s="153">
        <v>25.934</v>
      </c>
      <c r="AE48" s="153">
        <v>1.072</v>
      </c>
      <c r="AF48" s="153">
        <v>47.167</v>
      </c>
      <c r="AG48" s="153">
        <v>0.664</v>
      </c>
      <c r="AH48" s="153">
        <v>10.686</v>
      </c>
      <c r="AI48" s="153">
        <v>15.787</v>
      </c>
      <c r="AJ48" s="153">
        <v>0.68</v>
      </c>
      <c r="AK48" s="153">
        <v>0</v>
      </c>
      <c r="AL48" s="153">
        <v>0</v>
      </c>
      <c r="AM48" s="153">
        <v>0</v>
      </c>
      <c r="AN48" s="153">
        <v>0</v>
      </c>
      <c r="AO48" s="153">
        <v>16.157</v>
      </c>
      <c r="AP48" s="153">
        <v>0</v>
      </c>
      <c r="AQ48" s="153">
        <v>0</v>
      </c>
      <c r="AR48" s="153">
        <v>47.276</v>
      </c>
      <c r="AS48" s="153">
        <v>0</v>
      </c>
      <c r="AT48" s="153">
        <v>0</v>
      </c>
      <c r="AU48" s="153">
        <v>0</v>
      </c>
      <c r="AV48" s="153">
        <v>0</v>
      </c>
      <c r="AW48" s="153">
        <v>0</v>
      </c>
      <c r="AX48" s="153">
        <v>0</v>
      </c>
      <c r="AY48" s="153">
        <v>0</v>
      </c>
      <c r="AZ48" s="153">
        <v>600.678</v>
      </c>
      <c r="BA48" s="153">
        <v>0</v>
      </c>
      <c r="BB48" s="153">
        <v>0</v>
      </c>
      <c r="BC48" s="153">
        <v>26.853</v>
      </c>
      <c r="BD48" s="153">
        <v>2.552</v>
      </c>
      <c r="BE48" s="153">
        <v>0</v>
      </c>
      <c r="BF48" s="153">
        <v>0.686</v>
      </c>
      <c r="BG48" s="153">
        <v>0</v>
      </c>
      <c r="BH48" s="153">
        <v>0</v>
      </c>
      <c r="BI48" s="153">
        <v>0</v>
      </c>
      <c r="BJ48" s="153">
        <v>0</v>
      </c>
      <c r="BK48" s="153">
        <v>0</v>
      </c>
      <c r="BL48" s="153">
        <v>0</v>
      </c>
      <c r="BM48" s="155">
        <f t="shared" si="2"/>
        <v>797.731</v>
      </c>
      <c r="BN48" s="157"/>
      <c r="BO48" s="199">
        <v>3953.226</v>
      </c>
      <c r="BP48"/>
      <c r="BQ48"/>
      <c r="BR48"/>
      <c r="BS48"/>
      <c r="BT48"/>
      <c r="BU48"/>
      <c r="BV48"/>
      <c r="BW48"/>
      <c r="BX48"/>
      <c r="BY48"/>
      <c r="BZ48"/>
    </row>
    <row r="49" spans="1:78" ht="15">
      <c r="A49" s="23" t="s">
        <v>97</v>
      </c>
      <c r="B49" s="35" t="s">
        <v>229</v>
      </c>
      <c r="C49" s="153">
        <f t="shared" si="0"/>
        <v>4703.549999999999</v>
      </c>
      <c r="D49" s="152">
        <v>0</v>
      </c>
      <c r="E49" s="152">
        <v>0</v>
      </c>
      <c r="F49" s="152">
        <v>406.177</v>
      </c>
      <c r="G49" s="152">
        <v>0</v>
      </c>
      <c r="H49" s="152">
        <v>0</v>
      </c>
      <c r="I49" s="152">
        <v>0</v>
      </c>
      <c r="J49" s="152">
        <v>0</v>
      </c>
      <c r="K49" s="152">
        <f t="shared" si="1"/>
        <v>4297.373</v>
      </c>
      <c r="L49" s="154">
        <v>0</v>
      </c>
      <c r="M49" s="153">
        <v>0</v>
      </c>
      <c r="N49" s="153">
        <v>0</v>
      </c>
      <c r="O49" s="153">
        <v>0</v>
      </c>
      <c r="P49" s="153">
        <v>0</v>
      </c>
      <c r="Q49" s="153">
        <v>0</v>
      </c>
      <c r="R49" s="153">
        <v>0</v>
      </c>
      <c r="S49" s="153">
        <v>0</v>
      </c>
      <c r="T49" s="153">
        <v>0</v>
      </c>
      <c r="U49" s="153">
        <v>0</v>
      </c>
      <c r="V49" s="153">
        <v>0</v>
      </c>
      <c r="W49" s="153">
        <v>0</v>
      </c>
      <c r="X49" s="153">
        <v>0</v>
      </c>
      <c r="Y49" s="153">
        <v>0</v>
      </c>
      <c r="Z49" s="153">
        <v>0</v>
      </c>
      <c r="AA49" s="153">
        <v>0</v>
      </c>
      <c r="AB49" s="153">
        <v>0</v>
      </c>
      <c r="AC49" s="153">
        <v>0</v>
      </c>
      <c r="AD49" s="153">
        <v>0</v>
      </c>
      <c r="AE49" s="153">
        <v>0</v>
      </c>
      <c r="AF49" s="153">
        <v>0</v>
      </c>
      <c r="AG49" s="153">
        <v>0</v>
      </c>
      <c r="AH49" s="153">
        <v>0</v>
      </c>
      <c r="AI49" s="153">
        <v>0</v>
      </c>
      <c r="AJ49" s="153">
        <v>0</v>
      </c>
      <c r="AK49" s="153">
        <v>0</v>
      </c>
      <c r="AL49" s="153">
        <v>0</v>
      </c>
      <c r="AM49" s="153">
        <v>0</v>
      </c>
      <c r="AN49" s="153">
        <v>0</v>
      </c>
      <c r="AO49" s="153">
        <v>0</v>
      </c>
      <c r="AP49" s="153">
        <v>0</v>
      </c>
      <c r="AQ49" s="153">
        <v>0</v>
      </c>
      <c r="AR49" s="153">
        <v>0</v>
      </c>
      <c r="AS49" s="153">
        <v>0</v>
      </c>
      <c r="AT49" s="153">
        <v>0</v>
      </c>
      <c r="AU49" s="153">
        <v>0</v>
      </c>
      <c r="AV49" s="153">
        <v>0</v>
      </c>
      <c r="AW49" s="153">
        <v>0</v>
      </c>
      <c r="AX49" s="153">
        <v>0</v>
      </c>
      <c r="AY49" s="153">
        <v>0</v>
      </c>
      <c r="AZ49" s="153">
        <v>0</v>
      </c>
      <c r="BA49" s="153">
        <v>4297.373</v>
      </c>
      <c r="BB49" s="153">
        <v>0</v>
      </c>
      <c r="BC49" s="153">
        <v>0</v>
      </c>
      <c r="BD49" s="153">
        <v>0</v>
      </c>
      <c r="BE49" s="153">
        <v>0</v>
      </c>
      <c r="BF49" s="153">
        <v>0</v>
      </c>
      <c r="BG49" s="153">
        <v>0</v>
      </c>
      <c r="BH49" s="153">
        <v>0</v>
      </c>
      <c r="BI49" s="153">
        <v>0</v>
      </c>
      <c r="BJ49" s="153">
        <v>0</v>
      </c>
      <c r="BK49" s="153">
        <v>0</v>
      </c>
      <c r="BL49" s="153">
        <v>0</v>
      </c>
      <c r="BM49" s="155">
        <f t="shared" si="2"/>
        <v>4297.373</v>
      </c>
      <c r="BN49" s="157"/>
      <c r="BO49" s="199">
        <v>0</v>
      </c>
      <c r="BP49"/>
      <c r="BQ49"/>
      <c r="BR49"/>
      <c r="BS49"/>
      <c r="BT49"/>
      <c r="BU49"/>
      <c r="BV49"/>
      <c r="BW49"/>
      <c r="BX49"/>
      <c r="BY49"/>
      <c r="BZ49"/>
    </row>
    <row r="50" spans="1:78" ht="15">
      <c r="A50" s="23" t="s">
        <v>98</v>
      </c>
      <c r="B50" s="35" t="s">
        <v>230</v>
      </c>
      <c r="C50" s="153">
        <f t="shared" si="0"/>
        <v>2617.125</v>
      </c>
      <c r="D50" s="152">
        <v>0</v>
      </c>
      <c r="E50" s="152">
        <v>0</v>
      </c>
      <c r="F50" s="152">
        <v>59.407</v>
      </c>
      <c r="G50" s="152">
        <v>0</v>
      </c>
      <c r="H50" s="152">
        <v>0</v>
      </c>
      <c r="I50" s="152">
        <v>0</v>
      </c>
      <c r="J50" s="152">
        <v>0</v>
      </c>
      <c r="K50" s="152">
        <f t="shared" si="1"/>
        <v>2557.718</v>
      </c>
      <c r="L50" s="154">
        <v>0</v>
      </c>
      <c r="M50" s="153">
        <v>0</v>
      </c>
      <c r="N50" s="153">
        <v>0</v>
      </c>
      <c r="O50" s="153">
        <v>0</v>
      </c>
      <c r="P50" s="153">
        <v>0</v>
      </c>
      <c r="Q50" s="153">
        <v>0</v>
      </c>
      <c r="R50" s="153">
        <v>0</v>
      </c>
      <c r="S50" s="153">
        <v>0</v>
      </c>
      <c r="T50" s="153">
        <v>0</v>
      </c>
      <c r="U50" s="153">
        <v>0</v>
      </c>
      <c r="V50" s="153">
        <v>0</v>
      </c>
      <c r="W50" s="153">
        <v>0</v>
      </c>
      <c r="X50" s="153">
        <v>0</v>
      </c>
      <c r="Y50" s="153">
        <v>0</v>
      </c>
      <c r="Z50" s="153">
        <v>0</v>
      </c>
      <c r="AA50" s="153">
        <v>0</v>
      </c>
      <c r="AB50" s="153">
        <v>0</v>
      </c>
      <c r="AC50" s="153">
        <v>0</v>
      </c>
      <c r="AD50" s="153">
        <v>0</v>
      </c>
      <c r="AE50" s="153">
        <v>29.959</v>
      </c>
      <c r="AF50" s="153">
        <v>0</v>
      </c>
      <c r="AG50" s="153">
        <v>4.226</v>
      </c>
      <c r="AH50" s="153">
        <v>0</v>
      </c>
      <c r="AI50" s="153">
        <v>0.596</v>
      </c>
      <c r="AJ50" s="153">
        <v>7.704</v>
      </c>
      <c r="AK50" s="153">
        <v>0</v>
      </c>
      <c r="AL50" s="153">
        <v>0</v>
      </c>
      <c r="AM50" s="153">
        <v>0</v>
      </c>
      <c r="AN50" s="153">
        <v>0</v>
      </c>
      <c r="AO50" s="153">
        <v>16.811</v>
      </c>
      <c r="AP50" s="153">
        <v>0</v>
      </c>
      <c r="AQ50" s="153">
        <v>0</v>
      </c>
      <c r="AR50" s="153">
        <v>0</v>
      </c>
      <c r="AS50" s="153">
        <v>0</v>
      </c>
      <c r="AT50" s="153">
        <v>0</v>
      </c>
      <c r="AU50" s="153">
        <v>0</v>
      </c>
      <c r="AV50" s="153">
        <v>0</v>
      </c>
      <c r="AW50" s="153">
        <v>0</v>
      </c>
      <c r="AX50" s="153">
        <v>0</v>
      </c>
      <c r="AY50" s="153">
        <v>0</v>
      </c>
      <c r="AZ50" s="153">
        <v>0</v>
      </c>
      <c r="BA50" s="153">
        <v>0</v>
      </c>
      <c r="BB50" s="153">
        <v>2487.592</v>
      </c>
      <c r="BC50" s="153">
        <v>0</v>
      </c>
      <c r="BD50" s="153">
        <v>0</v>
      </c>
      <c r="BE50" s="153">
        <v>0</v>
      </c>
      <c r="BF50" s="153">
        <v>0</v>
      </c>
      <c r="BG50" s="153">
        <v>0</v>
      </c>
      <c r="BH50" s="153">
        <v>0</v>
      </c>
      <c r="BI50" s="153">
        <v>6.7</v>
      </c>
      <c r="BJ50" s="153">
        <v>0</v>
      </c>
      <c r="BK50" s="153">
        <v>0</v>
      </c>
      <c r="BL50" s="153">
        <v>0</v>
      </c>
      <c r="BM50" s="155">
        <f t="shared" si="2"/>
        <v>2553.5879999999997</v>
      </c>
      <c r="BN50" s="157"/>
      <c r="BO50" s="199">
        <v>4.13</v>
      </c>
      <c r="BP50"/>
      <c r="BQ50"/>
      <c r="BR50"/>
      <c r="BS50"/>
      <c r="BT50"/>
      <c r="BU50"/>
      <c r="BV50"/>
      <c r="BW50"/>
      <c r="BX50"/>
      <c r="BY50"/>
      <c r="BZ50"/>
    </row>
    <row r="51" spans="1:78" ht="15">
      <c r="A51" s="23" t="s">
        <v>99</v>
      </c>
      <c r="B51" s="35" t="s">
        <v>100</v>
      </c>
      <c r="C51" s="153">
        <f t="shared" si="0"/>
        <v>22896.168</v>
      </c>
      <c r="D51" s="152">
        <v>0</v>
      </c>
      <c r="E51" s="152">
        <v>0</v>
      </c>
      <c r="F51" s="152">
        <v>0</v>
      </c>
      <c r="G51" s="152">
        <v>0</v>
      </c>
      <c r="H51" s="152">
        <v>0</v>
      </c>
      <c r="I51" s="152">
        <v>0</v>
      </c>
      <c r="J51" s="152">
        <v>0</v>
      </c>
      <c r="K51" s="152">
        <f t="shared" si="1"/>
        <v>22896.168</v>
      </c>
      <c r="L51" s="154">
        <v>0</v>
      </c>
      <c r="M51" s="153">
        <v>0</v>
      </c>
      <c r="N51" s="153">
        <v>0</v>
      </c>
      <c r="O51" s="153">
        <v>0</v>
      </c>
      <c r="P51" s="153">
        <v>0</v>
      </c>
      <c r="Q51" s="153">
        <v>0</v>
      </c>
      <c r="R51" s="153">
        <v>0</v>
      </c>
      <c r="S51" s="153">
        <v>0</v>
      </c>
      <c r="T51" s="153">
        <v>0</v>
      </c>
      <c r="U51" s="153">
        <v>0</v>
      </c>
      <c r="V51" s="153">
        <v>0</v>
      </c>
      <c r="W51" s="153">
        <v>0</v>
      </c>
      <c r="X51" s="153">
        <v>0</v>
      </c>
      <c r="Y51" s="153">
        <v>0</v>
      </c>
      <c r="Z51" s="153">
        <v>0</v>
      </c>
      <c r="AA51" s="153">
        <v>0</v>
      </c>
      <c r="AB51" s="153">
        <v>0</v>
      </c>
      <c r="AC51" s="153">
        <v>0</v>
      </c>
      <c r="AD51" s="153">
        <v>0</v>
      </c>
      <c r="AE51" s="153">
        <v>0</v>
      </c>
      <c r="AF51" s="153">
        <v>0</v>
      </c>
      <c r="AG51" s="153">
        <v>0</v>
      </c>
      <c r="AH51" s="153">
        <v>0</v>
      </c>
      <c r="AI51" s="153">
        <v>0</v>
      </c>
      <c r="AJ51" s="153">
        <v>0</v>
      </c>
      <c r="AK51" s="153">
        <v>0</v>
      </c>
      <c r="AL51" s="153">
        <v>0</v>
      </c>
      <c r="AM51" s="153">
        <v>0</v>
      </c>
      <c r="AN51" s="153">
        <v>0</v>
      </c>
      <c r="AO51" s="153">
        <v>0</v>
      </c>
      <c r="AP51" s="153">
        <v>0</v>
      </c>
      <c r="AQ51" s="153">
        <v>0</v>
      </c>
      <c r="AR51" s="153">
        <v>0</v>
      </c>
      <c r="AS51" s="153">
        <v>0</v>
      </c>
      <c r="AT51" s="153">
        <v>0</v>
      </c>
      <c r="AU51" s="153">
        <v>0</v>
      </c>
      <c r="AV51" s="153">
        <v>0</v>
      </c>
      <c r="AW51" s="153">
        <v>0</v>
      </c>
      <c r="AX51" s="153">
        <v>0</v>
      </c>
      <c r="AY51" s="153">
        <v>0</v>
      </c>
      <c r="AZ51" s="153">
        <v>0</v>
      </c>
      <c r="BA51" s="153">
        <v>0</v>
      </c>
      <c r="BB51" s="153">
        <v>0</v>
      </c>
      <c r="BC51" s="153">
        <v>22896.168</v>
      </c>
      <c r="BD51" s="153">
        <v>0</v>
      </c>
      <c r="BE51" s="153">
        <v>0</v>
      </c>
      <c r="BF51" s="153">
        <v>0</v>
      </c>
      <c r="BG51" s="153">
        <v>0</v>
      </c>
      <c r="BH51" s="153">
        <v>0</v>
      </c>
      <c r="BI51" s="153">
        <v>0</v>
      </c>
      <c r="BJ51" s="153">
        <v>0</v>
      </c>
      <c r="BK51" s="153">
        <v>0</v>
      </c>
      <c r="BL51" s="153">
        <v>0</v>
      </c>
      <c r="BM51" s="155">
        <f t="shared" si="2"/>
        <v>22896.168</v>
      </c>
      <c r="BN51" s="157"/>
      <c r="BO51" s="199">
        <v>0</v>
      </c>
      <c r="BP51"/>
      <c r="BQ51"/>
      <c r="BR51"/>
      <c r="BS51"/>
      <c r="BT51"/>
      <c r="BU51"/>
      <c r="BV51"/>
      <c r="BW51"/>
      <c r="BX51"/>
      <c r="BY51"/>
      <c r="BZ51"/>
    </row>
    <row r="52" spans="1:78" ht="15">
      <c r="A52" s="23" t="s">
        <v>101</v>
      </c>
      <c r="B52" s="35" t="s">
        <v>102</v>
      </c>
      <c r="C52" s="153">
        <f t="shared" si="0"/>
        <v>638.275</v>
      </c>
      <c r="D52" s="152">
        <v>0</v>
      </c>
      <c r="E52" s="152">
        <v>0</v>
      </c>
      <c r="F52" s="152">
        <v>0</v>
      </c>
      <c r="G52" s="152">
        <v>0</v>
      </c>
      <c r="H52" s="152">
        <v>0</v>
      </c>
      <c r="I52" s="152">
        <v>0</v>
      </c>
      <c r="J52" s="152">
        <v>0</v>
      </c>
      <c r="K52" s="152">
        <f t="shared" si="1"/>
        <v>638.275</v>
      </c>
      <c r="L52" s="154">
        <v>0</v>
      </c>
      <c r="M52" s="153">
        <v>0</v>
      </c>
      <c r="N52" s="153">
        <v>0</v>
      </c>
      <c r="O52" s="153">
        <v>0</v>
      </c>
      <c r="P52" s="153">
        <v>0</v>
      </c>
      <c r="Q52" s="153">
        <v>0</v>
      </c>
      <c r="R52" s="153">
        <v>0</v>
      </c>
      <c r="S52" s="153">
        <v>0</v>
      </c>
      <c r="T52" s="153">
        <v>0</v>
      </c>
      <c r="U52" s="153">
        <v>0</v>
      </c>
      <c r="V52" s="153">
        <v>0</v>
      </c>
      <c r="W52" s="153">
        <v>0</v>
      </c>
      <c r="X52" s="153">
        <v>0</v>
      </c>
      <c r="Y52" s="153">
        <v>0</v>
      </c>
      <c r="Z52" s="153">
        <v>0</v>
      </c>
      <c r="AA52" s="153">
        <v>0</v>
      </c>
      <c r="AB52" s="153">
        <v>0</v>
      </c>
      <c r="AC52" s="153">
        <v>0</v>
      </c>
      <c r="AD52" s="153">
        <v>0</v>
      </c>
      <c r="AE52" s="153">
        <v>0</v>
      </c>
      <c r="AF52" s="153">
        <v>0</v>
      </c>
      <c r="AG52" s="153">
        <v>0</v>
      </c>
      <c r="AH52" s="153">
        <v>0</v>
      </c>
      <c r="AI52" s="153">
        <v>0</v>
      </c>
      <c r="AJ52" s="153">
        <v>0</v>
      </c>
      <c r="AK52" s="153">
        <v>0</v>
      </c>
      <c r="AL52" s="153">
        <v>0</v>
      </c>
      <c r="AM52" s="153">
        <v>0</v>
      </c>
      <c r="AN52" s="153">
        <v>0</v>
      </c>
      <c r="AO52" s="153">
        <v>0</v>
      </c>
      <c r="AP52" s="153">
        <v>0</v>
      </c>
      <c r="AQ52" s="153">
        <v>0</v>
      </c>
      <c r="AR52" s="153">
        <v>0</v>
      </c>
      <c r="AS52" s="153">
        <v>0</v>
      </c>
      <c r="AT52" s="153">
        <v>0</v>
      </c>
      <c r="AU52" s="153">
        <v>0</v>
      </c>
      <c r="AV52" s="153">
        <v>0</v>
      </c>
      <c r="AW52" s="153">
        <v>0</v>
      </c>
      <c r="AX52" s="153">
        <v>0</v>
      </c>
      <c r="AY52" s="153">
        <v>0</v>
      </c>
      <c r="AZ52" s="153">
        <v>0</v>
      </c>
      <c r="BA52" s="153">
        <v>0</v>
      </c>
      <c r="BB52" s="153">
        <v>0</v>
      </c>
      <c r="BC52" s="153">
        <v>0</v>
      </c>
      <c r="BD52" s="153">
        <v>638.275</v>
      </c>
      <c r="BE52" s="153">
        <v>0</v>
      </c>
      <c r="BF52" s="153">
        <v>0</v>
      </c>
      <c r="BG52" s="153">
        <v>0</v>
      </c>
      <c r="BH52" s="153">
        <v>0</v>
      </c>
      <c r="BI52" s="153">
        <v>0</v>
      </c>
      <c r="BJ52" s="153">
        <v>0</v>
      </c>
      <c r="BK52" s="153">
        <v>0</v>
      </c>
      <c r="BL52" s="153">
        <v>0</v>
      </c>
      <c r="BM52" s="155">
        <f t="shared" si="2"/>
        <v>638.275</v>
      </c>
      <c r="BN52" s="157"/>
      <c r="BO52" s="199">
        <v>0</v>
      </c>
      <c r="BP52"/>
      <c r="BQ52"/>
      <c r="BR52"/>
      <c r="BS52"/>
      <c r="BT52"/>
      <c r="BU52"/>
      <c r="BV52"/>
      <c r="BW52"/>
      <c r="BX52"/>
      <c r="BY52"/>
      <c r="BZ52"/>
    </row>
    <row r="53" spans="1:78" ht="15">
      <c r="A53" s="23" t="s">
        <v>103</v>
      </c>
      <c r="B53" s="35" t="s">
        <v>231</v>
      </c>
      <c r="C53" s="153">
        <f t="shared" si="0"/>
        <v>9880.544</v>
      </c>
      <c r="D53" s="152">
        <v>0</v>
      </c>
      <c r="E53" s="152">
        <v>0</v>
      </c>
      <c r="F53" s="152">
        <v>0</v>
      </c>
      <c r="G53" s="152">
        <v>0</v>
      </c>
      <c r="H53" s="152">
        <v>0</v>
      </c>
      <c r="I53" s="152">
        <v>0</v>
      </c>
      <c r="J53" s="152">
        <v>0</v>
      </c>
      <c r="K53" s="152">
        <f t="shared" si="1"/>
        <v>9880.544</v>
      </c>
      <c r="L53" s="154">
        <v>0</v>
      </c>
      <c r="M53" s="153">
        <v>0</v>
      </c>
      <c r="N53" s="153">
        <v>0</v>
      </c>
      <c r="O53" s="153">
        <v>0</v>
      </c>
      <c r="P53" s="153">
        <v>0</v>
      </c>
      <c r="Q53" s="153">
        <v>0</v>
      </c>
      <c r="R53" s="153">
        <v>0</v>
      </c>
      <c r="S53" s="153">
        <v>0</v>
      </c>
      <c r="T53" s="153">
        <v>0</v>
      </c>
      <c r="U53" s="153">
        <v>0</v>
      </c>
      <c r="V53" s="153">
        <v>0</v>
      </c>
      <c r="W53" s="153">
        <v>0</v>
      </c>
      <c r="X53" s="153">
        <v>0</v>
      </c>
      <c r="Y53" s="153">
        <v>0</v>
      </c>
      <c r="Z53" s="153">
        <v>0</v>
      </c>
      <c r="AA53" s="153">
        <v>0</v>
      </c>
      <c r="AB53" s="153">
        <v>0</v>
      </c>
      <c r="AC53" s="153">
        <v>0</v>
      </c>
      <c r="AD53" s="153">
        <v>0</v>
      </c>
      <c r="AE53" s="153">
        <v>0</v>
      </c>
      <c r="AF53" s="153">
        <v>0</v>
      </c>
      <c r="AG53" s="153">
        <v>0</v>
      </c>
      <c r="AH53" s="153">
        <v>0</v>
      </c>
      <c r="AI53" s="153">
        <v>0</v>
      </c>
      <c r="AJ53" s="153">
        <v>0</v>
      </c>
      <c r="AK53" s="153">
        <v>0</v>
      </c>
      <c r="AL53" s="153">
        <v>0</v>
      </c>
      <c r="AM53" s="153">
        <v>0</v>
      </c>
      <c r="AN53" s="153">
        <v>0</v>
      </c>
      <c r="AO53" s="153">
        <v>0</v>
      </c>
      <c r="AP53" s="153">
        <v>0</v>
      </c>
      <c r="AQ53" s="153">
        <v>0</v>
      </c>
      <c r="AR53" s="153">
        <v>0</v>
      </c>
      <c r="AS53" s="153">
        <v>0</v>
      </c>
      <c r="AT53" s="153">
        <v>0</v>
      </c>
      <c r="AU53" s="153">
        <v>0</v>
      </c>
      <c r="AV53" s="153">
        <v>0</v>
      </c>
      <c r="AW53" s="153">
        <v>0</v>
      </c>
      <c r="AX53" s="153">
        <v>0</v>
      </c>
      <c r="AY53" s="153">
        <v>0</v>
      </c>
      <c r="AZ53" s="153">
        <v>0</v>
      </c>
      <c r="BA53" s="153">
        <v>0</v>
      </c>
      <c r="BB53" s="153">
        <v>0</v>
      </c>
      <c r="BC53" s="153">
        <v>0</v>
      </c>
      <c r="BD53" s="153">
        <v>0</v>
      </c>
      <c r="BE53" s="153">
        <v>9809.725</v>
      </c>
      <c r="BF53" s="153">
        <v>0</v>
      </c>
      <c r="BG53" s="153">
        <v>0</v>
      </c>
      <c r="BH53" s="153">
        <v>0</v>
      </c>
      <c r="BI53" s="153">
        <v>70.819</v>
      </c>
      <c r="BJ53" s="153">
        <v>0</v>
      </c>
      <c r="BK53" s="153">
        <v>0</v>
      </c>
      <c r="BL53" s="153">
        <v>0</v>
      </c>
      <c r="BM53" s="155">
        <f t="shared" si="2"/>
        <v>9880.544</v>
      </c>
      <c r="BN53" s="157"/>
      <c r="BO53" s="199">
        <v>0</v>
      </c>
      <c r="BP53"/>
      <c r="BQ53"/>
      <c r="BR53"/>
      <c r="BS53"/>
      <c r="BT53"/>
      <c r="BU53"/>
      <c r="BV53"/>
      <c r="BW53"/>
      <c r="BX53"/>
      <c r="BY53"/>
      <c r="BZ53"/>
    </row>
    <row r="54" spans="1:78" ht="15">
      <c r="A54" s="23" t="s">
        <v>104</v>
      </c>
      <c r="B54" s="35" t="s">
        <v>105</v>
      </c>
      <c r="C54" s="153">
        <f t="shared" si="0"/>
        <v>5195.275</v>
      </c>
      <c r="D54" s="152">
        <v>0</v>
      </c>
      <c r="E54" s="152">
        <v>0</v>
      </c>
      <c r="F54" s="152">
        <v>0</v>
      </c>
      <c r="G54" s="152">
        <v>0</v>
      </c>
      <c r="H54" s="152">
        <v>0</v>
      </c>
      <c r="I54" s="152">
        <v>0</v>
      </c>
      <c r="J54" s="152">
        <v>0</v>
      </c>
      <c r="K54" s="152">
        <f t="shared" si="1"/>
        <v>5195.275</v>
      </c>
      <c r="L54" s="154">
        <v>0</v>
      </c>
      <c r="M54" s="153">
        <v>0</v>
      </c>
      <c r="N54" s="153">
        <v>0</v>
      </c>
      <c r="O54" s="153">
        <v>0</v>
      </c>
      <c r="P54" s="153">
        <v>0</v>
      </c>
      <c r="Q54" s="153">
        <v>0</v>
      </c>
      <c r="R54" s="153">
        <v>0</v>
      </c>
      <c r="S54" s="153">
        <v>0</v>
      </c>
      <c r="T54" s="153">
        <v>0</v>
      </c>
      <c r="U54" s="153">
        <v>0</v>
      </c>
      <c r="V54" s="153">
        <v>0</v>
      </c>
      <c r="W54" s="153">
        <v>0</v>
      </c>
      <c r="X54" s="153">
        <v>0</v>
      </c>
      <c r="Y54" s="153">
        <v>0</v>
      </c>
      <c r="Z54" s="153">
        <v>0</v>
      </c>
      <c r="AA54" s="153">
        <v>0</v>
      </c>
      <c r="AB54" s="153">
        <v>0</v>
      </c>
      <c r="AC54" s="153">
        <v>0</v>
      </c>
      <c r="AD54" s="153">
        <v>0</v>
      </c>
      <c r="AE54" s="153">
        <v>0</v>
      </c>
      <c r="AF54" s="153">
        <v>0</v>
      </c>
      <c r="AG54" s="153">
        <v>0</v>
      </c>
      <c r="AH54" s="153">
        <v>0</v>
      </c>
      <c r="AI54" s="153">
        <v>1.819</v>
      </c>
      <c r="AJ54" s="153">
        <v>0</v>
      </c>
      <c r="AK54" s="153">
        <v>0</v>
      </c>
      <c r="AL54" s="153">
        <v>0</v>
      </c>
      <c r="AM54" s="153">
        <v>0</v>
      </c>
      <c r="AN54" s="153">
        <v>0</v>
      </c>
      <c r="AO54" s="153">
        <v>0</v>
      </c>
      <c r="AP54" s="153">
        <v>0</v>
      </c>
      <c r="AQ54" s="153">
        <v>0</v>
      </c>
      <c r="AR54" s="153">
        <v>0</v>
      </c>
      <c r="AS54" s="153">
        <v>0</v>
      </c>
      <c r="AT54" s="153">
        <v>0</v>
      </c>
      <c r="AU54" s="153">
        <v>0</v>
      </c>
      <c r="AV54" s="153">
        <v>0</v>
      </c>
      <c r="AW54" s="153">
        <v>0</v>
      </c>
      <c r="AX54" s="153">
        <v>0</v>
      </c>
      <c r="AY54" s="153">
        <v>0</v>
      </c>
      <c r="AZ54" s="153">
        <v>0</v>
      </c>
      <c r="BA54" s="153">
        <v>0</v>
      </c>
      <c r="BB54" s="153">
        <v>0</v>
      </c>
      <c r="BC54" s="153">
        <v>0</v>
      </c>
      <c r="BD54" s="153">
        <v>0</v>
      </c>
      <c r="BE54" s="153">
        <v>220.735</v>
      </c>
      <c r="BF54" s="153">
        <v>4972.721</v>
      </c>
      <c r="BG54" s="153">
        <v>0</v>
      </c>
      <c r="BH54" s="153">
        <v>0</v>
      </c>
      <c r="BI54" s="153">
        <v>0</v>
      </c>
      <c r="BJ54" s="153">
        <v>0</v>
      </c>
      <c r="BK54" s="153">
        <v>0</v>
      </c>
      <c r="BL54" s="153">
        <v>0</v>
      </c>
      <c r="BM54" s="155">
        <f t="shared" si="2"/>
        <v>5195.275</v>
      </c>
      <c r="BN54" s="157"/>
      <c r="BO54" s="199">
        <v>0</v>
      </c>
      <c r="BP54"/>
      <c r="BQ54"/>
      <c r="BR54"/>
      <c r="BS54"/>
      <c r="BT54"/>
      <c r="BU54"/>
      <c r="BV54"/>
      <c r="BW54"/>
      <c r="BX54"/>
      <c r="BY54"/>
      <c r="BZ54"/>
    </row>
    <row r="55" spans="1:78" ht="15">
      <c r="A55" s="23" t="s">
        <v>106</v>
      </c>
      <c r="B55" s="35" t="s">
        <v>232</v>
      </c>
      <c r="C55" s="153">
        <f t="shared" si="0"/>
        <v>3022.2360000000003</v>
      </c>
      <c r="D55" s="152">
        <v>0</v>
      </c>
      <c r="E55" s="152">
        <v>0</v>
      </c>
      <c r="F55" s="152">
        <v>0</v>
      </c>
      <c r="G55" s="152">
        <v>0</v>
      </c>
      <c r="H55" s="152">
        <v>0</v>
      </c>
      <c r="I55" s="152">
        <v>0</v>
      </c>
      <c r="J55" s="152">
        <v>0.543</v>
      </c>
      <c r="K55" s="152">
        <f t="shared" si="1"/>
        <v>3021.693</v>
      </c>
      <c r="L55" s="154">
        <v>0</v>
      </c>
      <c r="M55" s="153">
        <v>0</v>
      </c>
      <c r="N55" s="153">
        <v>0</v>
      </c>
      <c r="O55" s="153">
        <v>0</v>
      </c>
      <c r="P55" s="153">
        <v>0</v>
      </c>
      <c r="Q55" s="153">
        <v>0</v>
      </c>
      <c r="R55" s="153">
        <v>0</v>
      </c>
      <c r="S55" s="153">
        <v>0</v>
      </c>
      <c r="T55" s="153">
        <v>0</v>
      </c>
      <c r="U55" s="153">
        <v>0</v>
      </c>
      <c r="V55" s="153">
        <v>0</v>
      </c>
      <c r="W55" s="153">
        <v>0</v>
      </c>
      <c r="X55" s="153">
        <v>0</v>
      </c>
      <c r="Y55" s="153">
        <v>0</v>
      </c>
      <c r="Z55" s="153">
        <v>0</v>
      </c>
      <c r="AA55" s="153">
        <v>0</v>
      </c>
      <c r="AB55" s="153">
        <v>0</v>
      </c>
      <c r="AC55" s="153">
        <v>0</v>
      </c>
      <c r="AD55" s="153">
        <v>0</v>
      </c>
      <c r="AE55" s="153">
        <v>0</v>
      </c>
      <c r="AF55" s="153">
        <v>0</v>
      </c>
      <c r="AG55" s="153">
        <v>8.185</v>
      </c>
      <c r="AH55" s="153">
        <v>0</v>
      </c>
      <c r="AI55" s="153">
        <v>1.154</v>
      </c>
      <c r="AJ55" s="153">
        <v>0</v>
      </c>
      <c r="AK55" s="153">
        <v>0</v>
      </c>
      <c r="AL55" s="153">
        <v>0</v>
      </c>
      <c r="AM55" s="153">
        <v>0</v>
      </c>
      <c r="AN55" s="153">
        <v>0</v>
      </c>
      <c r="AO55" s="153">
        <v>6.903</v>
      </c>
      <c r="AP55" s="153">
        <v>0</v>
      </c>
      <c r="AQ55" s="153">
        <v>0</v>
      </c>
      <c r="AR55" s="153">
        <v>0</v>
      </c>
      <c r="AS55" s="153">
        <v>0</v>
      </c>
      <c r="AT55" s="153">
        <v>0</v>
      </c>
      <c r="AU55" s="153">
        <v>0</v>
      </c>
      <c r="AV55" s="153">
        <v>0</v>
      </c>
      <c r="AW55" s="153">
        <v>0</v>
      </c>
      <c r="AX55" s="153">
        <v>0</v>
      </c>
      <c r="AY55" s="153">
        <v>0</v>
      </c>
      <c r="AZ55" s="153">
        <v>0</v>
      </c>
      <c r="BA55" s="153">
        <v>0</v>
      </c>
      <c r="BB55" s="153">
        <v>0</v>
      </c>
      <c r="BC55" s="153">
        <v>76.791</v>
      </c>
      <c r="BD55" s="153">
        <v>0</v>
      </c>
      <c r="BE55" s="153">
        <v>0</v>
      </c>
      <c r="BF55" s="153">
        <v>0</v>
      </c>
      <c r="BG55" s="153">
        <v>2917.741</v>
      </c>
      <c r="BH55" s="153">
        <v>0</v>
      </c>
      <c r="BI55" s="153">
        <v>6.637</v>
      </c>
      <c r="BJ55" s="153">
        <v>0</v>
      </c>
      <c r="BK55" s="153">
        <v>0</v>
      </c>
      <c r="BL55" s="153">
        <v>0</v>
      </c>
      <c r="BM55" s="155">
        <f t="shared" si="2"/>
        <v>3017.411</v>
      </c>
      <c r="BN55" s="157"/>
      <c r="BO55" s="199">
        <v>4.282</v>
      </c>
      <c r="BP55"/>
      <c r="BQ55"/>
      <c r="BR55"/>
      <c r="BS55"/>
      <c r="BT55"/>
      <c r="BU55"/>
      <c r="BV55"/>
      <c r="BW55"/>
      <c r="BX55"/>
      <c r="BY55"/>
      <c r="BZ55"/>
    </row>
    <row r="56" spans="1:78" ht="15">
      <c r="A56" s="23" t="s">
        <v>107</v>
      </c>
      <c r="B56" s="35" t="s">
        <v>108</v>
      </c>
      <c r="C56" s="153">
        <f t="shared" si="0"/>
        <v>487.47</v>
      </c>
      <c r="D56" s="152">
        <v>0</v>
      </c>
      <c r="E56" s="152">
        <v>0</v>
      </c>
      <c r="F56" s="152">
        <v>0</v>
      </c>
      <c r="G56" s="152">
        <v>0</v>
      </c>
      <c r="H56" s="152">
        <v>0</v>
      </c>
      <c r="I56" s="152">
        <v>0</v>
      </c>
      <c r="J56" s="152">
        <v>0</v>
      </c>
      <c r="K56" s="152">
        <f t="shared" si="1"/>
        <v>487.47</v>
      </c>
      <c r="L56" s="154">
        <v>0</v>
      </c>
      <c r="M56" s="153">
        <v>0</v>
      </c>
      <c r="N56" s="153">
        <v>0</v>
      </c>
      <c r="O56" s="153">
        <v>0</v>
      </c>
      <c r="P56" s="153">
        <v>0</v>
      </c>
      <c r="Q56" s="153">
        <v>0</v>
      </c>
      <c r="R56" s="153">
        <v>0</v>
      </c>
      <c r="S56" s="153">
        <v>0</v>
      </c>
      <c r="T56" s="153">
        <v>0</v>
      </c>
      <c r="U56" s="153">
        <v>0</v>
      </c>
      <c r="V56" s="153">
        <v>0</v>
      </c>
      <c r="W56" s="153">
        <v>0</v>
      </c>
      <c r="X56" s="153">
        <v>0</v>
      </c>
      <c r="Y56" s="153">
        <v>0</v>
      </c>
      <c r="Z56" s="153">
        <v>0</v>
      </c>
      <c r="AA56" s="153">
        <v>0</v>
      </c>
      <c r="AB56" s="153">
        <v>0</v>
      </c>
      <c r="AC56" s="153">
        <v>0</v>
      </c>
      <c r="AD56" s="153">
        <v>0</v>
      </c>
      <c r="AE56" s="153">
        <v>0</v>
      </c>
      <c r="AF56" s="153">
        <v>0</v>
      </c>
      <c r="AG56" s="153">
        <v>0</v>
      </c>
      <c r="AH56" s="153">
        <v>0</v>
      </c>
      <c r="AI56" s="153">
        <v>0</v>
      </c>
      <c r="AJ56" s="153">
        <v>0</v>
      </c>
      <c r="AK56" s="153">
        <v>0</v>
      </c>
      <c r="AL56" s="153">
        <v>0</v>
      </c>
      <c r="AM56" s="153">
        <v>0</v>
      </c>
      <c r="AN56" s="153">
        <v>0</v>
      </c>
      <c r="AO56" s="153">
        <v>0</v>
      </c>
      <c r="AP56" s="153">
        <v>0</v>
      </c>
      <c r="AQ56" s="153">
        <v>0</v>
      </c>
      <c r="AR56" s="153">
        <v>0</v>
      </c>
      <c r="AS56" s="153">
        <v>0</v>
      </c>
      <c r="AT56" s="153">
        <v>0</v>
      </c>
      <c r="AU56" s="153">
        <v>0</v>
      </c>
      <c r="AV56" s="153">
        <v>0</v>
      </c>
      <c r="AW56" s="153">
        <v>0</v>
      </c>
      <c r="AX56" s="153">
        <v>0</v>
      </c>
      <c r="AY56" s="153">
        <v>0</v>
      </c>
      <c r="AZ56" s="153">
        <v>0</v>
      </c>
      <c r="BA56" s="153">
        <v>0</v>
      </c>
      <c r="BB56" s="153">
        <v>0</v>
      </c>
      <c r="BC56" s="153">
        <v>0</v>
      </c>
      <c r="BD56" s="153">
        <v>0</v>
      </c>
      <c r="BE56" s="153">
        <v>0</v>
      </c>
      <c r="BF56" s="153">
        <v>0</v>
      </c>
      <c r="BG56" s="153">
        <v>0</v>
      </c>
      <c r="BH56" s="153">
        <v>487.47</v>
      </c>
      <c r="BI56" s="153">
        <v>0</v>
      </c>
      <c r="BJ56" s="153">
        <v>0</v>
      </c>
      <c r="BK56" s="153">
        <v>0</v>
      </c>
      <c r="BL56" s="153">
        <v>0</v>
      </c>
      <c r="BM56" s="155">
        <f t="shared" si="2"/>
        <v>487.47</v>
      </c>
      <c r="BN56" s="157"/>
      <c r="BO56" s="199">
        <v>0</v>
      </c>
      <c r="BP56"/>
      <c r="BQ56"/>
      <c r="BR56"/>
      <c r="BS56"/>
      <c r="BT56"/>
      <c r="BU56"/>
      <c r="BV56"/>
      <c r="BW56"/>
      <c r="BX56"/>
      <c r="BY56"/>
      <c r="BZ56"/>
    </row>
    <row r="57" spans="1:78" ht="15">
      <c r="A57" s="23" t="s">
        <v>109</v>
      </c>
      <c r="B57" s="35" t="s">
        <v>233</v>
      </c>
      <c r="C57" s="153">
        <f t="shared" si="0"/>
        <v>1965.599</v>
      </c>
      <c r="D57" s="152">
        <v>0</v>
      </c>
      <c r="E57" s="152">
        <v>0</v>
      </c>
      <c r="F57" s="152">
        <v>91.82</v>
      </c>
      <c r="G57" s="152">
        <v>0</v>
      </c>
      <c r="H57" s="152">
        <v>0</v>
      </c>
      <c r="I57" s="152">
        <v>0</v>
      </c>
      <c r="J57" s="152">
        <v>0</v>
      </c>
      <c r="K57" s="152">
        <f t="shared" si="1"/>
        <v>1873.779</v>
      </c>
      <c r="L57" s="154">
        <v>0</v>
      </c>
      <c r="M57" s="153">
        <v>0</v>
      </c>
      <c r="N57" s="153">
        <v>5.636</v>
      </c>
      <c r="O57" s="153">
        <v>0</v>
      </c>
      <c r="P57" s="153">
        <v>0</v>
      </c>
      <c r="Q57" s="153">
        <v>0</v>
      </c>
      <c r="R57" s="153">
        <v>19.073</v>
      </c>
      <c r="S57" s="153">
        <v>0</v>
      </c>
      <c r="T57" s="153">
        <v>0</v>
      </c>
      <c r="U57" s="153">
        <v>0</v>
      </c>
      <c r="V57" s="153">
        <v>0</v>
      </c>
      <c r="W57" s="153">
        <v>0</v>
      </c>
      <c r="X57" s="153">
        <v>0</v>
      </c>
      <c r="Y57" s="153">
        <v>0</v>
      </c>
      <c r="Z57" s="153">
        <v>158.822</v>
      </c>
      <c r="AA57" s="153">
        <v>11.894</v>
      </c>
      <c r="AB57" s="153">
        <v>0</v>
      </c>
      <c r="AC57" s="153">
        <v>0</v>
      </c>
      <c r="AD57" s="153">
        <v>0</v>
      </c>
      <c r="AE57" s="153">
        <v>0</v>
      </c>
      <c r="AF57" s="153">
        <v>61.189</v>
      </c>
      <c r="AG57" s="153">
        <v>3.064</v>
      </c>
      <c r="AH57" s="153">
        <v>3.152</v>
      </c>
      <c r="AI57" s="153">
        <v>10.061</v>
      </c>
      <c r="AJ57" s="153">
        <v>0</v>
      </c>
      <c r="AK57" s="153">
        <v>0</v>
      </c>
      <c r="AL57" s="153">
        <v>0</v>
      </c>
      <c r="AM57" s="153">
        <v>0</v>
      </c>
      <c r="AN57" s="153">
        <v>0</v>
      </c>
      <c r="AO57" s="153">
        <v>86.472</v>
      </c>
      <c r="AP57" s="153">
        <v>2.962</v>
      </c>
      <c r="AQ57" s="153">
        <v>0</v>
      </c>
      <c r="AR57" s="153">
        <v>0</v>
      </c>
      <c r="AS57" s="153">
        <v>0</v>
      </c>
      <c r="AT57" s="153">
        <v>0</v>
      </c>
      <c r="AU57" s="153">
        <v>0</v>
      </c>
      <c r="AV57" s="153">
        <v>0</v>
      </c>
      <c r="AW57" s="153">
        <v>0</v>
      </c>
      <c r="AX57" s="153">
        <v>0</v>
      </c>
      <c r="AY57" s="153">
        <v>0</v>
      </c>
      <c r="AZ57" s="153">
        <v>0</v>
      </c>
      <c r="BA57" s="153">
        <v>0</v>
      </c>
      <c r="BB57" s="153">
        <v>0</v>
      </c>
      <c r="BC57" s="153">
        <v>32.532</v>
      </c>
      <c r="BD57" s="153">
        <v>0</v>
      </c>
      <c r="BE57" s="153">
        <v>0</v>
      </c>
      <c r="BF57" s="153">
        <v>0</v>
      </c>
      <c r="BG57" s="153">
        <v>0</v>
      </c>
      <c r="BH57" s="153">
        <v>0</v>
      </c>
      <c r="BI57" s="153">
        <v>1478.922</v>
      </c>
      <c r="BJ57" s="153">
        <v>0</v>
      </c>
      <c r="BK57" s="153">
        <v>0</v>
      </c>
      <c r="BL57" s="153">
        <v>0</v>
      </c>
      <c r="BM57" s="155">
        <f t="shared" si="2"/>
        <v>1873.779</v>
      </c>
      <c r="BN57" s="157"/>
      <c r="BO57" s="199">
        <v>0</v>
      </c>
      <c r="BP57"/>
      <c r="BQ57"/>
      <c r="BR57"/>
      <c r="BS57"/>
      <c r="BT57"/>
      <c r="BU57"/>
      <c r="BV57"/>
      <c r="BW57"/>
      <c r="BX57"/>
      <c r="BY57"/>
      <c r="BZ57"/>
    </row>
    <row r="58" spans="1:78" ht="15">
      <c r="A58" s="23" t="s">
        <v>110</v>
      </c>
      <c r="B58" s="35" t="s">
        <v>234</v>
      </c>
      <c r="C58" s="153">
        <f t="shared" si="0"/>
        <v>903.429</v>
      </c>
      <c r="D58" s="152">
        <v>0</v>
      </c>
      <c r="E58" s="152">
        <v>0</v>
      </c>
      <c r="F58" s="152">
        <v>0</v>
      </c>
      <c r="G58" s="152">
        <v>0</v>
      </c>
      <c r="H58" s="152">
        <v>0</v>
      </c>
      <c r="I58" s="152">
        <v>0</v>
      </c>
      <c r="J58" s="152">
        <v>0</v>
      </c>
      <c r="K58" s="152">
        <f t="shared" si="1"/>
        <v>903.429</v>
      </c>
      <c r="L58" s="154">
        <v>0</v>
      </c>
      <c r="M58" s="153">
        <v>0</v>
      </c>
      <c r="N58" s="153">
        <v>0</v>
      </c>
      <c r="O58" s="153">
        <v>0</v>
      </c>
      <c r="P58" s="153">
        <v>0</v>
      </c>
      <c r="Q58" s="153">
        <v>0</v>
      </c>
      <c r="R58" s="153">
        <v>0</v>
      </c>
      <c r="S58" s="153">
        <v>0</v>
      </c>
      <c r="T58" s="153">
        <v>0</v>
      </c>
      <c r="U58" s="153">
        <v>0</v>
      </c>
      <c r="V58" s="153">
        <v>0</v>
      </c>
      <c r="W58" s="153">
        <v>0</v>
      </c>
      <c r="X58" s="153">
        <v>0</v>
      </c>
      <c r="Y58" s="153">
        <v>0</v>
      </c>
      <c r="Z58" s="153">
        <v>0</v>
      </c>
      <c r="AA58" s="153">
        <v>0</v>
      </c>
      <c r="AB58" s="153">
        <v>0</v>
      </c>
      <c r="AC58" s="153">
        <v>0</v>
      </c>
      <c r="AD58" s="153">
        <v>0</v>
      </c>
      <c r="AE58" s="153">
        <v>0</v>
      </c>
      <c r="AF58" s="153">
        <v>0</v>
      </c>
      <c r="AG58" s="153">
        <v>0</v>
      </c>
      <c r="AH58" s="153">
        <v>0</v>
      </c>
      <c r="AI58" s="153">
        <v>0</v>
      </c>
      <c r="AJ58" s="153">
        <v>0</v>
      </c>
      <c r="AK58" s="153">
        <v>0</v>
      </c>
      <c r="AL58" s="153">
        <v>0</v>
      </c>
      <c r="AM58" s="153">
        <v>0</v>
      </c>
      <c r="AN58" s="153">
        <v>0</v>
      </c>
      <c r="AO58" s="153">
        <v>0</v>
      </c>
      <c r="AP58" s="153">
        <v>0</v>
      </c>
      <c r="AQ58" s="153">
        <v>0</v>
      </c>
      <c r="AR58" s="153">
        <v>0</v>
      </c>
      <c r="AS58" s="153">
        <v>0</v>
      </c>
      <c r="AT58" s="153">
        <v>0</v>
      </c>
      <c r="AU58" s="153">
        <v>0</v>
      </c>
      <c r="AV58" s="153">
        <v>0</v>
      </c>
      <c r="AW58" s="153">
        <v>0</v>
      </c>
      <c r="AX58" s="153">
        <v>0</v>
      </c>
      <c r="AY58" s="153">
        <v>0</v>
      </c>
      <c r="AZ58" s="153">
        <v>0</v>
      </c>
      <c r="BA58" s="153">
        <v>0</v>
      </c>
      <c r="BB58" s="153">
        <v>0</v>
      </c>
      <c r="BC58" s="153">
        <v>0</v>
      </c>
      <c r="BD58" s="153">
        <v>0</v>
      </c>
      <c r="BE58" s="153">
        <v>0</v>
      </c>
      <c r="BF58" s="153">
        <v>0</v>
      </c>
      <c r="BG58" s="153">
        <v>0</v>
      </c>
      <c r="BH58" s="153">
        <v>0</v>
      </c>
      <c r="BI58" s="153">
        <v>0</v>
      </c>
      <c r="BJ58" s="153">
        <v>903.429</v>
      </c>
      <c r="BK58" s="153">
        <v>0</v>
      </c>
      <c r="BL58" s="153">
        <v>0</v>
      </c>
      <c r="BM58" s="155">
        <f t="shared" si="2"/>
        <v>903.429</v>
      </c>
      <c r="BN58" s="157"/>
      <c r="BO58" s="199">
        <v>0</v>
      </c>
      <c r="BP58"/>
      <c r="BQ58"/>
      <c r="BR58"/>
      <c r="BS58"/>
      <c r="BT58"/>
      <c r="BU58"/>
      <c r="BV58"/>
      <c r="BW58"/>
      <c r="BX58"/>
      <c r="BY58"/>
      <c r="BZ58"/>
    </row>
    <row r="59" spans="1:78" ht="15">
      <c r="A59" s="23" t="s">
        <v>124</v>
      </c>
      <c r="B59" s="35" t="s">
        <v>235</v>
      </c>
      <c r="C59" s="153">
        <f t="shared" si="0"/>
        <v>10604.762</v>
      </c>
      <c r="D59" s="152">
        <v>0</v>
      </c>
      <c r="E59" s="152">
        <v>0</v>
      </c>
      <c r="F59" s="152">
        <v>0</v>
      </c>
      <c r="G59" s="152">
        <v>0</v>
      </c>
      <c r="H59" s="152">
        <v>0</v>
      </c>
      <c r="I59" s="152">
        <v>0</v>
      </c>
      <c r="J59" s="152">
        <v>0</v>
      </c>
      <c r="K59" s="152">
        <f t="shared" si="1"/>
        <v>10604.762</v>
      </c>
      <c r="L59" s="154">
        <v>0</v>
      </c>
      <c r="M59" s="153">
        <v>0</v>
      </c>
      <c r="N59" s="153">
        <v>0</v>
      </c>
      <c r="O59" s="153">
        <v>0</v>
      </c>
      <c r="P59" s="153">
        <v>0</v>
      </c>
      <c r="Q59" s="153">
        <v>0</v>
      </c>
      <c r="R59" s="153">
        <v>0</v>
      </c>
      <c r="S59" s="153">
        <v>0</v>
      </c>
      <c r="T59" s="153">
        <v>0</v>
      </c>
      <c r="U59" s="153">
        <v>0</v>
      </c>
      <c r="V59" s="153">
        <v>0</v>
      </c>
      <c r="W59" s="153">
        <v>0</v>
      </c>
      <c r="X59" s="153">
        <v>0</v>
      </c>
      <c r="Y59" s="153">
        <v>0</v>
      </c>
      <c r="Z59" s="153">
        <v>0</v>
      </c>
      <c r="AA59" s="153">
        <v>0</v>
      </c>
      <c r="AB59" s="153">
        <v>0</v>
      </c>
      <c r="AC59" s="153">
        <v>0</v>
      </c>
      <c r="AD59" s="153">
        <v>0</v>
      </c>
      <c r="AE59" s="153">
        <v>0</v>
      </c>
      <c r="AF59" s="153">
        <v>0</v>
      </c>
      <c r="AG59" s="153">
        <v>0</v>
      </c>
      <c r="AH59" s="153">
        <v>0</v>
      </c>
      <c r="AI59" s="153">
        <v>0</v>
      </c>
      <c r="AJ59" s="153">
        <v>0</v>
      </c>
      <c r="AK59" s="153">
        <v>0</v>
      </c>
      <c r="AL59" s="153">
        <v>0</v>
      </c>
      <c r="AM59" s="153">
        <v>0</v>
      </c>
      <c r="AN59" s="153">
        <v>0</v>
      </c>
      <c r="AO59" s="153">
        <v>0</v>
      </c>
      <c r="AP59" s="153">
        <v>0</v>
      </c>
      <c r="AQ59" s="153">
        <v>0</v>
      </c>
      <c r="AR59" s="153">
        <v>0</v>
      </c>
      <c r="AS59" s="153">
        <v>0</v>
      </c>
      <c r="AT59" s="153">
        <v>0</v>
      </c>
      <c r="AU59" s="153">
        <v>0</v>
      </c>
      <c r="AV59" s="153">
        <v>0</v>
      </c>
      <c r="AW59" s="153">
        <v>0</v>
      </c>
      <c r="AX59" s="153">
        <v>0</v>
      </c>
      <c r="AY59" s="153">
        <v>0</v>
      </c>
      <c r="AZ59" s="153">
        <v>0</v>
      </c>
      <c r="BA59" s="153">
        <v>0</v>
      </c>
      <c r="BB59" s="153">
        <v>0</v>
      </c>
      <c r="BC59" s="153">
        <v>0</v>
      </c>
      <c r="BD59" s="153">
        <v>0</v>
      </c>
      <c r="BE59" s="153">
        <v>0</v>
      </c>
      <c r="BF59" s="153">
        <v>0</v>
      </c>
      <c r="BG59" s="153">
        <v>0</v>
      </c>
      <c r="BH59" s="153">
        <v>0</v>
      </c>
      <c r="BI59" s="153">
        <v>0</v>
      </c>
      <c r="BJ59" s="153">
        <v>0</v>
      </c>
      <c r="BK59" s="153">
        <v>0</v>
      </c>
      <c r="BL59" s="153">
        <v>0</v>
      </c>
      <c r="BM59" s="155">
        <f t="shared" si="2"/>
        <v>0</v>
      </c>
      <c r="BN59" s="157"/>
      <c r="BO59" s="199">
        <v>10604.762</v>
      </c>
      <c r="BP59"/>
      <c r="BQ59"/>
      <c r="BR59"/>
      <c r="BS59"/>
      <c r="BT59"/>
      <c r="BU59"/>
      <c r="BV59"/>
      <c r="BW59"/>
      <c r="BX59"/>
      <c r="BY59"/>
      <c r="BZ59"/>
    </row>
    <row r="60" spans="1:78" ht="15.75" thickBot="1">
      <c r="A60" s="30" t="s">
        <v>125</v>
      </c>
      <c r="B60" s="35" t="s">
        <v>236</v>
      </c>
      <c r="C60" s="153">
        <f t="shared" si="0"/>
        <v>0</v>
      </c>
      <c r="D60" s="152">
        <v>0</v>
      </c>
      <c r="E60" s="152">
        <v>0</v>
      </c>
      <c r="F60" s="152">
        <v>0</v>
      </c>
      <c r="G60" s="152">
        <v>0</v>
      </c>
      <c r="H60" s="152">
        <v>0</v>
      </c>
      <c r="I60" s="152">
        <v>0</v>
      </c>
      <c r="J60" s="152">
        <v>0</v>
      </c>
      <c r="K60" s="152">
        <f t="shared" si="1"/>
        <v>0</v>
      </c>
      <c r="L60" s="154">
        <v>0</v>
      </c>
      <c r="M60" s="153">
        <v>0</v>
      </c>
      <c r="N60" s="153">
        <v>0</v>
      </c>
      <c r="O60" s="153">
        <v>0</v>
      </c>
      <c r="P60" s="153">
        <v>0</v>
      </c>
      <c r="Q60" s="153">
        <v>0</v>
      </c>
      <c r="R60" s="153">
        <v>0</v>
      </c>
      <c r="S60" s="153">
        <v>0</v>
      </c>
      <c r="T60" s="153">
        <v>0</v>
      </c>
      <c r="U60" s="153">
        <v>0</v>
      </c>
      <c r="V60" s="153">
        <v>0</v>
      </c>
      <c r="W60" s="153">
        <v>0</v>
      </c>
      <c r="X60" s="153">
        <v>0</v>
      </c>
      <c r="Y60" s="153">
        <v>0</v>
      </c>
      <c r="Z60" s="153">
        <v>0</v>
      </c>
      <c r="AA60" s="153">
        <v>0</v>
      </c>
      <c r="AB60" s="153">
        <v>0</v>
      </c>
      <c r="AC60" s="153">
        <v>0</v>
      </c>
      <c r="AD60" s="153">
        <v>0</v>
      </c>
      <c r="AE60" s="153">
        <v>0</v>
      </c>
      <c r="AF60" s="153">
        <v>0</v>
      </c>
      <c r="AG60" s="153">
        <v>0</v>
      </c>
      <c r="AH60" s="153">
        <v>0</v>
      </c>
      <c r="AI60" s="153">
        <v>0</v>
      </c>
      <c r="AJ60" s="153">
        <v>0</v>
      </c>
      <c r="AK60" s="153">
        <v>0</v>
      </c>
      <c r="AL60" s="153">
        <v>0</v>
      </c>
      <c r="AM60" s="153">
        <v>0</v>
      </c>
      <c r="AN60" s="153">
        <v>0</v>
      </c>
      <c r="AO60" s="153">
        <v>0</v>
      </c>
      <c r="AP60" s="153">
        <v>0</v>
      </c>
      <c r="AQ60" s="153">
        <v>0</v>
      </c>
      <c r="AR60" s="153">
        <v>0</v>
      </c>
      <c r="AS60" s="153">
        <v>0</v>
      </c>
      <c r="AT60" s="153">
        <v>0</v>
      </c>
      <c r="AU60" s="153">
        <v>0</v>
      </c>
      <c r="AV60" s="153">
        <v>0</v>
      </c>
      <c r="AW60" s="153">
        <v>0</v>
      </c>
      <c r="AX60" s="153">
        <v>0</v>
      </c>
      <c r="AY60" s="153">
        <v>0</v>
      </c>
      <c r="AZ60" s="153">
        <v>0</v>
      </c>
      <c r="BA60" s="153">
        <v>0</v>
      </c>
      <c r="BB60" s="153">
        <v>0</v>
      </c>
      <c r="BC60" s="153">
        <v>0</v>
      </c>
      <c r="BD60" s="153">
        <v>0</v>
      </c>
      <c r="BE60" s="153">
        <v>0</v>
      </c>
      <c r="BF60" s="153">
        <v>0</v>
      </c>
      <c r="BG60" s="153">
        <v>0</v>
      </c>
      <c r="BH60" s="153">
        <v>0</v>
      </c>
      <c r="BI60" s="153">
        <v>0</v>
      </c>
      <c r="BJ60" s="153">
        <v>0</v>
      </c>
      <c r="BK60" s="153">
        <v>0</v>
      </c>
      <c r="BL60" s="153">
        <v>0</v>
      </c>
      <c r="BM60" s="155">
        <f t="shared" si="2"/>
        <v>0</v>
      </c>
      <c r="BN60" s="158"/>
      <c r="BO60" s="200">
        <v>0</v>
      </c>
      <c r="BP60"/>
      <c r="BQ60"/>
      <c r="BR60"/>
      <c r="BS60"/>
      <c r="BT60"/>
      <c r="BU60"/>
      <c r="BV60"/>
      <c r="BW60"/>
      <c r="BX60"/>
      <c r="BY60"/>
      <c r="BZ60"/>
    </row>
    <row r="61" spans="1:79" s="50" customFormat="1" ht="21.75" customHeight="1" thickBot="1" thickTop="1">
      <c r="A61" s="44"/>
      <c r="B61" s="45">
        <f>SUM(B8:B60)</f>
        <v>0</v>
      </c>
      <c r="C61" s="160">
        <f>SUM(C8:C60)</f>
        <v>397720.3429999999</v>
      </c>
      <c r="D61" s="160">
        <f>SUM(D8:D60)</f>
        <v>0</v>
      </c>
      <c r="E61" s="160">
        <f aca="true" t="shared" si="3" ref="E61:BO61">SUM(E8:E60)</f>
        <v>0</v>
      </c>
      <c r="F61" s="160">
        <f t="shared" si="3"/>
        <v>10834.903999999999</v>
      </c>
      <c r="G61" s="160">
        <f t="shared" si="3"/>
        <v>0</v>
      </c>
      <c r="H61" s="160">
        <f t="shared" si="3"/>
        <v>1572.2769999999998</v>
      </c>
      <c r="I61" s="160">
        <f t="shared" si="3"/>
        <v>0</v>
      </c>
      <c r="J61" s="160">
        <f t="shared" si="3"/>
        <v>8154.868</v>
      </c>
      <c r="K61" s="161">
        <f t="shared" si="3"/>
        <v>377158.29400000017</v>
      </c>
      <c r="L61" s="159">
        <f t="shared" si="3"/>
        <v>14100.131</v>
      </c>
      <c r="M61" s="159">
        <f t="shared" si="3"/>
        <v>5578.598</v>
      </c>
      <c r="N61" s="159">
        <f t="shared" si="3"/>
        <v>776.983</v>
      </c>
      <c r="O61" s="159">
        <f t="shared" si="3"/>
        <v>12298.168</v>
      </c>
      <c r="P61" s="159">
        <f t="shared" si="3"/>
        <v>3301.802</v>
      </c>
      <c r="Q61" s="159">
        <f t="shared" si="3"/>
        <v>577.292</v>
      </c>
      <c r="R61" s="159">
        <f t="shared" si="3"/>
        <v>1024.3000000000002</v>
      </c>
      <c r="S61" s="159">
        <f t="shared" si="3"/>
        <v>692.1400000000001</v>
      </c>
      <c r="T61" s="159">
        <f t="shared" si="3"/>
        <v>0</v>
      </c>
      <c r="U61" s="159">
        <f t="shared" si="3"/>
        <v>1018.622</v>
      </c>
      <c r="V61" s="159">
        <f t="shared" si="3"/>
        <v>321.74399999999997</v>
      </c>
      <c r="W61" s="159">
        <f t="shared" si="3"/>
        <v>178.863</v>
      </c>
      <c r="X61" s="159">
        <f t="shared" si="3"/>
        <v>866.548</v>
      </c>
      <c r="Y61" s="159">
        <f t="shared" si="3"/>
        <v>962.106</v>
      </c>
      <c r="Z61" s="159">
        <f t="shared" si="3"/>
        <v>1057.3039999999999</v>
      </c>
      <c r="AA61" s="159">
        <f t="shared" si="3"/>
        <v>2008.8400000000001</v>
      </c>
      <c r="AB61" s="159">
        <f t="shared" si="3"/>
        <v>530.295</v>
      </c>
      <c r="AC61" s="159">
        <f t="shared" si="3"/>
        <v>10310.551</v>
      </c>
      <c r="AD61" s="159">
        <f t="shared" si="3"/>
        <v>2437.728</v>
      </c>
      <c r="AE61" s="159">
        <f t="shared" si="3"/>
        <v>32730.102</v>
      </c>
      <c r="AF61" s="159">
        <f t="shared" si="3"/>
        <v>1759.7389999999998</v>
      </c>
      <c r="AG61" s="159">
        <f t="shared" si="3"/>
        <v>1670.3599999999997</v>
      </c>
      <c r="AH61" s="159">
        <f t="shared" si="3"/>
        <v>5762.478</v>
      </c>
      <c r="AI61" s="159">
        <f t="shared" si="3"/>
        <v>16089.855000000001</v>
      </c>
      <c r="AJ61" s="159">
        <f t="shared" si="3"/>
        <v>14516.131</v>
      </c>
      <c r="AK61" s="159">
        <f t="shared" si="3"/>
        <v>1631.961</v>
      </c>
      <c r="AL61" s="159">
        <f t="shared" si="3"/>
        <v>7216.41</v>
      </c>
      <c r="AM61" s="159">
        <f t="shared" si="3"/>
        <v>9933.557999999999</v>
      </c>
      <c r="AN61" s="159">
        <f t="shared" si="3"/>
        <v>290.77599999999995</v>
      </c>
      <c r="AO61" s="159">
        <f t="shared" si="3"/>
        <v>23520.184000000005</v>
      </c>
      <c r="AP61" s="159">
        <f t="shared" si="3"/>
        <v>7851.644</v>
      </c>
      <c r="AQ61" s="159">
        <f t="shared" si="3"/>
        <v>1274.456</v>
      </c>
      <c r="AR61" s="159">
        <f t="shared" si="3"/>
        <v>10665.793</v>
      </c>
      <c r="AS61" s="159">
        <f t="shared" si="3"/>
        <v>529.52</v>
      </c>
      <c r="AT61" s="159">
        <f t="shared" si="3"/>
        <v>13945.782</v>
      </c>
      <c r="AU61" s="159">
        <f t="shared" si="3"/>
        <v>1516.952</v>
      </c>
      <c r="AV61" s="159">
        <f t="shared" si="3"/>
        <v>812.756</v>
      </c>
      <c r="AW61" s="159">
        <f t="shared" si="3"/>
        <v>18032.245000000003</v>
      </c>
      <c r="AX61" s="159">
        <f t="shared" si="3"/>
        <v>4584.351</v>
      </c>
      <c r="AY61" s="159">
        <f t="shared" si="3"/>
        <v>5.4510000000000005</v>
      </c>
      <c r="AZ61" s="159">
        <f t="shared" si="3"/>
        <v>606.157</v>
      </c>
      <c r="BA61" s="159">
        <f t="shared" si="3"/>
        <v>4305.245</v>
      </c>
      <c r="BB61" s="159">
        <f t="shared" si="3"/>
        <v>2622.16</v>
      </c>
      <c r="BC61" s="159">
        <f t="shared" si="3"/>
        <v>23591.736</v>
      </c>
      <c r="BD61" s="159">
        <f t="shared" si="3"/>
        <v>640.827</v>
      </c>
      <c r="BE61" s="159">
        <f t="shared" si="3"/>
        <v>10032.501</v>
      </c>
      <c r="BF61" s="159">
        <f t="shared" si="3"/>
        <v>4974.847</v>
      </c>
      <c r="BG61" s="159">
        <f t="shared" si="3"/>
        <v>2938.342</v>
      </c>
      <c r="BH61" s="159">
        <f t="shared" si="3"/>
        <v>487.47</v>
      </c>
      <c r="BI61" s="159">
        <f t="shared" si="3"/>
        <v>1720.7</v>
      </c>
      <c r="BJ61" s="159">
        <f t="shared" si="3"/>
        <v>903.429</v>
      </c>
      <c r="BK61" s="159">
        <f t="shared" si="3"/>
        <v>0</v>
      </c>
      <c r="BL61" s="159">
        <f t="shared" si="3"/>
        <v>0</v>
      </c>
      <c r="BM61" s="159">
        <f t="shared" si="3"/>
        <v>285205.933</v>
      </c>
      <c r="BN61" s="162">
        <f t="shared" si="3"/>
        <v>0</v>
      </c>
      <c r="BO61" s="161">
        <f t="shared" si="3"/>
        <v>91952.36100000002</v>
      </c>
      <c r="BP61"/>
      <c r="BQ61"/>
      <c r="BR61"/>
      <c r="BS61"/>
      <c r="BT61"/>
      <c r="BU61"/>
      <c r="BV61"/>
      <c r="BW61"/>
      <c r="BX61"/>
      <c r="BY61" s="163"/>
      <c r="BZ61" s="163"/>
      <c r="CA61" s="49"/>
    </row>
    <row r="62" spans="2:78" s="50" customFormat="1" ht="21.75" customHeight="1" thickBot="1" thickTop="1">
      <c r="B62" s="51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  <c r="BI62" s="165"/>
      <c r="BJ62" s="165"/>
      <c r="BK62" s="165"/>
      <c r="BL62" s="165"/>
      <c r="BM62" s="165"/>
      <c r="BN62" s="165"/>
      <c r="BO62" s="165"/>
      <c r="BP62" s="165"/>
      <c r="BQ62" s="165"/>
      <c r="BR62" s="165"/>
      <c r="BS62" s="165"/>
      <c r="BT62" s="165"/>
      <c r="BU62" s="165"/>
      <c r="BV62" s="166"/>
      <c r="BW62" s="166"/>
      <c r="BX62" s="163"/>
      <c r="BY62" s="163"/>
      <c r="BZ62" s="163"/>
    </row>
    <row r="63" spans="12:78" ht="14.25" thickBot="1" thickTop="1">
      <c r="L63" s="53" t="s">
        <v>150</v>
      </c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13"/>
      <c r="BN63" s="2"/>
      <c r="BY63" s="7"/>
      <c r="BZ63" s="2"/>
    </row>
    <row r="64" spans="1:78" ht="69.75" customHeight="1" thickBot="1" thickTop="1">
      <c r="A64" s="14"/>
      <c r="B64" s="55" t="s">
        <v>149</v>
      </c>
      <c r="C64" s="16" t="s">
        <v>182</v>
      </c>
      <c r="D64" s="16" t="s">
        <v>138</v>
      </c>
      <c r="E64" s="16" t="s">
        <v>139</v>
      </c>
      <c r="F64" s="16" t="s">
        <v>140</v>
      </c>
      <c r="G64" s="16" t="s">
        <v>141</v>
      </c>
      <c r="H64" s="16" t="s">
        <v>142</v>
      </c>
      <c r="I64" s="16" t="s">
        <v>143</v>
      </c>
      <c r="J64" s="17" t="s">
        <v>145</v>
      </c>
      <c r="K64" s="146" t="s">
        <v>184</v>
      </c>
      <c r="L64" s="19" t="s">
        <v>207</v>
      </c>
      <c r="M64" s="20" t="s">
        <v>40</v>
      </c>
      <c r="N64" s="20" t="s">
        <v>42</v>
      </c>
      <c r="O64" s="20" t="s">
        <v>208</v>
      </c>
      <c r="P64" s="20" t="s">
        <v>45</v>
      </c>
      <c r="Q64" s="20" t="s">
        <v>47</v>
      </c>
      <c r="R64" s="20" t="s">
        <v>49</v>
      </c>
      <c r="S64" s="20" t="s">
        <v>209</v>
      </c>
      <c r="T64" s="20" t="s">
        <v>210</v>
      </c>
      <c r="U64" s="20" t="s">
        <v>211</v>
      </c>
      <c r="V64" s="20" t="s">
        <v>212</v>
      </c>
      <c r="W64" s="20" t="s">
        <v>213</v>
      </c>
      <c r="X64" s="20" t="s">
        <v>214</v>
      </c>
      <c r="Y64" s="20" t="s">
        <v>215</v>
      </c>
      <c r="Z64" s="20" t="s">
        <v>58</v>
      </c>
      <c r="AA64" s="20" t="s">
        <v>60</v>
      </c>
      <c r="AB64" s="20" t="s">
        <v>216</v>
      </c>
      <c r="AC64" s="20" t="s">
        <v>63</v>
      </c>
      <c r="AD64" s="20" t="s">
        <v>217</v>
      </c>
      <c r="AE64" s="20" t="s">
        <v>17</v>
      </c>
      <c r="AF64" s="20" t="s">
        <v>218</v>
      </c>
      <c r="AG64" s="20" t="s">
        <v>219</v>
      </c>
      <c r="AH64" s="20" t="s">
        <v>220</v>
      </c>
      <c r="AI64" s="20" t="s">
        <v>221</v>
      </c>
      <c r="AJ64" s="20" t="s">
        <v>222</v>
      </c>
      <c r="AK64" s="20" t="s">
        <v>72</v>
      </c>
      <c r="AL64" s="20" t="s">
        <v>74</v>
      </c>
      <c r="AM64" s="20" t="s">
        <v>223</v>
      </c>
      <c r="AN64" s="20" t="s">
        <v>77</v>
      </c>
      <c r="AO64" s="20" t="s">
        <v>79</v>
      </c>
      <c r="AP64" s="20" t="s">
        <v>81</v>
      </c>
      <c r="AQ64" s="20" t="s">
        <v>224</v>
      </c>
      <c r="AR64" s="20" t="s">
        <v>84</v>
      </c>
      <c r="AS64" s="20" t="s">
        <v>225</v>
      </c>
      <c r="AT64" s="20" t="s">
        <v>226</v>
      </c>
      <c r="AU64" s="20" t="s">
        <v>227</v>
      </c>
      <c r="AV64" s="20" t="s">
        <v>89</v>
      </c>
      <c r="AW64" s="20" t="s">
        <v>91</v>
      </c>
      <c r="AX64" s="20" t="s">
        <v>228</v>
      </c>
      <c r="AY64" s="20" t="s">
        <v>94</v>
      </c>
      <c r="AZ64" s="20" t="s">
        <v>96</v>
      </c>
      <c r="BA64" s="20" t="s">
        <v>229</v>
      </c>
      <c r="BB64" s="20" t="s">
        <v>230</v>
      </c>
      <c r="BC64" s="20" t="s">
        <v>100</v>
      </c>
      <c r="BD64" s="20" t="s">
        <v>102</v>
      </c>
      <c r="BE64" s="20" t="s">
        <v>231</v>
      </c>
      <c r="BF64" s="20" t="s">
        <v>105</v>
      </c>
      <c r="BG64" s="20" t="s">
        <v>232</v>
      </c>
      <c r="BH64" s="20" t="s">
        <v>108</v>
      </c>
      <c r="BI64" s="20" t="s">
        <v>233</v>
      </c>
      <c r="BJ64" s="20" t="s">
        <v>234</v>
      </c>
      <c r="BK64" s="20" t="s">
        <v>235</v>
      </c>
      <c r="BL64" s="20" t="s">
        <v>236</v>
      </c>
      <c r="BM64" s="18" t="s">
        <v>151</v>
      </c>
      <c r="BN64" s="22" t="s">
        <v>152</v>
      </c>
      <c r="BO64" s="21" t="s">
        <v>153</v>
      </c>
      <c r="BP64" s="56" t="s">
        <v>155</v>
      </c>
      <c r="BQ64" s="57"/>
      <c r="BR64" s="58"/>
      <c r="BS64" s="59"/>
      <c r="BT64" s="59"/>
      <c r="BU64" s="59"/>
      <c r="BV64" s="60" t="s">
        <v>156</v>
      </c>
      <c r="BW64" s="16" t="s">
        <v>157</v>
      </c>
      <c r="BX64" s="18" t="s">
        <v>158</v>
      </c>
      <c r="BZ64" s="2"/>
    </row>
    <row r="65" spans="1:78" ht="13.5" thickTop="1">
      <c r="A65" s="61"/>
      <c r="B65" s="62"/>
      <c r="C65" s="25"/>
      <c r="D65" s="24"/>
      <c r="E65" s="24"/>
      <c r="F65" s="24"/>
      <c r="G65" s="24"/>
      <c r="H65" s="24"/>
      <c r="I65" s="24"/>
      <c r="J65" s="24"/>
      <c r="K65" s="24"/>
      <c r="L65" s="26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63"/>
      <c r="BM65" s="64"/>
      <c r="BN65" s="41"/>
      <c r="BO65" s="65"/>
      <c r="BP65" s="66" t="s">
        <v>154</v>
      </c>
      <c r="BQ65" s="67" t="s">
        <v>159</v>
      </c>
      <c r="BR65" s="68"/>
      <c r="BS65" s="69"/>
      <c r="BT65" s="70" t="s">
        <v>126</v>
      </c>
      <c r="BU65" s="71" t="s">
        <v>162</v>
      </c>
      <c r="BV65" s="24"/>
      <c r="BW65" s="72"/>
      <c r="BX65" s="27"/>
      <c r="BZ65" s="2"/>
    </row>
    <row r="66" spans="1:78" ht="13.5" thickBot="1">
      <c r="A66" s="73"/>
      <c r="B66" s="74"/>
      <c r="C66" s="32"/>
      <c r="D66" s="31"/>
      <c r="E66" s="31"/>
      <c r="F66" s="31"/>
      <c r="G66" s="31"/>
      <c r="H66" s="31"/>
      <c r="I66" s="31"/>
      <c r="J66" s="31"/>
      <c r="K66" s="31"/>
      <c r="L66" s="33" t="s">
        <v>38</v>
      </c>
      <c r="M66" s="32" t="s">
        <v>39</v>
      </c>
      <c r="N66" s="32" t="s">
        <v>41</v>
      </c>
      <c r="O66" s="32" t="s">
        <v>43</v>
      </c>
      <c r="P66" s="32" t="s">
        <v>44</v>
      </c>
      <c r="Q66" s="32" t="s">
        <v>46</v>
      </c>
      <c r="R66" s="32" t="s">
        <v>48</v>
      </c>
      <c r="S66" s="32" t="s">
        <v>50</v>
      </c>
      <c r="T66" s="32" t="s">
        <v>51</v>
      </c>
      <c r="U66" s="32" t="s">
        <v>52</v>
      </c>
      <c r="V66" s="32" t="s">
        <v>53</v>
      </c>
      <c r="W66" s="32" t="s">
        <v>54</v>
      </c>
      <c r="X66" s="32" t="s">
        <v>55</v>
      </c>
      <c r="Y66" s="32" t="s">
        <v>56</v>
      </c>
      <c r="Z66" s="32" t="s">
        <v>57</v>
      </c>
      <c r="AA66" s="32" t="s">
        <v>59</v>
      </c>
      <c r="AB66" s="32" t="s">
        <v>61</v>
      </c>
      <c r="AC66" s="32" t="s">
        <v>62</v>
      </c>
      <c r="AD66" s="32" t="s">
        <v>64</v>
      </c>
      <c r="AE66" s="32" t="s">
        <v>65</v>
      </c>
      <c r="AF66" s="32" t="s">
        <v>66</v>
      </c>
      <c r="AG66" s="32" t="s">
        <v>67</v>
      </c>
      <c r="AH66" s="32" t="s">
        <v>68</v>
      </c>
      <c r="AI66" s="32" t="s">
        <v>69</v>
      </c>
      <c r="AJ66" s="32" t="s">
        <v>70</v>
      </c>
      <c r="AK66" s="32" t="s">
        <v>71</v>
      </c>
      <c r="AL66" s="32" t="s">
        <v>73</v>
      </c>
      <c r="AM66" s="32" t="s">
        <v>75</v>
      </c>
      <c r="AN66" s="32" t="s">
        <v>76</v>
      </c>
      <c r="AO66" s="32" t="s">
        <v>78</v>
      </c>
      <c r="AP66" s="32" t="s">
        <v>80</v>
      </c>
      <c r="AQ66" s="32" t="s">
        <v>82</v>
      </c>
      <c r="AR66" s="32" t="s">
        <v>83</v>
      </c>
      <c r="AS66" s="32" t="s">
        <v>85</v>
      </c>
      <c r="AT66" s="32" t="s">
        <v>86</v>
      </c>
      <c r="AU66" s="32" t="s">
        <v>87</v>
      </c>
      <c r="AV66" s="32" t="s">
        <v>88</v>
      </c>
      <c r="AW66" s="32" t="s">
        <v>90</v>
      </c>
      <c r="AX66" s="32" t="s">
        <v>92</v>
      </c>
      <c r="AY66" s="32" t="s">
        <v>93</v>
      </c>
      <c r="AZ66" s="32" t="s">
        <v>95</v>
      </c>
      <c r="BA66" s="32" t="s">
        <v>97</v>
      </c>
      <c r="BB66" s="32" t="s">
        <v>98</v>
      </c>
      <c r="BC66" s="32" t="s">
        <v>99</v>
      </c>
      <c r="BD66" s="32" t="s">
        <v>101</v>
      </c>
      <c r="BE66" s="32" t="s">
        <v>103</v>
      </c>
      <c r="BF66" s="32" t="s">
        <v>104</v>
      </c>
      <c r="BG66" s="32" t="s">
        <v>106</v>
      </c>
      <c r="BH66" s="32" t="s">
        <v>107</v>
      </c>
      <c r="BI66" s="32" t="s">
        <v>109</v>
      </c>
      <c r="BJ66" s="32" t="s">
        <v>110</v>
      </c>
      <c r="BK66" s="32" t="s">
        <v>124</v>
      </c>
      <c r="BL66" s="32" t="s">
        <v>125</v>
      </c>
      <c r="BM66" s="74"/>
      <c r="BN66" s="43"/>
      <c r="BO66" s="75"/>
      <c r="BP66" s="76" t="s">
        <v>127</v>
      </c>
      <c r="BQ66" s="42" t="s">
        <v>160</v>
      </c>
      <c r="BR66" s="77" t="s">
        <v>128</v>
      </c>
      <c r="BS66" s="78" t="s">
        <v>161</v>
      </c>
      <c r="BT66" s="79" t="s">
        <v>163</v>
      </c>
      <c r="BU66" s="79"/>
      <c r="BV66" s="75"/>
      <c r="BW66" s="80"/>
      <c r="BX66" s="43"/>
      <c r="BZ66" s="2"/>
    </row>
    <row r="67" spans="1:78" ht="15.75" thickTop="1">
      <c r="A67" s="61" t="s">
        <v>38</v>
      </c>
      <c r="B67" s="38" t="s">
        <v>207</v>
      </c>
      <c r="C67" s="153">
        <f>BM67+BO67+BP67+SUM(BV67:BX67)</f>
        <v>18482.891</v>
      </c>
      <c r="D67" s="152"/>
      <c r="E67" s="152"/>
      <c r="F67" s="152"/>
      <c r="G67" s="152"/>
      <c r="H67" s="152"/>
      <c r="I67" s="152"/>
      <c r="J67" s="152"/>
      <c r="K67" s="152"/>
      <c r="L67" s="154">
        <v>3795.6</v>
      </c>
      <c r="M67" s="153">
        <v>45.235</v>
      </c>
      <c r="N67" s="153">
        <v>0</v>
      </c>
      <c r="O67" s="153">
        <v>1989.879</v>
      </c>
      <c r="P67" s="153">
        <v>39.353</v>
      </c>
      <c r="Q67" s="153">
        <v>0</v>
      </c>
      <c r="R67" s="153">
        <v>0</v>
      </c>
      <c r="S67" s="153">
        <v>4.576</v>
      </c>
      <c r="T67" s="153">
        <v>0</v>
      </c>
      <c r="U67" s="153">
        <v>0</v>
      </c>
      <c r="V67" s="153">
        <v>0</v>
      </c>
      <c r="W67" s="153">
        <v>0</v>
      </c>
      <c r="X67" s="153">
        <v>0</v>
      </c>
      <c r="Y67" s="153">
        <v>0</v>
      </c>
      <c r="Z67" s="153">
        <v>3.499</v>
      </c>
      <c r="AA67" s="153">
        <v>0.639</v>
      </c>
      <c r="AB67" s="153">
        <v>0</v>
      </c>
      <c r="AC67" s="153">
        <v>0</v>
      </c>
      <c r="AD67" s="153">
        <v>0</v>
      </c>
      <c r="AE67" s="153">
        <v>0</v>
      </c>
      <c r="AF67" s="153">
        <v>0</v>
      </c>
      <c r="AG67" s="153">
        <v>0</v>
      </c>
      <c r="AH67" s="153">
        <v>0</v>
      </c>
      <c r="AI67" s="153">
        <v>14.442</v>
      </c>
      <c r="AJ67" s="153">
        <v>0</v>
      </c>
      <c r="AK67" s="153">
        <v>0</v>
      </c>
      <c r="AL67" s="153">
        <v>0</v>
      </c>
      <c r="AM67" s="153">
        <v>0</v>
      </c>
      <c r="AN67" s="153">
        <v>0</v>
      </c>
      <c r="AO67" s="153">
        <v>798.984</v>
      </c>
      <c r="AP67" s="153">
        <v>808.662</v>
      </c>
      <c r="AQ67" s="153">
        <v>0.005</v>
      </c>
      <c r="AR67" s="153">
        <v>0</v>
      </c>
      <c r="AS67" s="153">
        <v>0</v>
      </c>
      <c r="AT67" s="153">
        <v>0</v>
      </c>
      <c r="AU67" s="153">
        <v>0</v>
      </c>
      <c r="AV67" s="153">
        <v>0</v>
      </c>
      <c r="AW67" s="153">
        <v>0</v>
      </c>
      <c r="AX67" s="153">
        <v>0</v>
      </c>
      <c r="AY67" s="153">
        <v>0</v>
      </c>
      <c r="AZ67" s="153">
        <v>0</v>
      </c>
      <c r="BA67" s="153">
        <v>0</v>
      </c>
      <c r="BB67" s="153">
        <v>1.481</v>
      </c>
      <c r="BC67" s="153">
        <v>46.48</v>
      </c>
      <c r="BD67" s="153">
        <v>0</v>
      </c>
      <c r="BE67" s="153">
        <v>25.504</v>
      </c>
      <c r="BF67" s="153">
        <v>23.583</v>
      </c>
      <c r="BG67" s="153">
        <v>0</v>
      </c>
      <c r="BH67" s="153">
        <v>0</v>
      </c>
      <c r="BI67" s="153">
        <v>1.959</v>
      </c>
      <c r="BJ67" s="153">
        <v>0</v>
      </c>
      <c r="BK67" s="153">
        <v>0</v>
      </c>
      <c r="BL67" s="167">
        <v>0</v>
      </c>
      <c r="BM67" s="168">
        <f>SUM(L67:BL67)</f>
        <v>7599.880999999999</v>
      </c>
      <c r="BN67" s="155"/>
      <c r="BO67" s="201">
        <v>5.504</v>
      </c>
      <c r="BP67" s="169">
        <f>BQ67+BT67+BU67</f>
        <v>6365.337</v>
      </c>
      <c r="BQ67" s="154">
        <f>SUM(BR67:BS67)</f>
        <v>6365.337</v>
      </c>
      <c r="BR67" s="170">
        <v>636.683</v>
      </c>
      <c r="BS67" s="152">
        <v>5728.654</v>
      </c>
      <c r="BT67" s="171">
        <v>0</v>
      </c>
      <c r="BU67" s="171">
        <v>0</v>
      </c>
      <c r="BV67" s="152">
        <v>4373.164</v>
      </c>
      <c r="BW67" s="172">
        <v>139.005</v>
      </c>
      <c r="BX67" s="155">
        <v>0</v>
      </c>
      <c r="BY67"/>
      <c r="BZ67"/>
    </row>
    <row r="68" spans="1:78" ht="15">
      <c r="A68" s="61" t="s">
        <v>39</v>
      </c>
      <c r="B68" s="38" t="s">
        <v>40</v>
      </c>
      <c r="C68" s="153">
        <f aca="true" t="shared" si="4" ref="C68:C119">BM68+BO68+BP68+SUM(BV68:BX68)</f>
        <v>7412.01</v>
      </c>
      <c r="D68" s="152"/>
      <c r="E68" s="152"/>
      <c r="F68" s="152"/>
      <c r="G68" s="152"/>
      <c r="H68" s="152"/>
      <c r="I68" s="152"/>
      <c r="J68" s="152"/>
      <c r="K68" s="152"/>
      <c r="L68" s="154">
        <v>0</v>
      </c>
      <c r="M68" s="153">
        <v>309.676</v>
      </c>
      <c r="N68" s="153">
        <v>0</v>
      </c>
      <c r="O68" s="153">
        <v>2293.777</v>
      </c>
      <c r="P68" s="153">
        <v>0</v>
      </c>
      <c r="Q68" s="153">
        <v>0</v>
      </c>
      <c r="R68" s="153">
        <v>0</v>
      </c>
      <c r="S68" s="153">
        <v>2.079</v>
      </c>
      <c r="T68" s="153">
        <v>0</v>
      </c>
      <c r="U68" s="153">
        <v>0</v>
      </c>
      <c r="V68" s="153">
        <v>0</v>
      </c>
      <c r="W68" s="153">
        <v>0</v>
      </c>
      <c r="X68" s="153">
        <v>0</v>
      </c>
      <c r="Y68" s="153">
        <v>0</v>
      </c>
      <c r="Z68" s="153">
        <v>0.182</v>
      </c>
      <c r="AA68" s="153">
        <v>0</v>
      </c>
      <c r="AB68" s="153">
        <v>0</v>
      </c>
      <c r="AC68" s="153">
        <v>0</v>
      </c>
      <c r="AD68" s="153">
        <v>0</v>
      </c>
      <c r="AE68" s="153">
        <v>0</v>
      </c>
      <c r="AF68" s="153">
        <v>0</v>
      </c>
      <c r="AG68" s="153">
        <v>0</v>
      </c>
      <c r="AH68" s="153">
        <v>0</v>
      </c>
      <c r="AI68" s="153">
        <v>5.433</v>
      </c>
      <c r="AJ68" s="153">
        <v>0</v>
      </c>
      <c r="AK68" s="153">
        <v>0</v>
      </c>
      <c r="AL68" s="153">
        <v>0</v>
      </c>
      <c r="AM68" s="153">
        <v>0</v>
      </c>
      <c r="AN68" s="153">
        <v>0</v>
      </c>
      <c r="AO68" s="153">
        <v>431.466</v>
      </c>
      <c r="AP68" s="153">
        <v>229.21</v>
      </c>
      <c r="AQ68" s="153">
        <v>0</v>
      </c>
      <c r="AR68" s="153">
        <v>0</v>
      </c>
      <c r="AS68" s="153">
        <v>0</v>
      </c>
      <c r="AT68" s="153">
        <v>0</v>
      </c>
      <c r="AU68" s="153">
        <v>0</v>
      </c>
      <c r="AV68" s="153">
        <v>0</v>
      </c>
      <c r="AW68" s="153">
        <v>0</v>
      </c>
      <c r="AX68" s="153">
        <v>0</v>
      </c>
      <c r="AY68" s="153">
        <v>0</v>
      </c>
      <c r="AZ68" s="153">
        <v>0</v>
      </c>
      <c r="BA68" s="153">
        <v>0</v>
      </c>
      <c r="BB68" s="153">
        <v>0</v>
      </c>
      <c r="BC68" s="153">
        <v>49.046</v>
      </c>
      <c r="BD68" s="153">
        <v>0</v>
      </c>
      <c r="BE68" s="153">
        <v>27.034</v>
      </c>
      <c r="BF68" s="153">
        <v>24.884</v>
      </c>
      <c r="BG68" s="153">
        <v>0</v>
      </c>
      <c r="BH68" s="153">
        <v>0</v>
      </c>
      <c r="BI68" s="153">
        <v>0</v>
      </c>
      <c r="BJ68" s="153">
        <v>0</v>
      </c>
      <c r="BK68" s="153">
        <v>0</v>
      </c>
      <c r="BL68" s="167">
        <v>0</v>
      </c>
      <c r="BM68" s="168">
        <f aca="true" t="shared" si="5" ref="BM68:BM119">SUM(L68:BL68)</f>
        <v>3372.787</v>
      </c>
      <c r="BN68" s="155"/>
      <c r="BO68" s="201">
        <v>1891.962</v>
      </c>
      <c r="BP68" s="169">
        <f aca="true" t="shared" si="6" ref="BP68:BP119">BQ68+BT68+BU68</f>
        <v>2147.261</v>
      </c>
      <c r="BQ68" s="154">
        <f aca="true" t="shared" si="7" ref="BQ68:BQ119">SUM(BR68:BS68)</f>
        <v>2147.261</v>
      </c>
      <c r="BR68" s="170">
        <v>102.651</v>
      </c>
      <c r="BS68" s="152">
        <v>2044.61</v>
      </c>
      <c r="BT68" s="171">
        <v>0</v>
      </c>
      <c r="BU68" s="171">
        <v>0</v>
      </c>
      <c r="BV68" s="152">
        <v>0</v>
      </c>
      <c r="BW68" s="172">
        <v>0</v>
      </c>
      <c r="BX68" s="155">
        <v>0</v>
      </c>
      <c r="BY68"/>
      <c r="BZ68"/>
    </row>
    <row r="69" spans="1:78" ht="15">
      <c r="A69" s="61" t="s">
        <v>41</v>
      </c>
      <c r="B69" s="38" t="s">
        <v>42</v>
      </c>
      <c r="C69" s="153">
        <f t="shared" si="4"/>
        <v>1558.612</v>
      </c>
      <c r="D69" s="152"/>
      <c r="E69" s="152"/>
      <c r="F69" s="152"/>
      <c r="G69" s="152"/>
      <c r="H69" s="152"/>
      <c r="I69" s="152"/>
      <c r="J69" s="152"/>
      <c r="K69" s="152"/>
      <c r="L69" s="154">
        <v>0</v>
      </c>
      <c r="M69" s="153">
        <v>0</v>
      </c>
      <c r="N69" s="153">
        <v>0.024</v>
      </c>
      <c r="O69" s="153">
        <v>25.495</v>
      </c>
      <c r="P69" s="153">
        <v>4.149</v>
      </c>
      <c r="Q69" s="153">
        <v>0</v>
      </c>
      <c r="R69" s="153">
        <v>0</v>
      </c>
      <c r="S69" s="153">
        <v>0.979</v>
      </c>
      <c r="T69" s="153">
        <v>0</v>
      </c>
      <c r="U69" s="153">
        <v>0</v>
      </c>
      <c r="V69" s="153">
        <v>0</v>
      </c>
      <c r="W69" s="153">
        <v>0</v>
      </c>
      <c r="X69" s="153">
        <v>190.149</v>
      </c>
      <c r="Y69" s="153">
        <v>0</v>
      </c>
      <c r="Z69" s="153">
        <v>0</v>
      </c>
      <c r="AA69" s="153">
        <v>0</v>
      </c>
      <c r="AB69" s="153">
        <v>0</v>
      </c>
      <c r="AC69" s="153">
        <v>0</v>
      </c>
      <c r="AD69" s="153">
        <v>0</v>
      </c>
      <c r="AE69" s="153">
        <v>1210.889</v>
      </c>
      <c r="AF69" s="153">
        <v>0</v>
      </c>
      <c r="AG69" s="153">
        <v>0</v>
      </c>
      <c r="AH69" s="153">
        <v>5.614</v>
      </c>
      <c r="AI69" s="153">
        <v>6.551</v>
      </c>
      <c r="AJ69" s="153">
        <v>0</v>
      </c>
      <c r="AK69" s="153">
        <v>0</v>
      </c>
      <c r="AL69" s="153">
        <v>0</v>
      </c>
      <c r="AM69" s="153">
        <v>0</v>
      </c>
      <c r="AN69" s="153">
        <v>0</v>
      </c>
      <c r="AO69" s="153">
        <v>130.779</v>
      </c>
      <c r="AP69" s="153">
        <v>6.999</v>
      </c>
      <c r="AQ69" s="153">
        <v>0</v>
      </c>
      <c r="AR69" s="153">
        <v>0</v>
      </c>
      <c r="AS69" s="153">
        <v>0</v>
      </c>
      <c r="AT69" s="153">
        <v>0</v>
      </c>
      <c r="AU69" s="153">
        <v>0</v>
      </c>
      <c r="AV69" s="153">
        <v>0</v>
      </c>
      <c r="AW69" s="153">
        <v>19.222</v>
      </c>
      <c r="AX69" s="153">
        <v>0</v>
      </c>
      <c r="AY69" s="153">
        <v>0</v>
      </c>
      <c r="AZ69" s="153">
        <v>1.424</v>
      </c>
      <c r="BA69" s="153">
        <v>0</v>
      </c>
      <c r="BB69" s="153">
        <v>0</v>
      </c>
      <c r="BC69" s="153">
        <v>0</v>
      </c>
      <c r="BD69" s="153">
        <v>0</v>
      </c>
      <c r="BE69" s="153">
        <v>0</v>
      </c>
      <c r="BF69" s="153">
        <v>0</v>
      </c>
      <c r="BG69" s="153">
        <v>0</v>
      </c>
      <c r="BH69" s="153">
        <v>0</v>
      </c>
      <c r="BI69" s="153">
        <v>0</v>
      </c>
      <c r="BJ69" s="153">
        <v>0</v>
      </c>
      <c r="BK69" s="153">
        <v>0</v>
      </c>
      <c r="BL69" s="167">
        <v>0</v>
      </c>
      <c r="BM69" s="168">
        <f t="shared" si="5"/>
        <v>1602.274</v>
      </c>
      <c r="BN69" s="155"/>
      <c r="BO69" s="201">
        <v>0.049</v>
      </c>
      <c r="BP69" s="169">
        <f t="shared" si="6"/>
        <v>80.39</v>
      </c>
      <c r="BQ69" s="154">
        <f t="shared" si="7"/>
        <v>80.39</v>
      </c>
      <c r="BR69" s="170">
        <v>0</v>
      </c>
      <c r="BS69" s="152">
        <v>80.39</v>
      </c>
      <c r="BT69" s="171">
        <v>0</v>
      </c>
      <c r="BU69" s="171">
        <v>0</v>
      </c>
      <c r="BV69" s="152">
        <v>0</v>
      </c>
      <c r="BW69" s="172">
        <v>-124.101</v>
      </c>
      <c r="BX69" s="155">
        <v>0</v>
      </c>
      <c r="BY69"/>
      <c r="BZ69"/>
    </row>
    <row r="70" spans="1:78" ht="15">
      <c r="A70" s="61" t="s">
        <v>43</v>
      </c>
      <c r="B70" s="38" t="s">
        <v>208</v>
      </c>
      <c r="C70" s="153">
        <f t="shared" si="4"/>
        <v>34492.007</v>
      </c>
      <c r="D70" s="152"/>
      <c r="E70" s="152"/>
      <c r="F70" s="152"/>
      <c r="G70" s="152"/>
      <c r="H70" s="152"/>
      <c r="I70" s="152"/>
      <c r="J70" s="152"/>
      <c r="K70" s="152"/>
      <c r="L70" s="154">
        <v>875.651</v>
      </c>
      <c r="M70" s="153">
        <v>282.745</v>
      </c>
      <c r="N70" s="153">
        <v>0</v>
      </c>
      <c r="O70" s="153">
        <v>1879.52</v>
      </c>
      <c r="P70" s="153">
        <v>149.921</v>
      </c>
      <c r="Q70" s="153">
        <v>0</v>
      </c>
      <c r="R70" s="153">
        <v>0</v>
      </c>
      <c r="S70" s="153">
        <v>7.213</v>
      </c>
      <c r="T70" s="153">
        <v>0</v>
      </c>
      <c r="U70" s="153">
        <v>33.08</v>
      </c>
      <c r="V70" s="153">
        <v>0.813</v>
      </c>
      <c r="W70" s="153">
        <v>0</v>
      </c>
      <c r="X70" s="153">
        <v>0</v>
      </c>
      <c r="Y70" s="153">
        <v>0</v>
      </c>
      <c r="Z70" s="153">
        <v>13.592</v>
      </c>
      <c r="AA70" s="153">
        <v>9.661</v>
      </c>
      <c r="AB70" s="153">
        <v>0.264</v>
      </c>
      <c r="AC70" s="153">
        <v>0</v>
      </c>
      <c r="AD70" s="153">
        <v>0</v>
      </c>
      <c r="AE70" s="153">
        <v>5.049</v>
      </c>
      <c r="AF70" s="153">
        <v>44.213</v>
      </c>
      <c r="AG70" s="153">
        <v>0</v>
      </c>
      <c r="AH70" s="153">
        <v>0</v>
      </c>
      <c r="AI70" s="153">
        <v>279.203</v>
      </c>
      <c r="AJ70" s="153">
        <v>0</v>
      </c>
      <c r="AK70" s="153">
        <v>3.25</v>
      </c>
      <c r="AL70" s="153">
        <v>0</v>
      </c>
      <c r="AM70" s="153">
        <v>0</v>
      </c>
      <c r="AN70" s="153">
        <v>0</v>
      </c>
      <c r="AO70" s="153">
        <v>1371.191</v>
      </c>
      <c r="AP70" s="153">
        <v>1966.257</v>
      </c>
      <c r="AQ70" s="153">
        <v>0</v>
      </c>
      <c r="AR70" s="153">
        <v>0</v>
      </c>
      <c r="AS70" s="153">
        <v>0</v>
      </c>
      <c r="AT70" s="153">
        <v>0</v>
      </c>
      <c r="AU70" s="153">
        <v>0.708</v>
      </c>
      <c r="AV70" s="153">
        <v>0</v>
      </c>
      <c r="AW70" s="153">
        <v>0</v>
      </c>
      <c r="AX70" s="153">
        <v>0</v>
      </c>
      <c r="AY70" s="153">
        <v>0</v>
      </c>
      <c r="AZ70" s="153">
        <v>0</v>
      </c>
      <c r="BA70" s="153">
        <v>0.169</v>
      </c>
      <c r="BB70" s="153">
        <v>0</v>
      </c>
      <c r="BC70" s="153">
        <v>188.818</v>
      </c>
      <c r="BD70" s="153">
        <v>0</v>
      </c>
      <c r="BE70" s="153">
        <v>37.985</v>
      </c>
      <c r="BF70" s="153">
        <v>58.496</v>
      </c>
      <c r="BG70" s="153">
        <v>2.129</v>
      </c>
      <c r="BH70" s="153">
        <v>32.298</v>
      </c>
      <c r="BI70" s="153">
        <v>18.196</v>
      </c>
      <c r="BJ70" s="153">
        <v>0</v>
      </c>
      <c r="BK70" s="153">
        <v>0</v>
      </c>
      <c r="BL70" s="167">
        <v>0</v>
      </c>
      <c r="BM70" s="168">
        <f t="shared" si="5"/>
        <v>7260.4220000000005</v>
      </c>
      <c r="BN70" s="155"/>
      <c r="BO70" s="201">
        <v>3757.951</v>
      </c>
      <c r="BP70" s="169">
        <f t="shared" si="6"/>
        <v>23317.232</v>
      </c>
      <c r="BQ70" s="154">
        <f t="shared" si="7"/>
        <v>23317.232</v>
      </c>
      <c r="BR70" s="170">
        <v>232.375</v>
      </c>
      <c r="BS70" s="152">
        <v>23084.857</v>
      </c>
      <c r="BT70" s="171">
        <v>0</v>
      </c>
      <c r="BU70" s="171">
        <v>0</v>
      </c>
      <c r="BV70" s="152">
        <v>0</v>
      </c>
      <c r="BW70" s="172">
        <v>156.402</v>
      </c>
      <c r="BX70" s="155">
        <v>0</v>
      </c>
      <c r="BY70"/>
      <c r="BZ70"/>
    </row>
    <row r="71" spans="1:78" ht="15">
      <c r="A71" s="61" t="s">
        <v>44</v>
      </c>
      <c r="B71" s="38" t="s">
        <v>45</v>
      </c>
      <c r="C71" s="153">
        <f t="shared" si="4"/>
        <v>10417.645</v>
      </c>
      <c r="D71" s="152"/>
      <c r="E71" s="152"/>
      <c r="F71" s="152"/>
      <c r="G71" s="152"/>
      <c r="H71" s="152"/>
      <c r="I71" s="152"/>
      <c r="J71" s="152"/>
      <c r="K71" s="152"/>
      <c r="L71" s="154">
        <v>0</v>
      </c>
      <c r="M71" s="153">
        <v>43.447</v>
      </c>
      <c r="N71" s="153">
        <v>0</v>
      </c>
      <c r="O71" s="153">
        <v>65.105</v>
      </c>
      <c r="P71" s="153">
        <v>150.065</v>
      </c>
      <c r="Q71" s="153">
        <v>0</v>
      </c>
      <c r="R71" s="153">
        <v>0</v>
      </c>
      <c r="S71" s="153">
        <v>1.049</v>
      </c>
      <c r="T71" s="153">
        <v>0</v>
      </c>
      <c r="U71" s="153">
        <v>0</v>
      </c>
      <c r="V71" s="153">
        <v>7.694</v>
      </c>
      <c r="W71" s="153">
        <v>0.091</v>
      </c>
      <c r="X71" s="153">
        <v>0</v>
      </c>
      <c r="Y71" s="153">
        <v>0.028</v>
      </c>
      <c r="Z71" s="153">
        <v>5.407</v>
      </c>
      <c r="AA71" s="153">
        <v>0.446</v>
      </c>
      <c r="AB71" s="153">
        <v>2.228</v>
      </c>
      <c r="AC71" s="153">
        <v>0</v>
      </c>
      <c r="AD71" s="153">
        <v>0</v>
      </c>
      <c r="AE71" s="153">
        <v>3.908</v>
      </c>
      <c r="AF71" s="153">
        <v>0</v>
      </c>
      <c r="AG71" s="153">
        <v>0</v>
      </c>
      <c r="AH71" s="153">
        <v>0</v>
      </c>
      <c r="AI71" s="153">
        <v>45.738</v>
      </c>
      <c r="AJ71" s="153">
        <v>0</v>
      </c>
      <c r="AK71" s="153">
        <v>0</v>
      </c>
      <c r="AL71" s="153">
        <v>13.677</v>
      </c>
      <c r="AM71" s="153">
        <v>0</v>
      </c>
      <c r="AN71" s="153">
        <v>0</v>
      </c>
      <c r="AO71" s="153">
        <v>3201.847</v>
      </c>
      <c r="AP71" s="153">
        <v>1031.974</v>
      </c>
      <c r="AQ71" s="153">
        <v>0</v>
      </c>
      <c r="AR71" s="153">
        <v>0</v>
      </c>
      <c r="AS71" s="153">
        <v>0</v>
      </c>
      <c r="AT71" s="153">
        <v>0</v>
      </c>
      <c r="AU71" s="153">
        <v>0</v>
      </c>
      <c r="AV71" s="153">
        <v>0.136</v>
      </c>
      <c r="AW71" s="153">
        <v>0</v>
      </c>
      <c r="AX71" s="153">
        <v>0</v>
      </c>
      <c r="AY71" s="153">
        <v>0</v>
      </c>
      <c r="AZ71" s="153">
        <v>0</v>
      </c>
      <c r="BA71" s="153">
        <v>0.056</v>
      </c>
      <c r="BB71" s="153">
        <v>0</v>
      </c>
      <c r="BC71" s="153">
        <v>0</v>
      </c>
      <c r="BD71" s="153">
        <v>0</v>
      </c>
      <c r="BE71" s="153">
        <v>0</v>
      </c>
      <c r="BF71" s="153">
        <v>0</v>
      </c>
      <c r="BG71" s="153">
        <v>926.579</v>
      </c>
      <c r="BH71" s="153">
        <v>0</v>
      </c>
      <c r="BI71" s="153">
        <v>2.922</v>
      </c>
      <c r="BJ71" s="153">
        <v>0</v>
      </c>
      <c r="BK71" s="153">
        <v>0</v>
      </c>
      <c r="BL71" s="167">
        <v>0</v>
      </c>
      <c r="BM71" s="168">
        <f t="shared" si="5"/>
        <v>5502.397</v>
      </c>
      <c r="BN71" s="155"/>
      <c r="BO71" s="201">
        <v>52.524</v>
      </c>
      <c r="BP71" s="169">
        <f t="shared" si="6"/>
        <v>4882.027</v>
      </c>
      <c r="BQ71" s="154">
        <f t="shared" si="7"/>
        <v>4882.027</v>
      </c>
      <c r="BR71" s="170">
        <v>406.734</v>
      </c>
      <c r="BS71" s="152">
        <v>4475.293</v>
      </c>
      <c r="BT71" s="171">
        <v>0</v>
      </c>
      <c r="BU71" s="171">
        <v>0</v>
      </c>
      <c r="BV71" s="152">
        <v>0</v>
      </c>
      <c r="BW71" s="172">
        <v>-19.303</v>
      </c>
      <c r="BX71" s="155">
        <v>0</v>
      </c>
      <c r="BY71"/>
      <c r="BZ71"/>
    </row>
    <row r="72" spans="1:78" ht="15">
      <c r="A72" s="61" t="s">
        <v>46</v>
      </c>
      <c r="B72" s="38" t="s">
        <v>47</v>
      </c>
      <c r="C72" s="153">
        <f t="shared" si="4"/>
        <v>1391.947</v>
      </c>
      <c r="D72" s="152"/>
      <c r="E72" s="152"/>
      <c r="F72" s="152"/>
      <c r="G72" s="152"/>
      <c r="H72" s="152"/>
      <c r="I72" s="152"/>
      <c r="J72" s="152"/>
      <c r="K72" s="152"/>
      <c r="L72" s="154">
        <v>0</v>
      </c>
      <c r="M72" s="153">
        <v>0</v>
      </c>
      <c r="N72" s="153">
        <v>0</v>
      </c>
      <c r="O72" s="153">
        <v>0</v>
      </c>
      <c r="P72" s="153">
        <v>0</v>
      </c>
      <c r="Q72" s="153">
        <v>190.742</v>
      </c>
      <c r="R72" s="153">
        <v>0</v>
      </c>
      <c r="S72" s="153">
        <v>0</v>
      </c>
      <c r="T72" s="153">
        <v>0</v>
      </c>
      <c r="U72" s="153">
        <v>0</v>
      </c>
      <c r="V72" s="153">
        <v>0</v>
      </c>
      <c r="W72" s="153">
        <v>0</v>
      </c>
      <c r="X72" s="153">
        <v>0</v>
      </c>
      <c r="Y72" s="153">
        <v>0</v>
      </c>
      <c r="Z72" s="153">
        <v>0</v>
      </c>
      <c r="AA72" s="153">
        <v>0</v>
      </c>
      <c r="AB72" s="153">
        <v>0</v>
      </c>
      <c r="AC72" s="153">
        <v>0</v>
      </c>
      <c r="AD72" s="153">
        <v>0</v>
      </c>
      <c r="AE72" s="153">
        <v>0</v>
      </c>
      <c r="AF72" s="153">
        <v>0</v>
      </c>
      <c r="AG72" s="153">
        <v>0</v>
      </c>
      <c r="AH72" s="153">
        <v>0</v>
      </c>
      <c r="AI72" s="153">
        <v>0.551</v>
      </c>
      <c r="AJ72" s="153">
        <v>0</v>
      </c>
      <c r="AK72" s="153">
        <v>0</v>
      </c>
      <c r="AL72" s="153">
        <v>0</v>
      </c>
      <c r="AM72" s="153">
        <v>0</v>
      </c>
      <c r="AN72" s="153">
        <v>0</v>
      </c>
      <c r="AO72" s="153">
        <v>0</v>
      </c>
      <c r="AP72" s="153">
        <v>0</v>
      </c>
      <c r="AQ72" s="153">
        <v>0</v>
      </c>
      <c r="AR72" s="153">
        <v>0</v>
      </c>
      <c r="AS72" s="153">
        <v>0</v>
      </c>
      <c r="AT72" s="153">
        <v>0</v>
      </c>
      <c r="AU72" s="153">
        <v>0</v>
      </c>
      <c r="AV72" s="153">
        <v>0</v>
      </c>
      <c r="AW72" s="153">
        <v>0</v>
      </c>
      <c r="AX72" s="153">
        <v>0</v>
      </c>
      <c r="AY72" s="153">
        <v>0</v>
      </c>
      <c r="AZ72" s="153">
        <v>0</v>
      </c>
      <c r="BA72" s="153">
        <v>0</v>
      </c>
      <c r="BB72" s="153">
        <v>0</v>
      </c>
      <c r="BC72" s="153">
        <v>0</v>
      </c>
      <c r="BD72" s="153">
        <v>0</v>
      </c>
      <c r="BE72" s="153">
        <v>0</v>
      </c>
      <c r="BF72" s="153">
        <v>0</v>
      </c>
      <c r="BG72" s="153">
        <v>0</v>
      </c>
      <c r="BH72" s="153">
        <v>0</v>
      </c>
      <c r="BI72" s="153">
        <v>0</v>
      </c>
      <c r="BJ72" s="153">
        <v>0</v>
      </c>
      <c r="BK72" s="153">
        <v>0</v>
      </c>
      <c r="BL72" s="167">
        <v>0</v>
      </c>
      <c r="BM72" s="168">
        <f t="shared" si="5"/>
        <v>191.29299999999998</v>
      </c>
      <c r="BN72" s="155"/>
      <c r="BO72" s="201">
        <v>0</v>
      </c>
      <c r="BP72" s="169">
        <f t="shared" si="6"/>
        <v>1220.667</v>
      </c>
      <c r="BQ72" s="154">
        <f t="shared" si="7"/>
        <v>1220.667</v>
      </c>
      <c r="BR72" s="170">
        <v>0</v>
      </c>
      <c r="BS72" s="152">
        <v>1220.667</v>
      </c>
      <c r="BT72" s="171">
        <v>0</v>
      </c>
      <c r="BU72" s="171">
        <v>0</v>
      </c>
      <c r="BV72" s="152">
        <v>0</v>
      </c>
      <c r="BW72" s="172">
        <v>-20.013</v>
      </c>
      <c r="BX72" s="155">
        <v>0</v>
      </c>
      <c r="BY72"/>
      <c r="BZ72"/>
    </row>
    <row r="73" spans="1:78" ht="15">
      <c r="A73" s="61" t="s">
        <v>48</v>
      </c>
      <c r="B73" s="38" t="s">
        <v>49</v>
      </c>
      <c r="C73" s="153">
        <f t="shared" si="4"/>
        <v>4030.0460000000003</v>
      </c>
      <c r="D73" s="152"/>
      <c r="E73" s="152"/>
      <c r="F73" s="152"/>
      <c r="G73" s="152"/>
      <c r="H73" s="152"/>
      <c r="I73" s="152"/>
      <c r="J73" s="152"/>
      <c r="K73" s="152"/>
      <c r="L73" s="154">
        <v>0</v>
      </c>
      <c r="M73" s="153">
        <v>0</v>
      </c>
      <c r="N73" s="153">
        <v>0</v>
      </c>
      <c r="O73" s="153">
        <v>7.023</v>
      </c>
      <c r="P73" s="153">
        <v>2.803</v>
      </c>
      <c r="Q73" s="153">
        <v>0</v>
      </c>
      <c r="R73" s="153">
        <v>462.947</v>
      </c>
      <c r="S73" s="153">
        <v>18.049</v>
      </c>
      <c r="T73" s="153">
        <v>0</v>
      </c>
      <c r="U73" s="153">
        <v>1.506</v>
      </c>
      <c r="V73" s="153">
        <v>0.147</v>
      </c>
      <c r="W73" s="153">
        <v>0</v>
      </c>
      <c r="X73" s="153">
        <v>0</v>
      </c>
      <c r="Y73" s="153">
        <v>6.46</v>
      </c>
      <c r="Z73" s="153">
        <v>0.792</v>
      </c>
      <c r="AA73" s="153">
        <v>168.366</v>
      </c>
      <c r="AB73" s="153">
        <v>2.22</v>
      </c>
      <c r="AC73" s="153">
        <v>0</v>
      </c>
      <c r="AD73" s="153">
        <v>4.556</v>
      </c>
      <c r="AE73" s="153">
        <v>0</v>
      </c>
      <c r="AF73" s="153">
        <v>0.177</v>
      </c>
      <c r="AG73" s="153">
        <v>0</v>
      </c>
      <c r="AH73" s="153">
        <v>0</v>
      </c>
      <c r="AI73" s="153">
        <v>4.11</v>
      </c>
      <c r="AJ73" s="153">
        <v>0</v>
      </c>
      <c r="AK73" s="153">
        <v>0</v>
      </c>
      <c r="AL73" s="153">
        <v>2.469</v>
      </c>
      <c r="AM73" s="153">
        <v>0.371</v>
      </c>
      <c r="AN73" s="153">
        <v>0</v>
      </c>
      <c r="AO73" s="153">
        <v>11.275</v>
      </c>
      <c r="AP73" s="153">
        <v>0</v>
      </c>
      <c r="AQ73" s="153">
        <v>0</v>
      </c>
      <c r="AR73" s="153">
        <v>0</v>
      </c>
      <c r="AS73" s="153">
        <v>0</v>
      </c>
      <c r="AT73" s="153">
        <v>0</v>
      </c>
      <c r="AU73" s="153">
        <v>0.008</v>
      </c>
      <c r="AV73" s="153">
        <v>0</v>
      </c>
      <c r="AW73" s="153">
        <v>0</v>
      </c>
      <c r="AX73" s="153">
        <v>0.214</v>
      </c>
      <c r="AY73" s="153">
        <v>0</v>
      </c>
      <c r="AZ73" s="153">
        <v>0.318</v>
      </c>
      <c r="BA73" s="153">
        <v>0</v>
      </c>
      <c r="BB73" s="153">
        <v>0</v>
      </c>
      <c r="BC73" s="153">
        <v>106.788</v>
      </c>
      <c r="BD73" s="153">
        <v>0.09</v>
      </c>
      <c r="BE73" s="153">
        <v>0.507</v>
      </c>
      <c r="BF73" s="153">
        <v>8.299</v>
      </c>
      <c r="BG73" s="153">
        <v>23.872</v>
      </c>
      <c r="BH73" s="153">
        <v>4.627</v>
      </c>
      <c r="BI73" s="153">
        <v>7.963</v>
      </c>
      <c r="BJ73" s="153">
        <v>0</v>
      </c>
      <c r="BK73" s="153">
        <v>0</v>
      </c>
      <c r="BL73" s="167">
        <v>0</v>
      </c>
      <c r="BM73" s="168">
        <f t="shared" si="5"/>
        <v>845.957</v>
      </c>
      <c r="BN73" s="155"/>
      <c r="BO73" s="201">
        <v>980.9</v>
      </c>
      <c r="BP73" s="169">
        <f t="shared" si="6"/>
        <v>2185.822</v>
      </c>
      <c r="BQ73" s="154">
        <f t="shared" si="7"/>
        <v>2185.822</v>
      </c>
      <c r="BR73" s="170">
        <v>0</v>
      </c>
      <c r="BS73" s="152">
        <v>2185.822</v>
      </c>
      <c r="BT73" s="171">
        <v>0</v>
      </c>
      <c r="BU73" s="171">
        <v>0</v>
      </c>
      <c r="BV73" s="152">
        <v>0</v>
      </c>
      <c r="BW73" s="172">
        <v>17.367</v>
      </c>
      <c r="BX73" s="155">
        <v>0</v>
      </c>
      <c r="BY73"/>
      <c r="BZ73"/>
    </row>
    <row r="74" spans="1:78" ht="15">
      <c r="A74" s="61" t="s">
        <v>50</v>
      </c>
      <c r="B74" s="38" t="s">
        <v>209</v>
      </c>
      <c r="C74" s="153">
        <f t="shared" si="4"/>
        <v>2491.897</v>
      </c>
      <c r="D74" s="152"/>
      <c r="E74" s="152"/>
      <c r="F74" s="152"/>
      <c r="G74" s="152"/>
      <c r="H74" s="152"/>
      <c r="I74" s="152"/>
      <c r="J74" s="152"/>
      <c r="K74" s="152"/>
      <c r="L74" s="154">
        <v>0</v>
      </c>
      <c r="M74" s="153">
        <v>0</v>
      </c>
      <c r="N74" s="153">
        <v>0</v>
      </c>
      <c r="O74" s="153">
        <v>0</v>
      </c>
      <c r="P74" s="153">
        <v>5.798</v>
      </c>
      <c r="Q74" s="153">
        <v>0</v>
      </c>
      <c r="R74" s="153">
        <v>0</v>
      </c>
      <c r="S74" s="153">
        <v>166.41</v>
      </c>
      <c r="T74" s="153">
        <v>0</v>
      </c>
      <c r="U74" s="153">
        <v>0</v>
      </c>
      <c r="V74" s="153">
        <v>0</v>
      </c>
      <c r="W74" s="153">
        <v>0</v>
      </c>
      <c r="X74" s="153">
        <v>1.778</v>
      </c>
      <c r="Y74" s="153">
        <v>4.389</v>
      </c>
      <c r="Z74" s="153">
        <v>340.072</v>
      </c>
      <c r="AA74" s="153">
        <v>6.748</v>
      </c>
      <c r="AB74" s="153">
        <v>0</v>
      </c>
      <c r="AC74" s="153">
        <v>0</v>
      </c>
      <c r="AD74" s="153">
        <v>0</v>
      </c>
      <c r="AE74" s="153">
        <v>1261.074</v>
      </c>
      <c r="AF74" s="153">
        <v>0</v>
      </c>
      <c r="AG74" s="153">
        <v>0</v>
      </c>
      <c r="AH74" s="153">
        <v>0</v>
      </c>
      <c r="AI74" s="153">
        <v>40</v>
      </c>
      <c r="AJ74" s="153">
        <v>0</v>
      </c>
      <c r="AK74" s="153">
        <v>0</v>
      </c>
      <c r="AL74" s="153">
        <v>0</v>
      </c>
      <c r="AM74" s="153">
        <v>0</v>
      </c>
      <c r="AN74" s="153">
        <v>0</v>
      </c>
      <c r="AO74" s="153">
        <v>16.775</v>
      </c>
      <c r="AP74" s="153">
        <v>0</v>
      </c>
      <c r="AQ74" s="153">
        <v>0</v>
      </c>
      <c r="AR74" s="153">
        <v>0</v>
      </c>
      <c r="AS74" s="153">
        <v>0</v>
      </c>
      <c r="AT74" s="153">
        <v>0</v>
      </c>
      <c r="AU74" s="153">
        <v>0</v>
      </c>
      <c r="AV74" s="153">
        <v>0</v>
      </c>
      <c r="AW74" s="153">
        <v>2.447</v>
      </c>
      <c r="AX74" s="153">
        <v>0</v>
      </c>
      <c r="AY74" s="153">
        <v>0</v>
      </c>
      <c r="AZ74" s="153">
        <v>0</v>
      </c>
      <c r="BA74" s="153">
        <v>0</v>
      </c>
      <c r="BB74" s="153">
        <v>0</v>
      </c>
      <c r="BC74" s="153">
        <v>0</v>
      </c>
      <c r="BD74" s="153">
        <v>0</v>
      </c>
      <c r="BE74" s="153">
        <v>0</v>
      </c>
      <c r="BF74" s="153">
        <v>0</v>
      </c>
      <c r="BG74" s="153">
        <v>23.567</v>
      </c>
      <c r="BH74" s="153">
        <v>0</v>
      </c>
      <c r="BI74" s="153">
        <v>0.136</v>
      </c>
      <c r="BJ74" s="153">
        <v>0</v>
      </c>
      <c r="BK74" s="153">
        <v>0</v>
      </c>
      <c r="BL74" s="167">
        <v>0</v>
      </c>
      <c r="BM74" s="168">
        <f t="shared" si="5"/>
        <v>1869.1940000000002</v>
      </c>
      <c r="BN74" s="155"/>
      <c r="BO74" s="201">
        <v>0.48</v>
      </c>
      <c r="BP74" s="169">
        <f t="shared" si="6"/>
        <v>91.271</v>
      </c>
      <c r="BQ74" s="154">
        <f t="shared" si="7"/>
        <v>91.271</v>
      </c>
      <c r="BR74" s="170">
        <v>0</v>
      </c>
      <c r="BS74" s="152">
        <v>91.271</v>
      </c>
      <c r="BT74" s="171">
        <v>0</v>
      </c>
      <c r="BU74" s="171">
        <v>0</v>
      </c>
      <c r="BV74" s="152">
        <v>0</v>
      </c>
      <c r="BW74" s="172">
        <v>530.952</v>
      </c>
      <c r="BX74" s="155">
        <v>0</v>
      </c>
      <c r="BY74"/>
      <c r="BZ74"/>
    </row>
    <row r="75" spans="1:78" ht="15">
      <c r="A75" s="61" t="s">
        <v>51</v>
      </c>
      <c r="B75" s="38" t="s">
        <v>210</v>
      </c>
      <c r="C75" s="153">
        <f t="shared" si="4"/>
        <v>21426.064</v>
      </c>
      <c r="D75" s="152"/>
      <c r="E75" s="152"/>
      <c r="F75" s="152"/>
      <c r="G75" s="152"/>
      <c r="H75" s="152"/>
      <c r="I75" s="152"/>
      <c r="J75" s="152"/>
      <c r="K75" s="152"/>
      <c r="L75" s="154">
        <v>3.533</v>
      </c>
      <c r="M75" s="153">
        <v>792.668</v>
      </c>
      <c r="N75" s="153">
        <v>17.734</v>
      </c>
      <c r="O75" s="153">
        <v>88.697</v>
      </c>
      <c r="P75" s="153">
        <v>32.186</v>
      </c>
      <c r="Q75" s="153">
        <v>0.843</v>
      </c>
      <c r="R75" s="153">
        <v>4.297</v>
      </c>
      <c r="S75" s="153">
        <v>16.073</v>
      </c>
      <c r="T75" s="153">
        <v>0</v>
      </c>
      <c r="U75" s="153">
        <v>9.068</v>
      </c>
      <c r="V75" s="153">
        <v>2.088</v>
      </c>
      <c r="W75" s="153">
        <v>2.405</v>
      </c>
      <c r="X75" s="153">
        <v>39.871</v>
      </c>
      <c r="Y75" s="153">
        <v>10.194</v>
      </c>
      <c r="Z75" s="153">
        <v>1.945</v>
      </c>
      <c r="AA75" s="153">
        <v>4.153</v>
      </c>
      <c r="AB75" s="153">
        <v>2.63</v>
      </c>
      <c r="AC75" s="153">
        <v>4170.008</v>
      </c>
      <c r="AD75" s="153">
        <v>21.463</v>
      </c>
      <c r="AE75" s="153">
        <v>402.933</v>
      </c>
      <c r="AF75" s="153">
        <v>35.68</v>
      </c>
      <c r="AG75" s="153">
        <v>38.197</v>
      </c>
      <c r="AH75" s="153">
        <v>154.893</v>
      </c>
      <c r="AI75" s="153">
        <v>213.481</v>
      </c>
      <c r="AJ75" s="153">
        <v>2749.678</v>
      </c>
      <c r="AK75" s="153">
        <v>256.583</v>
      </c>
      <c r="AL75" s="153">
        <v>1595.737</v>
      </c>
      <c r="AM75" s="153">
        <v>141.044</v>
      </c>
      <c r="AN75" s="153">
        <v>3.465</v>
      </c>
      <c r="AO75" s="153">
        <v>188.17</v>
      </c>
      <c r="AP75" s="153">
        <v>37.864</v>
      </c>
      <c r="AQ75" s="153">
        <v>12.007</v>
      </c>
      <c r="AR75" s="153">
        <v>36.602</v>
      </c>
      <c r="AS75" s="153">
        <v>1.187</v>
      </c>
      <c r="AT75" s="153">
        <v>34.208</v>
      </c>
      <c r="AU75" s="153">
        <v>3.682</v>
      </c>
      <c r="AV75" s="153">
        <v>2.468</v>
      </c>
      <c r="AW75" s="153">
        <v>17.134</v>
      </c>
      <c r="AX75" s="153">
        <v>11.036</v>
      </c>
      <c r="AY75" s="153">
        <v>0.228</v>
      </c>
      <c r="AZ75" s="153">
        <v>28.38</v>
      </c>
      <c r="BA75" s="153">
        <v>54.308</v>
      </c>
      <c r="BB75" s="153">
        <v>29.768</v>
      </c>
      <c r="BC75" s="153">
        <v>423.362</v>
      </c>
      <c r="BD75" s="153">
        <v>2.988</v>
      </c>
      <c r="BE75" s="153">
        <v>38.384</v>
      </c>
      <c r="BF75" s="153">
        <v>42.625</v>
      </c>
      <c r="BG75" s="153">
        <v>7.975</v>
      </c>
      <c r="BH75" s="153">
        <v>9.983</v>
      </c>
      <c r="BI75" s="153">
        <v>55</v>
      </c>
      <c r="BJ75" s="153">
        <v>0</v>
      </c>
      <c r="BK75" s="153">
        <v>0</v>
      </c>
      <c r="BL75" s="167">
        <v>0</v>
      </c>
      <c r="BM75" s="168">
        <f t="shared" si="5"/>
        <v>11848.906</v>
      </c>
      <c r="BN75" s="155"/>
      <c r="BO75" s="201">
        <v>6948.59</v>
      </c>
      <c r="BP75" s="169">
        <f t="shared" si="6"/>
        <v>2655.2</v>
      </c>
      <c r="BQ75" s="154">
        <f t="shared" si="7"/>
        <v>2655.2</v>
      </c>
      <c r="BR75" s="170">
        <v>0</v>
      </c>
      <c r="BS75" s="152">
        <v>2655.2</v>
      </c>
      <c r="BT75" s="171">
        <v>0</v>
      </c>
      <c r="BU75" s="171">
        <v>0</v>
      </c>
      <c r="BV75" s="152">
        <v>0</v>
      </c>
      <c r="BW75" s="172">
        <v>-26.632</v>
      </c>
      <c r="BX75" s="155">
        <v>0</v>
      </c>
      <c r="BY75"/>
      <c r="BZ75"/>
    </row>
    <row r="76" spans="1:78" ht="15">
      <c r="A76" s="61" t="s">
        <v>52</v>
      </c>
      <c r="B76" s="38" t="s">
        <v>211</v>
      </c>
      <c r="C76" s="153">
        <f t="shared" si="4"/>
        <v>5244.209999999999</v>
      </c>
      <c r="D76" s="152"/>
      <c r="E76" s="152"/>
      <c r="F76" s="152"/>
      <c r="G76" s="152"/>
      <c r="H76" s="152"/>
      <c r="I76" s="152"/>
      <c r="J76" s="152"/>
      <c r="K76" s="152"/>
      <c r="L76" s="154">
        <v>395.293</v>
      </c>
      <c r="M76" s="153">
        <v>0</v>
      </c>
      <c r="N76" s="153">
        <v>0.203</v>
      </c>
      <c r="O76" s="153">
        <v>304.019</v>
      </c>
      <c r="P76" s="153">
        <v>276.165</v>
      </c>
      <c r="Q76" s="153">
        <v>0.393</v>
      </c>
      <c r="R76" s="153">
        <v>9.138</v>
      </c>
      <c r="S76" s="153">
        <v>12.946</v>
      </c>
      <c r="T76" s="153">
        <v>0</v>
      </c>
      <c r="U76" s="153">
        <v>383.171</v>
      </c>
      <c r="V76" s="153">
        <v>67.315</v>
      </c>
      <c r="W76" s="153">
        <v>93.504</v>
      </c>
      <c r="X76" s="153">
        <v>0.372</v>
      </c>
      <c r="Y76" s="153">
        <v>2.446</v>
      </c>
      <c r="Z76" s="153">
        <v>17.739</v>
      </c>
      <c r="AA76" s="153">
        <v>321.51</v>
      </c>
      <c r="AB76" s="153">
        <v>22.474</v>
      </c>
      <c r="AC76" s="153">
        <v>0.448</v>
      </c>
      <c r="AD76" s="153">
        <v>0</v>
      </c>
      <c r="AE76" s="153">
        <v>574.4</v>
      </c>
      <c r="AF76" s="153">
        <v>35.141</v>
      </c>
      <c r="AG76" s="153">
        <v>2.796</v>
      </c>
      <c r="AH76" s="153">
        <v>0.888</v>
      </c>
      <c r="AI76" s="153">
        <v>25.951</v>
      </c>
      <c r="AJ76" s="153">
        <v>0.548</v>
      </c>
      <c r="AK76" s="153">
        <v>2.496</v>
      </c>
      <c r="AL76" s="153">
        <v>6.184</v>
      </c>
      <c r="AM76" s="153">
        <v>81.073</v>
      </c>
      <c r="AN76" s="153">
        <v>0.709</v>
      </c>
      <c r="AO76" s="153">
        <v>231.605</v>
      </c>
      <c r="AP76" s="153">
        <v>16.935</v>
      </c>
      <c r="AQ76" s="153">
        <v>0.022</v>
      </c>
      <c r="AR76" s="153">
        <v>0</v>
      </c>
      <c r="AS76" s="153">
        <v>0.037</v>
      </c>
      <c r="AT76" s="153">
        <v>0</v>
      </c>
      <c r="AU76" s="153">
        <v>0</v>
      </c>
      <c r="AV76" s="153">
        <v>0.074</v>
      </c>
      <c r="AW76" s="153">
        <v>8.804</v>
      </c>
      <c r="AX76" s="153">
        <v>1.988</v>
      </c>
      <c r="AY76" s="153">
        <v>0.042</v>
      </c>
      <c r="AZ76" s="153">
        <v>0.21</v>
      </c>
      <c r="BA76" s="153">
        <v>0.666</v>
      </c>
      <c r="BB76" s="153">
        <v>400</v>
      </c>
      <c r="BC76" s="153">
        <v>65.404</v>
      </c>
      <c r="BD76" s="153">
        <v>4.456</v>
      </c>
      <c r="BE76" s="153">
        <v>23.377</v>
      </c>
      <c r="BF76" s="153">
        <v>224.878</v>
      </c>
      <c r="BG76" s="153">
        <v>47.218</v>
      </c>
      <c r="BH76" s="153">
        <v>0</v>
      </c>
      <c r="BI76" s="153">
        <v>73.226</v>
      </c>
      <c r="BJ76" s="153">
        <v>0</v>
      </c>
      <c r="BK76" s="153">
        <v>0</v>
      </c>
      <c r="BL76" s="167">
        <v>0</v>
      </c>
      <c r="BM76" s="168">
        <f t="shared" si="5"/>
        <v>3736.2639999999997</v>
      </c>
      <c r="BN76" s="155"/>
      <c r="BO76" s="201">
        <v>0</v>
      </c>
      <c r="BP76" s="169">
        <f t="shared" si="6"/>
        <v>1504.291</v>
      </c>
      <c r="BQ76" s="154">
        <f t="shared" si="7"/>
        <v>1504.291</v>
      </c>
      <c r="BR76" s="170">
        <v>0</v>
      </c>
      <c r="BS76" s="152">
        <v>1504.291</v>
      </c>
      <c r="BT76" s="171">
        <v>0</v>
      </c>
      <c r="BU76" s="171">
        <v>0</v>
      </c>
      <c r="BV76" s="152">
        <v>0</v>
      </c>
      <c r="BW76" s="172">
        <v>3.655</v>
      </c>
      <c r="BX76" s="155">
        <v>0</v>
      </c>
      <c r="BY76"/>
      <c r="BZ76"/>
    </row>
    <row r="77" spans="1:78" ht="15">
      <c r="A77" s="61" t="s">
        <v>53</v>
      </c>
      <c r="B77" s="38" t="s">
        <v>212</v>
      </c>
      <c r="C77" s="153">
        <f t="shared" si="4"/>
        <v>1706.726</v>
      </c>
      <c r="D77" s="152"/>
      <c r="E77" s="152"/>
      <c r="F77" s="152"/>
      <c r="G77" s="152"/>
      <c r="H77" s="152"/>
      <c r="I77" s="152"/>
      <c r="J77" s="152"/>
      <c r="K77" s="152"/>
      <c r="L77" s="154">
        <v>51.884</v>
      </c>
      <c r="M77" s="153">
        <v>0</v>
      </c>
      <c r="N77" s="153">
        <v>0</v>
      </c>
      <c r="O77" s="153">
        <v>10.514</v>
      </c>
      <c r="P77" s="153">
        <v>4.434</v>
      </c>
      <c r="Q77" s="153">
        <v>0</v>
      </c>
      <c r="R77" s="153">
        <v>0</v>
      </c>
      <c r="S77" s="153">
        <v>0</v>
      </c>
      <c r="T77" s="153">
        <v>0</v>
      </c>
      <c r="U77" s="153">
        <v>0</v>
      </c>
      <c r="V77" s="153">
        <v>0.367</v>
      </c>
      <c r="W77" s="153">
        <v>0</v>
      </c>
      <c r="X77" s="153">
        <v>0</v>
      </c>
      <c r="Y77" s="153">
        <v>0</v>
      </c>
      <c r="Z77" s="153">
        <v>0</v>
      </c>
      <c r="AA77" s="153">
        <v>0</v>
      </c>
      <c r="AB77" s="153">
        <v>0</v>
      </c>
      <c r="AC77" s="153">
        <v>10.182</v>
      </c>
      <c r="AD77" s="153">
        <v>0</v>
      </c>
      <c r="AE77" s="153">
        <v>0</v>
      </c>
      <c r="AF77" s="153">
        <v>0</v>
      </c>
      <c r="AG77" s="153">
        <v>0</v>
      </c>
      <c r="AH77" s="153">
        <v>0</v>
      </c>
      <c r="AI77" s="153">
        <v>0</v>
      </c>
      <c r="AJ77" s="153">
        <v>0</v>
      </c>
      <c r="AK77" s="153">
        <v>0</v>
      </c>
      <c r="AL77" s="153">
        <v>0</v>
      </c>
      <c r="AM77" s="153">
        <v>0</v>
      </c>
      <c r="AN77" s="153">
        <v>0</v>
      </c>
      <c r="AO77" s="153">
        <v>0</v>
      </c>
      <c r="AP77" s="153">
        <v>0</v>
      </c>
      <c r="AQ77" s="153">
        <v>0</v>
      </c>
      <c r="AR77" s="153">
        <v>0</v>
      </c>
      <c r="AS77" s="153">
        <v>0</v>
      </c>
      <c r="AT77" s="153">
        <v>0</v>
      </c>
      <c r="AU77" s="153">
        <v>0</v>
      </c>
      <c r="AV77" s="153">
        <v>0</v>
      </c>
      <c r="AW77" s="153">
        <v>0</v>
      </c>
      <c r="AX77" s="153">
        <v>0</v>
      </c>
      <c r="AY77" s="153">
        <v>1.007</v>
      </c>
      <c r="AZ77" s="153">
        <v>0</v>
      </c>
      <c r="BA77" s="153">
        <v>0</v>
      </c>
      <c r="BB77" s="153">
        <v>0</v>
      </c>
      <c r="BC77" s="153">
        <v>12.329</v>
      </c>
      <c r="BD77" s="153">
        <v>0</v>
      </c>
      <c r="BE77" s="153">
        <v>0.216</v>
      </c>
      <c r="BF77" s="153">
        <v>408.342</v>
      </c>
      <c r="BG77" s="153">
        <v>0.36</v>
      </c>
      <c r="BH77" s="153">
        <v>5.468</v>
      </c>
      <c r="BI77" s="153">
        <v>0.165</v>
      </c>
      <c r="BJ77" s="153">
        <v>0</v>
      </c>
      <c r="BK77" s="153">
        <v>0</v>
      </c>
      <c r="BL77" s="167">
        <v>0</v>
      </c>
      <c r="BM77" s="168">
        <f t="shared" si="5"/>
        <v>505.26800000000003</v>
      </c>
      <c r="BN77" s="155"/>
      <c r="BO77" s="201">
        <v>3.914</v>
      </c>
      <c r="BP77" s="169">
        <f t="shared" si="6"/>
        <v>1284.208</v>
      </c>
      <c r="BQ77" s="154">
        <f t="shared" si="7"/>
        <v>651.028</v>
      </c>
      <c r="BR77" s="170">
        <v>0</v>
      </c>
      <c r="BS77" s="152">
        <v>651.028</v>
      </c>
      <c r="BT77" s="171">
        <v>633.18</v>
      </c>
      <c r="BU77" s="171">
        <v>0</v>
      </c>
      <c r="BV77" s="152">
        <v>0</v>
      </c>
      <c r="BW77" s="172">
        <v>-86.664</v>
      </c>
      <c r="BX77" s="155">
        <v>0</v>
      </c>
      <c r="BY77"/>
      <c r="BZ77"/>
    </row>
    <row r="78" spans="1:78" ht="15">
      <c r="A78" s="61" t="s">
        <v>54</v>
      </c>
      <c r="B78" s="38" t="s">
        <v>213</v>
      </c>
      <c r="C78" s="153">
        <f t="shared" si="4"/>
        <v>2921.37</v>
      </c>
      <c r="D78" s="152"/>
      <c r="E78" s="152"/>
      <c r="F78" s="152"/>
      <c r="G78" s="152"/>
      <c r="H78" s="152"/>
      <c r="I78" s="152"/>
      <c r="J78" s="152"/>
      <c r="K78" s="152"/>
      <c r="L78" s="154">
        <v>0</v>
      </c>
      <c r="M78" s="153">
        <v>0</v>
      </c>
      <c r="N78" s="153">
        <v>0</v>
      </c>
      <c r="O78" s="153">
        <v>125.173</v>
      </c>
      <c r="P78" s="153">
        <v>229.563</v>
      </c>
      <c r="Q78" s="153">
        <v>0.171</v>
      </c>
      <c r="R78" s="153">
        <v>0.085</v>
      </c>
      <c r="S78" s="153">
        <v>44.715</v>
      </c>
      <c r="T78" s="153">
        <v>0</v>
      </c>
      <c r="U78" s="153">
        <v>0</v>
      </c>
      <c r="V78" s="153">
        <v>0</v>
      </c>
      <c r="W78" s="153">
        <v>0</v>
      </c>
      <c r="X78" s="153">
        <v>18.857</v>
      </c>
      <c r="Y78" s="153">
        <v>21.975</v>
      </c>
      <c r="Z78" s="153">
        <v>1.421</v>
      </c>
      <c r="AA78" s="153">
        <v>0</v>
      </c>
      <c r="AB78" s="153">
        <v>10.55</v>
      </c>
      <c r="AC78" s="153">
        <v>0</v>
      </c>
      <c r="AD78" s="153">
        <v>912.886</v>
      </c>
      <c r="AE78" s="153">
        <v>587.35</v>
      </c>
      <c r="AF78" s="153">
        <v>0</v>
      </c>
      <c r="AG78" s="153">
        <v>0</v>
      </c>
      <c r="AH78" s="153">
        <v>0</v>
      </c>
      <c r="AI78" s="153">
        <v>15.206</v>
      </c>
      <c r="AJ78" s="153">
        <v>687.001</v>
      </c>
      <c r="AK78" s="153">
        <v>0</v>
      </c>
      <c r="AL78" s="153">
        <v>0</v>
      </c>
      <c r="AM78" s="153">
        <v>16.926</v>
      </c>
      <c r="AN78" s="153">
        <v>0</v>
      </c>
      <c r="AO78" s="153">
        <v>71.062</v>
      </c>
      <c r="AP78" s="153">
        <v>0</v>
      </c>
      <c r="AQ78" s="153">
        <v>0</v>
      </c>
      <c r="AR78" s="153">
        <v>0</v>
      </c>
      <c r="AS78" s="153">
        <v>0</v>
      </c>
      <c r="AT78" s="153">
        <v>0</v>
      </c>
      <c r="AU78" s="153">
        <v>0</v>
      </c>
      <c r="AV78" s="153">
        <v>0.376</v>
      </c>
      <c r="AW78" s="153">
        <v>10.382</v>
      </c>
      <c r="AX78" s="153">
        <v>0</v>
      </c>
      <c r="AY78" s="153">
        <v>0</v>
      </c>
      <c r="AZ78" s="153">
        <v>0</v>
      </c>
      <c r="BA78" s="153">
        <v>0</v>
      </c>
      <c r="BB78" s="153">
        <v>0.211</v>
      </c>
      <c r="BC78" s="153">
        <v>0</v>
      </c>
      <c r="BD78" s="153">
        <v>0</v>
      </c>
      <c r="BE78" s="153">
        <v>0</v>
      </c>
      <c r="BF78" s="153">
        <v>0</v>
      </c>
      <c r="BG78" s="153">
        <v>0</v>
      </c>
      <c r="BH78" s="153">
        <v>0</v>
      </c>
      <c r="BI78" s="153">
        <v>0.158</v>
      </c>
      <c r="BJ78" s="153">
        <v>0</v>
      </c>
      <c r="BK78" s="153">
        <v>0</v>
      </c>
      <c r="BL78" s="167">
        <v>0</v>
      </c>
      <c r="BM78" s="168">
        <f t="shared" si="5"/>
        <v>2754.0679999999998</v>
      </c>
      <c r="BN78" s="155"/>
      <c r="BO78" s="201">
        <v>0.001</v>
      </c>
      <c r="BP78" s="169">
        <f t="shared" si="6"/>
        <v>138.089</v>
      </c>
      <c r="BQ78" s="154">
        <f t="shared" si="7"/>
        <v>138.089</v>
      </c>
      <c r="BR78" s="170">
        <v>0</v>
      </c>
      <c r="BS78" s="152">
        <v>138.089</v>
      </c>
      <c r="BT78" s="171">
        <v>0</v>
      </c>
      <c r="BU78" s="171">
        <v>0</v>
      </c>
      <c r="BV78" s="152">
        <v>0</v>
      </c>
      <c r="BW78" s="172">
        <v>29.212</v>
      </c>
      <c r="BX78" s="155">
        <v>0</v>
      </c>
      <c r="BY78"/>
      <c r="BZ78"/>
    </row>
    <row r="79" spans="1:78" ht="15">
      <c r="A79" s="61" t="s">
        <v>55</v>
      </c>
      <c r="B79" s="38" t="s">
        <v>214</v>
      </c>
      <c r="C79" s="153">
        <f t="shared" si="4"/>
        <v>5982.449999999999</v>
      </c>
      <c r="D79" s="152"/>
      <c r="E79" s="152"/>
      <c r="F79" s="152"/>
      <c r="G79" s="152"/>
      <c r="H79" s="152"/>
      <c r="I79" s="152"/>
      <c r="J79" s="152"/>
      <c r="K79" s="152"/>
      <c r="L79" s="154">
        <v>0</v>
      </c>
      <c r="M79" s="153">
        <v>0</v>
      </c>
      <c r="N79" s="153">
        <v>0</v>
      </c>
      <c r="O79" s="153">
        <v>6.071</v>
      </c>
      <c r="P79" s="153">
        <v>160.709</v>
      </c>
      <c r="Q79" s="153">
        <v>0.004</v>
      </c>
      <c r="R79" s="153">
        <v>0.152</v>
      </c>
      <c r="S79" s="153">
        <v>30.431</v>
      </c>
      <c r="T79" s="153">
        <v>0</v>
      </c>
      <c r="U79" s="153">
        <v>0</v>
      </c>
      <c r="V79" s="153">
        <v>0</v>
      </c>
      <c r="W79" s="153">
        <v>0</v>
      </c>
      <c r="X79" s="153">
        <v>240.725</v>
      </c>
      <c r="Y79" s="153">
        <v>96.691</v>
      </c>
      <c r="Z79" s="153">
        <v>3.151</v>
      </c>
      <c r="AA79" s="153">
        <v>0.861</v>
      </c>
      <c r="AB79" s="153">
        <v>0</v>
      </c>
      <c r="AC79" s="153">
        <v>0</v>
      </c>
      <c r="AD79" s="153">
        <v>0</v>
      </c>
      <c r="AE79" s="153">
        <v>3741.395</v>
      </c>
      <c r="AF79" s="153">
        <v>0.168</v>
      </c>
      <c r="AG79" s="153">
        <v>0</v>
      </c>
      <c r="AH79" s="153">
        <v>8.65</v>
      </c>
      <c r="AI79" s="153">
        <v>0</v>
      </c>
      <c r="AJ79" s="153">
        <v>0</v>
      </c>
      <c r="AK79" s="153">
        <v>0</v>
      </c>
      <c r="AL79" s="153">
        <v>0</v>
      </c>
      <c r="AM79" s="153">
        <v>0</v>
      </c>
      <c r="AN79" s="153">
        <v>0</v>
      </c>
      <c r="AO79" s="153">
        <v>531.447</v>
      </c>
      <c r="AP79" s="153">
        <v>0</v>
      </c>
      <c r="AQ79" s="153">
        <v>0</v>
      </c>
      <c r="AR79" s="153">
        <v>0</v>
      </c>
      <c r="AS79" s="153">
        <v>0</v>
      </c>
      <c r="AT79" s="153">
        <v>0</v>
      </c>
      <c r="AU79" s="153">
        <v>0</v>
      </c>
      <c r="AV79" s="153">
        <v>0</v>
      </c>
      <c r="AW79" s="153">
        <v>71.661</v>
      </c>
      <c r="AX79" s="153">
        <v>0</v>
      </c>
      <c r="AY79" s="153">
        <v>0</v>
      </c>
      <c r="AZ79" s="153">
        <v>3.526</v>
      </c>
      <c r="BA79" s="153">
        <v>0</v>
      </c>
      <c r="BB79" s="153">
        <v>0</v>
      </c>
      <c r="BC79" s="153">
        <v>0</v>
      </c>
      <c r="BD79" s="153">
        <v>0</v>
      </c>
      <c r="BE79" s="153">
        <v>0</v>
      </c>
      <c r="BF79" s="153">
        <v>0</v>
      </c>
      <c r="BG79" s="153">
        <v>0</v>
      </c>
      <c r="BH79" s="153">
        <v>0</v>
      </c>
      <c r="BI79" s="153">
        <v>0.406</v>
      </c>
      <c r="BJ79" s="153">
        <v>0</v>
      </c>
      <c r="BK79" s="153">
        <v>0</v>
      </c>
      <c r="BL79" s="167">
        <v>0</v>
      </c>
      <c r="BM79" s="168">
        <f t="shared" si="5"/>
        <v>4896.047999999999</v>
      </c>
      <c r="BN79" s="155"/>
      <c r="BO79" s="201">
        <v>0.205</v>
      </c>
      <c r="BP79" s="169">
        <f t="shared" si="6"/>
        <v>264.288</v>
      </c>
      <c r="BQ79" s="154">
        <f t="shared" si="7"/>
        <v>264.288</v>
      </c>
      <c r="BR79" s="170">
        <v>0</v>
      </c>
      <c r="BS79" s="152">
        <v>264.288</v>
      </c>
      <c r="BT79" s="171">
        <v>0</v>
      </c>
      <c r="BU79" s="171">
        <v>0</v>
      </c>
      <c r="BV79" s="152">
        <v>0</v>
      </c>
      <c r="BW79" s="172">
        <v>821.909</v>
      </c>
      <c r="BX79" s="155">
        <v>0</v>
      </c>
      <c r="BY79"/>
      <c r="BZ79"/>
    </row>
    <row r="80" spans="1:78" ht="15">
      <c r="A80" s="61" t="s">
        <v>56</v>
      </c>
      <c r="B80" s="38" t="s">
        <v>215</v>
      </c>
      <c r="C80" s="153">
        <f t="shared" si="4"/>
        <v>7415.405000000001</v>
      </c>
      <c r="D80" s="152"/>
      <c r="E80" s="152"/>
      <c r="F80" s="152"/>
      <c r="G80" s="152"/>
      <c r="H80" s="152"/>
      <c r="I80" s="152"/>
      <c r="J80" s="152"/>
      <c r="K80" s="152"/>
      <c r="L80" s="154">
        <v>0.073</v>
      </c>
      <c r="M80" s="153">
        <v>0</v>
      </c>
      <c r="N80" s="153">
        <v>0.245</v>
      </c>
      <c r="O80" s="153">
        <v>580.945</v>
      </c>
      <c r="P80" s="153">
        <v>48.597</v>
      </c>
      <c r="Q80" s="153">
        <v>0.178</v>
      </c>
      <c r="R80" s="153">
        <v>9.62</v>
      </c>
      <c r="S80" s="153">
        <v>60.466</v>
      </c>
      <c r="T80" s="153">
        <v>0</v>
      </c>
      <c r="U80" s="153">
        <v>34.04</v>
      </c>
      <c r="V80" s="153">
        <v>9.07</v>
      </c>
      <c r="W80" s="153">
        <v>0.451</v>
      </c>
      <c r="X80" s="153">
        <v>1.054</v>
      </c>
      <c r="Y80" s="153">
        <v>406.833</v>
      </c>
      <c r="Z80" s="153">
        <v>11.265</v>
      </c>
      <c r="AA80" s="153">
        <v>20.628</v>
      </c>
      <c r="AB80" s="153">
        <v>66.949</v>
      </c>
      <c r="AC80" s="153">
        <v>1.369</v>
      </c>
      <c r="AD80" s="153">
        <v>0.034</v>
      </c>
      <c r="AE80" s="153">
        <v>1345.528</v>
      </c>
      <c r="AF80" s="153">
        <v>10.701</v>
      </c>
      <c r="AG80" s="153">
        <v>9.473</v>
      </c>
      <c r="AH80" s="153">
        <v>51.121</v>
      </c>
      <c r="AI80" s="153">
        <v>28.018</v>
      </c>
      <c r="AJ80" s="153">
        <v>31.794</v>
      </c>
      <c r="AK80" s="153">
        <v>1.147</v>
      </c>
      <c r="AL80" s="153">
        <v>69.918</v>
      </c>
      <c r="AM80" s="153">
        <v>14.421</v>
      </c>
      <c r="AN80" s="153">
        <v>0.001</v>
      </c>
      <c r="AO80" s="153">
        <v>349.728</v>
      </c>
      <c r="AP80" s="153">
        <v>39.783</v>
      </c>
      <c r="AQ80" s="153">
        <v>3.228</v>
      </c>
      <c r="AR80" s="153">
        <v>1.833</v>
      </c>
      <c r="AS80" s="153">
        <v>0.37</v>
      </c>
      <c r="AT80" s="153">
        <v>0</v>
      </c>
      <c r="AU80" s="153">
        <v>0</v>
      </c>
      <c r="AV80" s="153">
        <v>0.979</v>
      </c>
      <c r="AW80" s="153">
        <v>25.665</v>
      </c>
      <c r="AX80" s="153">
        <v>77.273</v>
      </c>
      <c r="AY80" s="153">
        <v>0.076</v>
      </c>
      <c r="AZ80" s="153">
        <v>0.287</v>
      </c>
      <c r="BA80" s="153">
        <v>1.891</v>
      </c>
      <c r="BB80" s="153">
        <v>2.166</v>
      </c>
      <c r="BC80" s="153">
        <v>36.453</v>
      </c>
      <c r="BD80" s="153">
        <v>0.048</v>
      </c>
      <c r="BE80" s="153">
        <v>12.593</v>
      </c>
      <c r="BF80" s="153">
        <v>21.445</v>
      </c>
      <c r="BG80" s="153">
        <v>1.049</v>
      </c>
      <c r="BH80" s="153">
        <v>0</v>
      </c>
      <c r="BI80" s="153">
        <v>12.737</v>
      </c>
      <c r="BJ80" s="153">
        <v>0</v>
      </c>
      <c r="BK80" s="153">
        <v>0</v>
      </c>
      <c r="BL80" s="167">
        <v>0</v>
      </c>
      <c r="BM80" s="168">
        <f t="shared" si="5"/>
        <v>3401.543</v>
      </c>
      <c r="BN80" s="155"/>
      <c r="BO80" s="201">
        <v>0</v>
      </c>
      <c r="BP80" s="169">
        <f t="shared" si="6"/>
        <v>117.266</v>
      </c>
      <c r="BQ80" s="154">
        <f t="shared" si="7"/>
        <v>117.266</v>
      </c>
      <c r="BR80" s="170">
        <v>0</v>
      </c>
      <c r="BS80" s="152">
        <v>117.266</v>
      </c>
      <c r="BT80" s="171">
        <v>0</v>
      </c>
      <c r="BU80" s="171">
        <v>0</v>
      </c>
      <c r="BV80" s="152">
        <v>4051.346</v>
      </c>
      <c r="BW80" s="172">
        <v>-154.75</v>
      </c>
      <c r="BX80" s="155">
        <v>0</v>
      </c>
      <c r="BY80"/>
      <c r="BZ80"/>
    </row>
    <row r="81" spans="1:78" ht="15">
      <c r="A81" s="61" t="s">
        <v>57</v>
      </c>
      <c r="B81" s="38" t="s">
        <v>58</v>
      </c>
      <c r="C81" s="153">
        <f t="shared" si="4"/>
        <v>2155.081</v>
      </c>
      <c r="D81" s="152"/>
      <c r="E81" s="152"/>
      <c r="F81" s="152"/>
      <c r="G81" s="152"/>
      <c r="H81" s="152"/>
      <c r="I81" s="152"/>
      <c r="J81" s="152"/>
      <c r="K81" s="152"/>
      <c r="L81" s="154">
        <v>0</v>
      </c>
      <c r="M81" s="153">
        <v>0</v>
      </c>
      <c r="N81" s="153">
        <v>0</v>
      </c>
      <c r="O81" s="153">
        <v>0</v>
      </c>
      <c r="P81" s="153">
        <v>17.388</v>
      </c>
      <c r="Q81" s="153">
        <v>0</v>
      </c>
      <c r="R81" s="153">
        <v>0.606</v>
      </c>
      <c r="S81" s="153">
        <v>15.984</v>
      </c>
      <c r="T81" s="153">
        <v>0</v>
      </c>
      <c r="U81" s="153">
        <v>0.051</v>
      </c>
      <c r="V81" s="153">
        <v>0</v>
      </c>
      <c r="W81" s="153">
        <v>0</v>
      </c>
      <c r="X81" s="153">
        <v>0.029</v>
      </c>
      <c r="Y81" s="153">
        <v>0</v>
      </c>
      <c r="Z81" s="153">
        <v>164.416</v>
      </c>
      <c r="AA81" s="153">
        <v>4.466</v>
      </c>
      <c r="AB81" s="153">
        <v>0</v>
      </c>
      <c r="AC81" s="153">
        <v>0</v>
      </c>
      <c r="AD81" s="153">
        <v>0</v>
      </c>
      <c r="AE81" s="153">
        <v>0</v>
      </c>
      <c r="AF81" s="153">
        <v>0</v>
      </c>
      <c r="AG81" s="153">
        <v>0</v>
      </c>
      <c r="AH81" s="153">
        <v>7.882</v>
      </c>
      <c r="AI81" s="153">
        <v>0</v>
      </c>
      <c r="AJ81" s="153">
        <v>0</v>
      </c>
      <c r="AK81" s="153">
        <v>0</v>
      </c>
      <c r="AL81" s="153">
        <v>0</v>
      </c>
      <c r="AM81" s="153">
        <v>0</v>
      </c>
      <c r="AN81" s="153">
        <v>0</v>
      </c>
      <c r="AO81" s="153">
        <v>0</v>
      </c>
      <c r="AP81" s="153">
        <v>0</v>
      </c>
      <c r="AQ81" s="153">
        <v>0</v>
      </c>
      <c r="AR81" s="153">
        <v>0</v>
      </c>
      <c r="AS81" s="153">
        <v>0</v>
      </c>
      <c r="AT81" s="153">
        <v>0</v>
      </c>
      <c r="AU81" s="153">
        <v>0</v>
      </c>
      <c r="AV81" s="153">
        <v>0</v>
      </c>
      <c r="AW81" s="153">
        <v>0</v>
      </c>
      <c r="AX81" s="153">
        <v>1.693</v>
      </c>
      <c r="AY81" s="153">
        <v>0</v>
      </c>
      <c r="AZ81" s="153">
        <v>0</v>
      </c>
      <c r="BA81" s="153">
        <v>0</v>
      </c>
      <c r="BB81" s="153">
        <v>0</v>
      </c>
      <c r="BC81" s="153">
        <v>0</v>
      </c>
      <c r="BD81" s="153">
        <v>0</v>
      </c>
      <c r="BE81" s="153">
        <v>0</v>
      </c>
      <c r="BF81" s="153">
        <v>0</v>
      </c>
      <c r="BG81" s="153">
        <v>0</v>
      </c>
      <c r="BH81" s="153">
        <v>0</v>
      </c>
      <c r="BI81" s="153">
        <v>1.248</v>
      </c>
      <c r="BJ81" s="153">
        <v>0</v>
      </c>
      <c r="BK81" s="153">
        <v>0</v>
      </c>
      <c r="BL81" s="167">
        <v>0</v>
      </c>
      <c r="BM81" s="168">
        <f t="shared" si="5"/>
        <v>213.763</v>
      </c>
      <c r="BN81" s="155"/>
      <c r="BO81" s="201">
        <v>0.036</v>
      </c>
      <c r="BP81" s="169">
        <f t="shared" si="6"/>
        <v>876.494</v>
      </c>
      <c r="BQ81" s="154">
        <f t="shared" si="7"/>
        <v>876.494</v>
      </c>
      <c r="BR81" s="170">
        <v>0</v>
      </c>
      <c r="BS81" s="152">
        <v>876.494</v>
      </c>
      <c r="BT81" s="171">
        <v>0</v>
      </c>
      <c r="BU81" s="171">
        <v>0</v>
      </c>
      <c r="BV81" s="152">
        <v>1066.582</v>
      </c>
      <c r="BW81" s="172">
        <v>-1.794</v>
      </c>
      <c r="BX81" s="155">
        <v>0</v>
      </c>
      <c r="BY81"/>
      <c r="BZ81"/>
    </row>
    <row r="82" spans="1:78" ht="15">
      <c r="A82" s="61" t="s">
        <v>59</v>
      </c>
      <c r="B82" s="38" t="s">
        <v>60</v>
      </c>
      <c r="C82" s="153">
        <f t="shared" si="4"/>
        <v>24360.182999999997</v>
      </c>
      <c r="D82" s="152"/>
      <c r="E82" s="152"/>
      <c r="F82" s="152"/>
      <c r="G82" s="152"/>
      <c r="H82" s="152"/>
      <c r="I82" s="152"/>
      <c r="J82" s="152"/>
      <c r="K82" s="152"/>
      <c r="L82" s="154">
        <v>0.493</v>
      </c>
      <c r="M82" s="153">
        <v>2.704</v>
      </c>
      <c r="N82" s="153">
        <v>1.249</v>
      </c>
      <c r="O82" s="153">
        <v>128.159</v>
      </c>
      <c r="P82" s="153">
        <v>211.878</v>
      </c>
      <c r="Q82" s="153">
        <v>1.145</v>
      </c>
      <c r="R82" s="153">
        <v>6.306</v>
      </c>
      <c r="S82" s="153">
        <v>1.144</v>
      </c>
      <c r="T82" s="153">
        <v>0</v>
      </c>
      <c r="U82" s="153">
        <v>28.386</v>
      </c>
      <c r="V82" s="153">
        <v>6.822</v>
      </c>
      <c r="W82" s="153">
        <v>0.394</v>
      </c>
      <c r="X82" s="153">
        <v>8.759</v>
      </c>
      <c r="Y82" s="153">
        <v>0.905</v>
      </c>
      <c r="Z82" s="153">
        <v>3.018</v>
      </c>
      <c r="AA82" s="153">
        <v>226.345</v>
      </c>
      <c r="AB82" s="153">
        <v>3.923</v>
      </c>
      <c r="AC82" s="153">
        <v>336.457</v>
      </c>
      <c r="AD82" s="153">
        <v>210.406</v>
      </c>
      <c r="AE82" s="153">
        <v>237.526</v>
      </c>
      <c r="AF82" s="153">
        <v>28.816</v>
      </c>
      <c r="AG82" s="153">
        <v>17.892</v>
      </c>
      <c r="AH82" s="153">
        <v>200.567</v>
      </c>
      <c r="AI82" s="153">
        <v>135.223</v>
      </c>
      <c r="AJ82" s="153">
        <v>1855.715</v>
      </c>
      <c r="AK82" s="153">
        <v>5.583</v>
      </c>
      <c r="AL82" s="153">
        <v>9.68</v>
      </c>
      <c r="AM82" s="153">
        <v>67.013</v>
      </c>
      <c r="AN82" s="153">
        <v>12.83</v>
      </c>
      <c r="AO82" s="153">
        <v>183.752</v>
      </c>
      <c r="AP82" s="153">
        <v>29.637</v>
      </c>
      <c r="AQ82" s="153">
        <v>41.216</v>
      </c>
      <c r="AR82" s="153">
        <v>276.743</v>
      </c>
      <c r="AS82" s="153">
        <v>160.001</v>
      </c>
      <c r="AT82" s="153">
        <v>238.454</v>
      </c>
      <c r="AU82" s="153">
        <v>18.595</v>
      </c>
      <c r="AV82" s="153">
        <v>13.325</v>
      </c>
      <c r="AW82" s="153">
        <v>7.284</v>
      </c>
      <c r="AX82" s="153">
        <v>120.174</v>
      </c>
      <c r="AY82" s="153">
        <v>0.102</v>
      </c>
      <c r="AZ82" s="153">
        <v>56.133</v>
      </c>
      <c r="BA82" s="153">
        <v>69.876</v>
      </c>
      <c r="BB82" s="153">
        <v>17.513</v>
      </c>
      <c r="BC82" s="153">
        <v>291.227</v>
      </c>
      <c r="BD82" s="153">
        <v>5.151</v>
      </c>
      <c r="BE82" s="153">
        <v>86.821</v>
      </c>
      <c r="BF82" s="153">
        <v>138.045</v>
      </c>
      <c r="BG82" s="153">
        <v>8.071</v>
      </c>
      <c r="BH82" s="153">
        <v>9.113</v>
      </c>
      <c r="BI82" s="153">
        <v>28.035</v>
      </c>
      <c r="BJ82" s="153">
        <v>0</v>
      </c>
      <c r="BK82" s="153">
        <v>0</v>
      </c>
      <c r="BL82" s="167">
        <v>0</v>
      </c>
      <c r="BM82" s="168">
        <f t="shared" si="5"/>
        <v>5548.605999999999</v>
      </c>
      <c r="BN82" s="155"/>
      <c r="BO82" s="201">
        <v>2.214</v>
      </c>
      <c r="BP82" s="169">
        <f t="shared" si="6"/>
        <v>7082.2300000000005</v>
      </c>
      <c r="BQ82" s="154">
        <f t="shared" si="7"/>
        <v>6920.505</v>
      </c>
      <c r="BR82" s="170">
        <v>0</v>
      </c>
      <c r="BS82" s="152">
        <v>6920.505</v>
      </c>
      <c r="BT82" s="171">
        <v>161.725</v>
      </c>
      <c r="BU82" s="171">
        <v>0</v>
      </c>
      <c r="BV82" s="152">
        <v>11655.023</v>
      </c>
      <c r="BW82" s="172">
        <v>72.11</v>
      </c>
      <c r="BX82" s="155">
        <v>0</v>
      </c>
      <c r="BY82"/>
      <c r="BZ82"/>
    </row>
    <row r="83" spans="1:78" ht="15">
      <c r="A83" s="61" t="s">
        <v>61</v>
      </c>
      <c r="B83" s="38" t="s">
        <v>216</v>
      </c>
      <c r="C83" s="153">
        <f t="shared" si="4"/>
        <v>855.2369999999999</v>
      </c>
      <c r="D83" s="152"/>
      <c r="E83" s="152"/>
      <c r="F83" s="152"/>
      <c r="G83" s="152"/>
      <c r="H83" s="152"/>
      <c r="I83" s="152"/>
      <c r="J83" s="152"/>
      <c r="K83" s="152"/>
      <c r="L83" s="154">
        <v>3.61</v>
      </c>
      <c r="M83" s="153">
        <v>44.556</v>
      </c>
      <c r="N83" s="153">
        <v>11.268</v>
      </c>
      <c r="O83" s="153">
        <v>16.212</v>
      </c>
      <c r="P83" s="153">
        <v>1.225</v>
      </c>
      <c r="Q83" s="153">
        <v>0.996</v>
      </c>
      <c r="R83" s="153">
        <v>2.01</v>
      </c>
      <c r="S83" s="153">
        <v>1.366</v>
      </c>
      <c r="T83" s="153">
        <v>0</v>
      </c>
      <c r="U83" s="153">
        <v>2.137</v>
      </c>
      <c r="V83" s="153">
        <v>4.055</v>
      </c>
      <c r="W83" s="153">
        <v>0.542</v>
      </c>
      <c r="X83" s="153">
        <v>17.852</v>
      </c>
      <c r="Y83" s="153">
        <v>3.514</v>
      </c>
      <c r="Z83" s="153">
        <v>1.199</v>
      </c>
      <c r="AA83" s="153">
        <v>0</v>
      </c>
      <c r="AB83" s="153">
        <v>0.342</v>
      </c>
      <c r="AC83" s="153">
        <v>15.284</v>
      </c>
      <c r="AD83" s="153">
        <v>12.968</v>
      </c>
      <c r="AE83" s="153">
        <v>8.494</v>
      </c>
      <c r="AF83" s="153">
        <v>4.278</v>
      </c>
      <c r="AG83" s="153">
        <v>4.875</v>
      </c>
      <c r="AH83" s="153">
        <v>6.478</v>
      </c>
      <c r="AI83" s="153">
        <v>9.842</v>
      </c>
      <c r="AJ83" s="153">
        <v>0</v>
      </c>
      <c r="AK83" s="153">
        <v>110.145</v>
      </c>
      <c r="AL83" s="153">
        <v>158.425</v>
      </c>
      <c r="AM83" s="153">
        <v>18.177</v>
      </c>
      <c r="AN83" s="153">
        <v>0.376</v>
      </c>
      <c r="AO83" s="153">
        <v>9.046</v>
      </c>
      <c r="AP83" s="153">
        <v>5.64</v>
      </c>
      <c r="AQ83" s="153">
        <v>1.434</v>
      </c>
      <c r="AR83" s="153">
        <v>22.818</v>
      </c>
      <c r="AS83" s="153">
        <v>1.299</v>
      </c>
      <c r="AT83" s="153">
        <v>0</v>
      </c>
      <c r="AU83" s="153">
        <v>3.195</v>
      </c>
      <c r="AV83" s="153">
        <v>2.082</v>
      </c>
      <c r="AW83" s="153">
        <v>6.126</v>
      </c>
      <c r="AX83" s="153">
        <v>1.338</v>
      </c>
      <c r="AY83" s="153">
        <v>0</v>
      </c>
      <c r="AZ83" s="153">
        <v>9.373</v>
      </c>
      <c r="BA83" s="153">
        <v>4.307</v>
      </c>
      <c r="BB83" s="153">
        <v>1.059</v>
      </c>
      <c r="BC83" s="153">
        <v>33.644</v>
      </c>
      <c r="BD83" s="153">
        <v>0.829</v>
      </c>
      <c r="BE83" s="153">
        <v>7.602</v>
      </c>
      <c r="BF83" s="153">
        <v>9.342</v>
      </c>
      <c r="BG83" s="153">
        <v>2.827</v>
      </c>
      <c r="BH83" s="153">
        <v>0</v>
      </c>
      <c r="BI83" s="153">
        <v>5.389</v>
      </c>
      <c r="BJ83" s="153">
        <v>0</v>
      </c>
      <c r="BK83" s="153">
        <v>0</v>
      </c>
      <c r="BL83" s="167">
        <v>0</v>
      </c>
      <c r="BM83" s="168">
        <f t="shared" si="5"/>
        <v>587.5759999999999</v>
      </c>
      <c r="BN83" s="155"/>
      <c r="BO83" s="201">
        <v>259.064</v>
      </c>
      <c r="BP83" s="169">
        <f t="shared" si="6"/>
        <v>0</v>
      </c>
      <c r="BQ83" s="154">
        <f t="shared" si="7"/>
        <v>0</v>
      </c>
      <c r="BR83" s="170">
        <v>0</v>
      </c>
      <c r="BS83" s="152">
        <v>0</v>
      </c>
      <c r="BT83" s="171">
        <v>0</v>
      </c>
      <c r="BU83" s="171">
        <v>0</v>
      </c>
      <c r="BV83" s="152">
        <v>1.321</v>
      </c>
      <c r="BW83" s="172">
        <v>7.276</v>
      </c>
      <c r="BX83" s="155">
        <v>0</v>
      </c>
      <c r="BY83"/>
      <c r="BZ83"/>
    </row>
    <row r="84" spans="1:78" ht="15">
      <c r="A84" s="61" t="s">
        <v>62</v>
      </c>
      <c r="B84" s="38" t="s">
        <v>63</v>
      </c>
      <c r="C84" s="153">
        <f t="shared" si="4"/>
        <v>10376.585000000003</v>
      </c>
      <c r="D84" s="152"/>
      <c r="E84" s="152"/>
      <c r="F84" s="152"/>
      <c r="G84" s="152"/>
      <c r="H84" s="152"/>
      <c r="I84" s="152"/>
      <c r="J84" s="152"/>
      <c r="K84" s="152"/>
      <c r="L84" s="154">
        <v>8.559</v>
      </c>
      <c r="M84" s="153">
        <v>332.643</v>
      </c>
      <c r="N84" s="153">
        <v>91.638</v>
      </c>
      <c r="O84" s="153">
        <v>305.512</v>
      </c>
      <c r="P84" s="153">
        <v>55.157</v>
      </c>
      <c r="Q84" s="153">
        <v>4.004</v>
      </c>
      <c r="R84" s="153">
        <v>38.06</v>
      </c>
      <c r="S84" s="153">
        <v>23.87</v>
      </c>
      <c r="T84" s="153">
        <v>0</v>
      </c>
      <c r="U84" s="153">
        <v>20.804</v>
      </c>
      <c r="V84" s="153">
        <v>24.361</v>
      </c>
      <c r="W84" s="153">
        <v>7.195</v>
      </c>
      <c r="X84" s="153">
        <v>7.116</v>
      </c>
      <c r="Y84" s="153">
        <v>5.513</v>
      </c>
      <c r="Z84" s="153">
        <v>14.727</v>
      </c>
      <c r="AA84" s="153">
        <v>18.46</v>
      </c>
      <c r="AB84" s="153">
        <v>26.212</v>
      </c>
      <c r="AC84" s="153">
        <v>785.878</v>
      </c>
      <c r="AD84" s="153">
        <v>73.982</v>
      </c>
      <c r="AE84" s="153">
        <v>547.217</v>
      </c>
      <c r="AF84" s="153">
        <v>27.791</v>
      </c>
      <c r="AG84" s="153">
        <v>58.473</v>
      </c>
      <c r="AH84" s="153">
        <v>123.725</v>
      </c>
      <c r="AI84" s="153">
        <v>447.359</v>
      </c>
      <c r="AJ84" s="153">
        <v>72.089</v>
      </c>
      <c r="AK84" s="153">
        <v>4.8</v>
      </c>
      <c r="AL84" s="153">
        <v>25.202</v>
      </c>
      <c r="AM84" s="153">
        <v>404.485</v>
      </c>
      <c r="AN84" s="153">
        <v>8.631</v>
      </c>
      <c r="AO84" s="153">
        <v>1260.749</v>
      </c>
      <c r="AP84" s="153">
        <v>243.453</v>
      </c>
      <c r="AQ84" s="153">
        <v>36.573</v>
      </c>
      <c r="AR84" s="153">
        <v>322.243</v>
      </c>
      <c r="AS84" s="153">
        <v>1.691</v>
      </c>
      <c r="AT84" s="153">
        <v>364.117</v>
      </c>
      <c r="AU84" s="153">
        <v>19.602</v>
      </c>
      <c r="AV84" s="153">
        <v>12.814</v>
      </c>
      <c r="AW84" s="153">
        <v>52.368</v>
      </c>
      <c r="AX84" s="153">
        <v>24.757</v>
      </c>
      <c r="AY84" s="153">
        <v>0.193</v>
      </c>
      <c r="AZ84" s="153">
        <v>2.144</v>
      </c>
      <c r="BA84" s="153">
        <v>10.298</v>
      </c>
      <c r="BB84" s="153">
        <v>7.037</v>
      </c>
      <c r="BC84" s="153">
        <v>555.495</v>
      </c>
      <c r="BD84" s="153">
        <v>21.72</v>
      </c>
      <c r="BE84" s="153">
        <v>95.835</v>
      </c>
      <c r="BF84" s="153">
        <v>83.143</v>
      </c>
      <c r="BG84" s="153">
        <v>7.019</v>
      </c>
      <c r="BH84" s="153">
        <v>10.816</v>
      </c>
      <c r="BI84" s="153">
        <v>107.989</v>
      </c>
      <c r="BJ84" s="153">
        <v>0</v>
      </c>
      <c r="BK84" s="153">
        <v>0</v>
      </c>
      <c r="BL84" s="167">
        <v>0</v>
      </c>
      <c r="BM84" s="168">
        <f t="shared" si="5"/>
        <v>6803.519000000002</v>
      </c>
      <c r="BN84" s="155"/>
      <c r="BO84" s="201">
        <v>0</v>
      </c>
      <c r="BP84" s="169">
        <f t="shared" si="6"/>
        <v>3573.066</v>
      </c>
      <c r="BQ84" s="154">
        <f t="shared" si="7"/>
        <v>3573.066</v>
      </c>
      <c r="BR84" s="170">
        <v>0</v>
      </c>
      <c r="BS84" s="152">
        <v>3573.066</v>
      </c>
      <c r="BT84" s="171">
        <v>0</v>
      </c>
      <c r="BU84" s="171">
        <v>0</v>
      </c>
      <c r="BV84" s="152">
        <v>0</v>
      </c>
      <c r="BW84" s="172">
        <v>0</v>
      </c>
      <c r="BX84" s="155">
        <v>0</v>
      </c>
      <c r="BY84"/>
      <c r="BZ84"/>
    </row>
    <row r="85" spans="1:78" ht="15">
      <c r="A85" s="61" t="s">
        <v>64</v>
      </c>
      <c r="B85" s="38" t="s">
        <v>217</v>
      </c>
      <c r="C85" s="153">
        <f t="shared" si="4"/>
        <v>3447.0389999999998</v>
      </c>
      <c r="D85" s="152"/>
      <c r="E85" s="152"/>
      <c r="F85" s="152"/>
      <c r="G85" s="152"/>
      <c r="H85" s="152"/>
      <c r="I85" s="152"/>
      <c r="J85" s="152"/>
      <c r="K85" s="152"/>
      <c r="L85" s="154">
        <v>336.848</v>
      </c>
      <c r="M85" s="153">
        <v>19.171</v>
      </c>
      <c r="N85" s="153">
        <v>0.344</v>
      </c>
      <c r="O85" s="153">
        <v>86.518</v>
      </c>
      <c r="P85" s="153">
        <v>2.512</v>
      </c>
      <c r="Q85" s="153">
        <v>0.285</v>
      </c>
      <c r="R85" s="153">
        <v>1.972</v>
      </c>
      <c r="S85" s="153">
        <v>4.689</v>
      </c>
      <c r="T85" s="153">
        <v>0</v>
      </c>
      <c r="U85" s="153">
        <v>3.075</v>
      </c>
      <c r="V85" s="153">
        <v>0.667</v>
      </c>
      <c r="W85" s="153">
        <v>0.23</v>
      </c>
      <c r="X85" s="153">
        <v>14.862</v>
      </c>
      <c r="Y85" s="153">
        <v>1.436</v>
      </c>
      <c r="Z85" s="153">
        <v>0.631</v>
      </c>
      <c r="AA85" s="153">
        <v>5.367</v>
      </c>
      <c r="AB85" s="153">
        <v>3.978</v>
      </c>
      <c r="AC85" s="153">
        <v>14.792</v>
      </c>
      <c r="AD85" s="153">
        <v>0</v>
      </c>
      <c r="AE85" s="153">
        <v>196.124</v>
      </c>
      <c r="AF85" s="153">
        <v>18.912</v>
      </c>
      <c r="AG85" s="153">
        <v>16.822</v>
      </c>
      <c r="AH85" s="153">
        <v>39.897</v>
      </c>
      <c r="AI85" s="153">
        <v>182.886</v>
      </c>
      <c r="AJ85" s="153">
        <v>11.76</v>
      </c>
      <c r="AK85" s="153">
        <v>5.049</v>
      </c>
      <c r="AL85" s="153">
        <v>3.549</v>
      </c>
      <c r="AM85" s="153">
        <v>124.027</v>
      </c>
      <c r="AN85" s="153">
        <v>2.429</v>
      </c>
      <c r="AO85" s="153">
        <v>635.874</v>
      </c>
      <c r="AP85" s="153">
        <v>73.506</v>
      </c>
      <c r="AQ85" s="153">
        <v>3.863</v>
      </c>
      <c r="AR85" s="153">
        <v>7.142</v>
      </c>
      <c r="AS85" s="153">
        <v>0.377</v>
      </c>
      <c r="AT85" s="153">
        <v>31.36</v>
      </c>
      <c r="AU85" s="153">
        <v>1.631</v>
      </c>
      <c r="AV85" s="153">
        <v>0.535</v>
      </c>
      <c r="AW85" s="153">
        <v>12.755</v>
      </c>
      <c r="AX85" s="153">
        <v>7.555</v>
      </c>
      <c r="AY85" s="153">
        <v>0.033</v>
      </c>
      <c r="AZ85" s="153">
        <v>0.981</v>
      </c>
      <c r="BA85" s="153">
        <v>4.931</v>
      </c>
      <c r="BB85" s="153">
        <v>2.06</v>
      </c>
      <c r="BC85" s="153">
        <v>157.664</v>
      </c>
      <c r="BD85" s="153">
        <v>3.838</v>
      </c>
      <c r="BE85" s="153">
        <v>42.609</v>
      </c>
      <c r="BF85" s="153">
        <v>31.874</v>
      </c>
      <c r="BG85" s="153">
        <v>3.138</v>
      </c>
      <c r="BH85" s="153">
        <v>7.21</v>
      </c>
      <c r="BI85" s="153">
        <v>69.323</v>
      </c>
      <c r="BJ85" s="153">
        <v>0</v>
      </c>
      <c r="BK85" s="153">
        <v>0</v>
      </c>
      <c r="BL85" s="167">
        <v>0</v>
      </c>
      <c r="BM85" s="168">
        <f t="shared" si="5"/>
        <v>2197.091</v>
      </c>
      <c r="BN85" s="155"/>
      <c r="BO85" s="201">
        <v>0</v>
      </c>
      <c r="BP85" s="169">
        <f t="shared" si="6"/>
        <v>1250.757</v>
      </c>
      <c r="BQ85" s="154">
        <f t="shared" si="7"/>
        <v>1250.757</v>
      </c>
      <c r="BR85" s="170">
        <v>0</v>
      </c>
      <c r="BS85" s="152">
        <v>1250.757</v>
      </c>
      <c r="BT85" s="171">
        <v>0</v>
      </c>
      <c r="BU85" s="171">
        <v>0</v>
      </c>
      <c r="BV85" s="152">
        <v>0</v>
      </c>
      <c r="BW85" s="172">
        <v>-0.809</v>
      </c>
      <c r="BX85" s="155">
        <v>0</v>
      </c>
      <c r="BY85"/>
      <c r="BZ85"/>
    </row>
    <row r="86" spans="1:78" ht="15">
      <c r="A86" s="61" t="s">
        <v>65</v>
      </c>
      <c r="B86" s="38" t="s">
        <v>17</v>
      </c>
      <c r="C86" s="153">
        <f t="shared" si="4"/>
        <v>37418.191999999995</v>
      </c>
      <c r="D86" s="152"/>
      <c r="E86" s="152"/>
      <c r="F86" s="152"/>
      <c r="G86" s="152"/>
      <c r="H86" s="152"/>
      <c r="I86" s="152"/>
      <c r="J86" s="152"/>
      <c r="K86" s="152"/>
      <c r="L86" s="154">
        <v>0.165</v>
      </c>
      <c r="M86" s="153">
        <v>0</v>
      </c>
      <c r="N86" s="153">
        <v>0</v>
      </c>
      <c r="O86" s="153">
        <v>43.899</v>
      </c>
      <c r="P86" s="153">
        <v>25.011</v>
      </c>
      <c r="Q86" s="153">
        <v>0.483</v>
      </c>
      <c r="R86" s="153">
        <v>2.332</v>
      </c>
      <c r="S86" s="153">
        <v>4.448</v>
      </c>
      <c r="T86" s="153">
        <v>0</v>
      </c>
      <c r="U86" s="153">
        <v>3.988</v>
      </c>
      <c r="V86" s="153">
        <v>2.981</v>
      </c>
      <c r="W86" s="153">
        <v>0.349</v>
      </c>
      <c r="X86" s="153">
        <v>0.6</v>
      </c>
      <c r="Y86" s="153">
        <v>6.243</v>
      </c>
      <c r="Z86" s="153">
        <v>4.527</v>
      </c>
      <c r="AA86" s="153">
        <v>15.796</v>
      </c>
      <c r="AB86" s="153">
        <v>12.113</v>
      </c>
      <c r="AC86" s="153">
        <v>0</v>
      </c>
      <c r="AD86" s="153">
        <v>6.497</v>
      </c>
      <c r="AE86" s="153">
        <v>6889.577</v>
      </c>
      <c r="AF86" s="153">
        <v>3.77</v>
      </c>
      <c r="AG86" s="153">
        <v>14.875</v>
      </c>
      <c r="AH86" s="153">
        <v>61.478</v>
      </c>
      <c r="AI86" s="153">
        <v>67.595</v>
      </c>
      <c r="AJ86" s="153">
        <v>0.646</v>
      </c>
      <c r="AK86" s="153">
        <v>0</v>
      </c>
      <c r="AL86" s="153">
        <v>3.784</v>
      </c>
      <c r="AM86" s="153">
        <v>0.008</v>
      </c>
      <c r="AN86" s="153">
        <v>2.894</v>
      </c>
      <c r="AO86" s="153">
        <v>710.79</v>
      </c>
      <c r="AP86" s="153">
        <v>36.776</v>
      </c>
      <c r="AQ86" s="153">
        <v>9.117</v>
      </c>
      <c r="AR86" s="153">
        <v>53.247</v>
      </c>
      <c r="AS86" s="153">
        <v>0.474</v>
      </c>
      <c r="AT86" s="153">
        <v>0</v>
      </c>
      <c r="AU86" s="153">
        <v>4.44</v>
      </c>
      <c r="AV86" s="153">
        <v>2.363</v>
      </c>
      <c r="AW86" s="153">
        <v>268.421</v>
      </c>
      <c r="AX86" s="153">
        <v>833.131</v>
      </c>
      <c r="AY86" s="153">
        <v>0.4</v>
      </c>
      <c r="AZ86" s="153">
        <v>9.049</v>
      </c>
      <c r="BA86" s="153">
        <v>45.777</v>
      </c>
      <c r="BB86" s="153">
        <v>8.144</v>
      </c>
      <c r="BC86" s="153">
        <v>45.926</v>
      </c>
      <c r="BD86" s="153">
        <v>2.325</v>
      </c>
      <c r="BE86" s="153">
        <v>21.05</v>
      </c>
      <c r="BF86" s="153">
        <v>20.791</v>
      </c>
      <c r="BG86" s="153">
        <v>10.958</v>
      </c>
      <c r="BH86" s="153">
        <v>30.085</v>
      </c>
      <c r="BI86" s="153">
        <v>2.349</v>
      </c>
      <c r="BJ86" s="153">
        <v>0</v>
      </c>
      <c r="BK86" s="153">
        <v>0</v>
      </c>
      <c r="BL86" s="167">
        <v>0</v>
      </c>
      <c r="BM86" s="168">
        <f t="shared" si="5"/>
        <v>9289.671999999999</v>
      </c>
      <c r="BN86" s="155"/>
      <c r="BO86" s="201">
        <v>46.18</v>
      </c>
      <c r="BP86" s="169">
        <f t="shared" si="6"/>
        <v>149.964</v>
      </c>
      <c r="BQ86" s="154">
        <f t="shared" si="7"/>
        <v>149.964</v>
      </c>
      <c r="BR86" s="170">
        <v>0</v>
      </c>
      <c r="BS86" s="152">
        <v>149.964</v>
      </c>
      <c r="BT86" s="171">
        <v>0</v>
      </c>
      <c r="BU86" s="171">
        <v>0</v>
      </c>
      <c r="BV86" s="152">
        <v>24683.835</v>
      </c>
      <c r="BW86" s="172">
        <v>3248.541</v>
      </c>
      <c r="BX86" s="155">
        <v>0</v>
      </c>
      <c r="BY86"/>
      <c r="BZ86"/>
    </row>
    <row r="87" spans="1:78" ht="15">
      <c r="A87" s="61" t="s">
        <v>66</v>
      </c>
      <c r="B87" s="38" t="s">
        <v>218</v>
      </c>
      <c r="C87" s="153">
        <f t="shared" si="4"/>
        <v>787.2040000000002</v>
      </c>
      <c r="D87" s="152"/>
      <c r="E87" s="152"/>
      <c r="F87" s="152"/>
      <c r="G87" s="152"/>
      <c r="H87" s="152"/>
      <c r="I87" s="152"/>
      <c r="J87" s="152"/>
      <c r="K87" s="152"/>
      <c r="L87" s="154">
        <v>0.089</v>
      </c>
      <c r="M87" s="153">
        <v>0</v>
      </c>
      <c r="N87" s="153">
        <v>3.832</v>
      </c>
      <c r="O87" s="153">
        <v>4.958</v>
      </c>
      <c r="P87" s="153">
        <v>20.859</v>
      </c>
      <c r="Q87" s="153">
        <v>0.65</v>
      </c>
      <c r="R87" s="153">
        <v>3.773</v>
      </c>
      <c r="S87" s="153">
        <v>0.229</v>
      </c>
      <c r="T87" s="153">
        <v>0</v>
      </c>
      <c r="U87" s="153">
        <v>3.395</v>
      </c>
      <c r="V87" s="153">
        <v>1.036</v>
      </c>
      <c r="W87" s="153">
        <v>0.153</v>
      </c>
      <c r="X87" s="153">
        <v>6.774</v>
      </c>
      <c r="Y87" s="153">
        <v>4.338</v>
      </c>
      <c r="Z87" s="153">
        <v>0.35</v>
      </c>
      <c r="AA87" s="153">
        <v>1.714</v>
      </c>
      <c r="AB87" s="153">
        <v>1.693</v>
      </c>
      <c r="AC87" s="153">
        <v>6.031</v>
      </c>
      <c r="AD87" s="153">
        <v>2.74</v>
      </c>
      <c r="AE87" s="153">
        <v>17.243</v>
      </c>
      <c r="AF87" s="153">
        <v>24.205</v>
      </c>
      <c r="AG87" s="153">
        <v>14.875</v>
      </c>
      <c r="AH87" s="153">
        <v>26.478</v>
      </c>
      <c r="AI87" s="153">
        <v>39.241</v>
      </c>
      <c r="AJ87" s="153">
        <v>245.096</v>
      </c>
      <c r="AK87" s="153">
        <v>0.177</v>
      </c>
      <c r="AL87" s="153">
        <v>0</v>
      </c>
      <c r="AM87" s="153">
        <v>12.892</v>
      </c>
      <c r="AN87" s="153">
        <v>0.339</v>
      </c>
      <c r="AO87" s="153">
        <v>16.378</v>
      </c>
      <c r="AP87" s="153">
        <v>0.103</v>
      </c>
      <c r="AQ87" s="153">
        <v>1.844</v>
      </c>
      <c r="AR87" s="153">
        <v>21.933</v>
      </c>
      <c r="AS87" s="153">
        <v>0.725</v>
      </c>
      <c r="AT87" s="153">
        <v>10.145</v>
      </c>
      <c r="AU87" s="153">
        <v>3.277</v>
      </c>
      <c r="AV87" s="153">
        <v>2.261</v>
      </c>
      <c r="AW87" s="153">
        <v>4.624</v>
      </c>
      <c r="AX87" s="153">
        <v>3.462</v>
      </c>
      <c r="AY87" s="153">
        <v>0</v>
      </c>
      <c r="AZ87" s="153">
        <v>6.315</v>
      </c>
      <c r="BA87" s="153">
        <v>11.749</v>
      </c>
      <c r="BB87" s="153">
        <v>16.29</v>
      </c>
      <c r="BC87" s="153">
        <v>28.335</v>
      </c>
      <c r="BD87" s="153">
        <v>2.101</v>
      </c>
      <c r="BE87" s="153">
        <v>6.472</v>
      </c>
      <c r="BF87" s="153">
        <v>5.214</v>
      </c>
      <c r="BG87" s="153">
        <v>1.138</v>
      </c>
      <c r="BH87" s="153">
        <v>0</v>
      </c>
      <c r="BI87" s="153">
        <v>0.183</v>
      </c>
      <c r="BJ87" s="153">
        <v>0</v>
      </c>
      <c r="BK87" s="153">
        <v>0</v>
      </c>
      <c r="BL87" s="167">
        <v>0</v>
      </c>
      <c r="BM87" s="168">
        <f t="shared" si="5"/>
        <v>585.7090000000002</v>
      </c>
      <c r="BN87" s="155"/>
      <c r="BO87" s="201">
        <v>0</v>
      </c>
      <c r="BP87" s="169">
        <f t="shared" si="6"/>
        <v>201.495</v>
      </c>
      <c r="BQ87" s="154">
        <f t="shared" si="7"/>
        <v>201.495</v>
      </c>
      <c r="BR87" s="170">
        <v>0</v>
      </c>
      <c r="BS87" s="152">
        <v>201.495</v>
      </c>
      <c r="BT87" s="171">
        <v>0</v>
      </c>
      <c r="BU87" s="171">
        <v>0</v>
      </c>
      <c r="BV87" s="152">
        <v>0</v>
      </c>
      <c r="BW87" s="172">
        <v>0</v>
      </c>
      <c r="BX87" s="155">
        <v>0</v>
      </c>
      <c r="BY87"/>
      <c r="BZ87"/>
    </row>
    <row r="88" spans="1:78" ht="15">
      <c r="A88" s="61" t="s">
        <v>67</v>
      </c>
      <c r="B88" s="38" t="s">
        <v>219</v>
      </c>
      <c r="C88" s="153">
        <f t="shared" si="4"/>
        <v>0</v>
      </c>
      <c r="D88" s="152"/>
      <c r="E88" s="152"/>
      <c r="F88" s="152"/>
      <c r="G88" s="152"/>
      <c r="H88" s="152"/>
      <c r="I88" s="152"/>
      <c r="J88" s="152"/>
      <c r="K88" s="152"/>
      <c r="L88" s="154">
        <v>0</v>
      </c>
      <c r="M88" s="153">
        <v>0</v>
      </c>
      <c r="N88" s="153">
        <v>0</v>
      </c>
      <c r="O88" s="153">
        <v>0</v>
      </c>
      <c r="P88" s="153">
        <v>0</v>
      </c>
      <c r="Q88" s="153">
        <v>0</v>
      </c>
      <c r="R88" s="153">
        <v>0</v>
      </c>
      <c r="S88" s="153">
        <v>0</v>
      </c>
      <c r="T88" s="153">
        <v>0</v>
      </c>
      <c r="U88" s="153">
        <v>0</v>
      </c>
      <c r="V88" s="153">
        <v>0</v>
      </c>
      <c r="W88" s="153">
        <v>0</v>
      </c>
      <c r="X88" s="153">
        <v>0</v>
      </c>
      <c r="Y88" s="153">
        <v>0</v>
      </c>
      <c r="Z88" s="153">
        <v>0</v>
      </c>
      <c r="AA88" s="153">
        <v>0</v>
      </c>
      <c r="AB88" s="153">
        <v>0</v>
      </c>
      <c r="AC88" s="153">
        <v>0</v>
      </c>
      <c r="AD88" s="153">
        <v>0</v>
      </c>
      <c r="AE88" s="153">
        <v>0</v>
      </c>
      <c r="AF88" s="153">
        <v>0</v>
      </c>
      <c r="AG88" s="153">
        <v>0</v>
      </c>
      <c r="AH88" s="153">
        <v>0</v>
      </c>
      <c r="AI88" s="153">
        <v>0</v>
      </c>
      <c r="AJ88" s="153">
        <v>0</v>
      </c>
      <c r="AK88" s="153">
        <v>0</v>
      </c>
      <c r="AL88" s="153">
        <v>0</v>
      </c>
      <c r="AM88" s="153">
        <v>0</v>
      </c>
      <c r="AN88" s="153">
        <v>0</v>
      </c>
      <c r="AO88" s="153">
        <v>0</v>
      </c>
      <c r="AP88" s="153">
        <v>0</v>
      </c>
      <c r="AQ88" s="153">
        <v>0</v>
      </c>
      <c r="AR88" s="153">
        <v>0</v>
      </c>
      <c r="AS88" s="153">
        <v>0</v>
      </c>
      <c r="AT88" s="153">
        <v>0</v>
      </c>
      <c r="AU88" s="153">
        <v>0</v>
      </c>
      <c r="AV88" s="153">
        <v>0</v>
      </c>
      <c r="AW88" s="153">
        <v>0</v>
      </c>
      <c r="AX88" s="153">
        <v>0</v>
      </c>
      <c r="AY88" s="153">
        <v>0</v>
      </c>
      <c r="AZ88" s="153">
        <v>0</v>
      </c>
      <c r="BA88" s="153">
        <v>0</v>
      </c>
      <c r="BB88" s="153">
        <v>0</v>
      </c>
      <c r="BC88" s="153">
        <v>0</v>
      </c>
      <c r="BD88" s="153">
        <v>0</v>
      </c>
      <c r="BE88" s="153">
        <v>0</v>
      </c>
      <c r="BF88" s="153">
        <v>0</v>
      </c>
      <c r="BG88" s="153">
        <v>0</v>
      </c>
      <c r="BH88" s="153">
        <v>0</v>
      </c>
      <c r="BI88" s="153">
        <v>0</v>
      </c>
      <c r="BJ88" s="153">
        <v>0</v>
      </c>
      <c r="BK88" s="153">
        <v>0</v>
      </c>
      <c r="BL88" s="167">
        <v>0</v>
      </c>
      <c r="BM88" s="168">
        <f t="shared" si="5"/>
        <v>0</v>
      </c>
      <c r="BN88" s="155"/>
      <c r="BO88" s="201">
        <v>0</v>
      </c>
      <c r="BP88" s="169">
        <f t="shared" si="6"/>
        <v>0</v>
      </c>
      <c r="BQ88" s="154">
        <f t="shared" si="7"/>
        <v>0</v>
      </c>
      <c r="BR88" s="170">
        <v>0</v>
      </c>
      <c r="BS88" s="152">
        <v>0</v>
      </c>
      <c r="BT88" s="171">
        <v>0</v>
      </c>
      <c r="BU88" s="171">
        <v>0</v>
      </c>
      <c r="BV88" s="152">
        <v>0</v>
      </c>
      <c r="BW88" s="172">
        <v>0</v>
      </c>
      <c r="BX88" s="155">
        <v>0</v>
      </c>
      <c r="BY88"/>
      <c r="BZ88"/>
    </row>
    <row r="89" spans="1:78" ht="15">
      <c r="A89" s="61" t="s">
        <v>68</v>
      </c>
      <c r="B89" s="38" t="s">
        <v>220</v>
      </c>
      <c r="C89" s="153">
        <f t="shared" si="4"/>
        <v>0</v>
      </c>
      <c r="D89" s="152"/>
      <c r="E89" s="152"/>
      <c r="F89" s="152"/>
      <c r="G89" s="152"/>
      <c r="H89" s="152"/>
      <c r="I89" s="152"/>
      <c r="J89" s="152"/>
      <c r="K89" s="152"/>
      <c r="L89" s="154">
        <v>0</v>
      </c>
      <c r="M89" s="153">
        <v>0</v>
      </c>
      <c r="N89" s="153">
        <v>0</v>
      </c>
      <c r="O89" s="153">
        <v>0</v>
      </c>
      <c r="P89" s="153">
        <v>0</v>
      </c>
      <c r="Q89" s="153">
        <v>0</v>
      </c>
      <c r="R89" s="153">
        <v>0</v>
      </c>
      <c r="S89" s="153">
        <v>0</v>
      </c>
      <c r="T89" s="153">
        <v>0</v>
      </c>
      <c r="U89" s="153">
        <v>0</v>
      </c>
      <c r="V89" s="153">
        <v>0</v>
      </c>
      <c r="W89" s="153">
        <v>0</v>
      </c>
      <c r="X89" s="153">
        <v>0</v>
      </c>
      <c r="Y89" s="153">
        <v>0</v>
      </c>
      <c r="Z89" s="153">
        <v>0</v>
      </c>
      <c r="AA89" s="153">
        <v>0</v>
      </c>
      <c r="AB89" s="153">
        <v>0</v>
      </c>
      <c r="AC89" s="153">
        <v>0</v>
      </c>
      <c r="AD89" s="153">
        <v>0</v>
      </c>
      <c r="AE89" s="153">
        <v>0</v>
      </c>
      <c r="AF89" s="153">
        <v>0</v>
      </c>
      <c r="AG89" s="153">
        <v>0</v>
      </c>
      <c r="AH89" s="153">
        <v>0</v>
      </c>
      <c r="AI89" s="153">
        <v>0</v>
      </c>
      <c r="AJ89" s="153">
        <v>0</v>
      </c>
      <c r="AK89" s="153">
        <v>0</v>
      </c>
      <c r="AL89" s="153">
        <v>0</v>
      </c>
      <c r="AM89" s="153">
        <v>0</v>
      </c>
      <c r="AN89" s="153">
        <v>0</v>
      </c>
      <c r="AO89" s="153">
        <v>0</v>
      </c>
      <c r="AP89" s="153">
        <v>0</v>
      </c>
      <c r="AQ89" s="153">
        <v>0</v>
      </c>
      <c r="AR89" s="153">
        <v>0</v>
      </c>
      <c r="AS89" s="153">
        <v>0</v>
      </c>
      <c r="AT89" s="153">
        <v>0</v>
      </c>
      <c r="AU89" s="153">
        <v>0</v>
      </c>
      <c r="AV89" s="153">
        <v>0</v>
      </c>
      <c r="AW89" s="153">
        <v>0</v>
      </c>
      <c r="AX89" s="153">
        <v>0</v>
      </c>
      <c r="AY89" s="153">
        <v>0</v>
      </c>
      <c r="AZ89" s="153">
        <v>0</v>
      </c>
      <c r="BA89" s="153">
        <v>0</v>
      </c>
      <c r="BB89" s="153">
        <v>0</v>
      </c>
      <c r="BC89" s="153">
        <v>0</v>
      </c>
      <c r="BD89" s="153">
        <v>0</v>
      </c>
      <c r="BE89" s="153">
        <v>0</v>
      </c>
      <c r="BF89" s="153">
        <v>0</v>
      </c>
      <c r="BG89" s="153">
        <v>0</v>
      </c>
      <c r="BH89" s="153">
        <v>0</v>
      </c>
      <c r="BI89" s="153">
        <v>0</v>
      </c>
      <c r="BJ89" s="153">
        <v>0</v>
      </c>
      <c r="BK89" s="153">
        <v>0</v>
      </c>
      <c r="BL89" s="167">
        <v>0</v>
      </c>
      <c r="BM89" s="168">
        <f t="shared" si="5"/>
        <v>0</v>
      </c>
      <c r="BN89" s="155"/>
      <c r="BO89" s="201">
        <v>0</v>
      </c>
      <c r="BP89" s="169">
        <f t="shared" si="6"/>
        <v>0</v>
      </c>
      <c r="BQ89" s="154">
        <f t="shared" si="7"/>
        <v>0</v>
      </c>
      <c r="BR89" s="170">
        <v>0</v>
      </c>
      <c r="BS89" s="152">
        <v>0</v>
      </c>
      <c r="BT89" s="171">
        <v>0</v>
      </c>
      <c r="BU89" s="171">
        <v>0</v>
      </c>
      <c r="BV89" s="152">
        <v>0</v>
      </c>
      <c r="BW89" s="172">
        <v>0</v>
      </c>
      <c r="BX89" s="155">
        <v>0</v>
      </c>
      <c r="BY89"/>
      <c r="BZ89"/>
    </row>
    <row r="90" spans="1:78" ht="15">
      <c r="A90" s="61" t="s">
        <v>69</v>
      </c>
      <c r="B90" s="38" t="s">
        <v>221</v>
      </c>
      <c r="C90" s="153">
        <f t="shared" si="4"/>
        <v>0</v>
      </c>
      <c r="D90" s="152"/>
      <c r="E90" s="152"/>
      <c r="F90" s="152"/>
      <c r="G90" s="152"/>
      <c r="H90" s="152"/>
      <c r="I90" s="152"/>
      <c r="J90" s="152"/>
      <c r="K90" s="152"/>
      <c r="L90" s="154">
        <v>0</v>
      </c>
      <c r="M90" s="153">
        <v>0</v>
      </c>
      <c r="N90" s="153">
        <v>0</v>
      </c>
      <c r="O90" s="153">
        <v>0</v>
      </c>
      <c r="P90" s="153">
        <v>0</v>
      </c>
      <c r="Q90" s="153">
        <v>0</v>
      </c>
      <c r="R90" s="153">
        <v>0</v>
      </c>
      <c r="S90" s="153">
        <v>0</v>
      </c>
      <c r="T90" s="153">
        <v>0</v>
      </c>
      <c r="U90" s="153">
        <v>0</v>
      </c>
      <c r="V90" s="153">
        <v>0</v>
      </c>
      <c r="W90" s="153">
        <v>0</v>
      </c>
      <c r="X90" s="153">
        <v>0</v>
      </c>
      <c r="Y90" s="153">
        <v>0</v>
      </c>
      <c r="Z90" s="153">
        <v>0</v>
      </c>
      <c r="AA90" s="153">
        <v>0</v>
      </c>
      <c r="AB90" s="153">
        <v>0</v>
      </c>
      <c r="AC90" s="153">
        <v>0</v>
      </c>
      <c r="AD90" s="153">
        <v>0</v>
      </c>
      <c r="AE90" s="153">
        <v>0</v>
      </c>
      <c r="AF90" s="153">
        <v>0</v>
      </c>
      <c r="AG90" s="153">
        <v>0</v>
      </c>
      <c r="AH90" s="153">
        <v>0</v>
      </c>
      <c r="AI90" s="153">
        <v>0</v>
      </c>
      <c r="AJ90" s="153">
        <v>0</v>
      </c>
      <c r="AK90" s="153">
        <v>0</v>
      </c>
      <c r="AL90" s="153">
        <v>0</v>
      </c>
      <c r="AM90" s="153">
        <v>0</v>
      </c>
      <c r="AN90" s="153">
        <v>0</v>
      </c>
      <c r="AO90" s="153">
        <v>0</v>
      </c>
      <c r="AP90" s="153">
        <v>0</v>
      </c>
      <c r="AQ90" s="153">
        <v>0</v>
      </c>
      <c r="AR90" s="153">
        <v>0</v>
      </c>
      <c r="AS90" s="153">
        <v>0</v>
      </c>
      <c r="AT90" s="153">
        <v>0</v>
      </c>
      <c r="AU90" s="153">
        <v>0</v>
      </c>
      <c r="AV90" s="153">
        <v>0</v>
      </c>
      <c r="AW90" s="153">
        <v>0</v>
      </c>
      <c r="AX90" s="153">
        <v>0</v>
      </c>
      <c r="AY90" s="153">
        <v>0</v>
      </c>
      <c r="AZ90" s="153">
        <v>0</v>
      </c>
      <c r="BA90" s="153">
        <v>0</v>
      </c>
      <c r="BB90" s="153">
        <v>0</v>
      </c>
      <c r="BC90" s="153">
        <v>0</v>
      </c>
      <c r="BD90" s="153">
        <v>0</v>
      </c>
      <c r="BE90" s="153">
        <v>0</v>
      </c>
      <c r="BF90" s="153">
        <v>0</v>
      </c>
      <c r="BG90" s="153">
        <v>0</v>
      </c>
      <c r="BH90" s="153">
        <v>0</v>
      </c>
      <c r="BI90" s="153">
        <v>0</v>
      </c>
      <c r="BJ90" s="153">
        <v>0</v>
      </c>
      <c r="BK90" s="153">
        <v>0</v>
      </c>
      <c r="BL90" s="167">
        <v>0</v>
      </c>
      <c r="BM90" s="168">
        <f t="shared" si="5"/>
        <v>0</v>
      </c>
      <c r="BN90" s="155"/>
      <c r="BO90" s="201">
        <v>0</v>
      </c>
      <c r="BP90" s="169">
        <f t="shared" si="6"/>
        <v>0</v>
      </c>
      <c r="BQ90" s="154">
        <f t="shared" si="7"/>
        <v>0</v>
      </c>
      <c r="BR90" s="170">
        <v>0</v>
      </c>
      <c r="BS90" s="152">
        <v>0</v>
      </c>
      <c r="BT90" s="171">
        <v>0</v>
      </c>
      <c r="BU90" s="171">
        <v>0</v>
      </c>
      <c r="BV90" s="152">
        <v>0</v>
      </c>
      <c r="BW90" s="172">
        <v>0</v>
      </c>
      <c r="BX90" s="155">
        <v>0</v>
      </c>
      <c r="BY90"/>
      <c r="BZ90"/>
    </row>
    <row r="91" spans="1:78" ht="15">
      <c r="A91" s="61" t="s">
        <v>70</v>
      </c>
      <c r="B91" s="38" t="s">
        <v>222</v>
      </c>
      <c r="C91" s="153">
        <f t="shared" si="4"/>
        <v>14147.132999999998</v>
      </c>
      <c r="D91" s="152"/>
      <c r="E91" s="152"/>
      <c r="F91" s="152"/>
      <c r="G91" s="152"/>
      <c r="H91" s="152"/>
      <c r="I91" s="152"/>
      <c r="J91" s="152"/>
      <c r="K91" s="152"/>
      <c r="L91" s="154">
        <v>0</v>
      </c>
      <c r="M91" s="153">
        <v>75.709</v>
      </c>
      <c r="N91" s="153">
        <v>93.423</v>
      </c>
      <c r="O91" s="153">
        <v>92.577</v>
      </c>
      <c r="P91" s="153">
        <v>146.074</v>
      </c>
      <c r="Q91" s="153">
        <v>2.543</v>
      </c>
      <c r="R91" s="153">
        <v>12.202</v>
      </c>
      <c r="S91" s="153">
        <v>5.459</v>
      </c>
      <c r="T91" s="153">
        <v>0</v>
      </c>
      <c r="U91" s="153">
        <v>19.463</v>
      </c>
      <c r="V91" s="153">
        <v>2.181</v>
      </c>
      <c r="W91" s="153">
        <v>1.025</v>
      </c>
      <c r="X91" s="153">
        <v>1.933</v>
      </c>
      <c r="Y91" s="153">
        <v>0.577</v>
      </c>
      <c r="Z91" s="153">
        <v>11.162</v>
      </c>
      <c r="AA91" s="153">
        <v>7.792</v>
      </c>
      <c r="AB91" s="153">
        <v>1.029</v>
      </c>
      <c r="AC91" s="153">
        <v>8.197</v>
      </c>
      <c r="AD91" s="153">
        <v>9.404</v>
      </c>
      <c r="AE91" s="153">
        <v>883.3</v>
      </c>
      <c r="AF91" s="153">
        <v>9.486</v>
      </c>
      <c r="AG91" s="153">
        <v>30.543</v>
      </c>
      <c r="AH91" s="153">
        <v>253.388</v>
      </c>
      <c r="AI91" s="153">
        <v>592.25</v>
      </c>
      <c r="AJ91" s="153">
        <v>7.181</v>
      </c>
      <c r="AK91" s="153">
        <v>1.293</v>
      </c>
      <c r="AL91" s="153">
        <v>145.632</v>
      </c>
      <c r="AM91" s="153">
        <v>44.808</v>
      </c>
      <c r="AN91" s="153">
        <v>6.521</v>
      </c>
      <c r="AO91" s="153">
        <v>348.261</v>
      </c>
      <c r="AP91" s="153">
        <v>48.942</v>
      </c>
      <c r="AQ91" s="153">
        <v>10.063</v>
      </c>
      <c r="AR91" s="153">
        <v>5.322</v>
      </c>
      <c r="AS91" s="153">
        <v>2.024</v>
      </c>
      <c r="AT91" s="153">
        <v>388.73</v>
      </c>
      <c r="AU91" s="153">
        <v>0.168</v>
      </c>
      <c r="AV91" s="153">
        <v>0.026</v>
      </c>
      <c r="AW91" s="153">
        <v>11.921</v>
      </c>
      <c r="AX91" s="153">
        <v>33.319</v>
      </c>
      <c r="AY91" s="153">
        <v>0</v>
      </c>
      <c r="AZ91" s="153">
        <v>4.16</v>
      </c>
      <c r="BA91" s="153">
        <v>115.1</v>
      </c>
      <c r="BB91" s="153">
        <v>13.729</v>
      </c>
      <c r="BC91" s="153">
        <v>195.947</v>
      </c>
      <c r="BD91" s="153">
        <v>4.615</v>
      </c>
      <c r="BE91" s="153">
        <v>21.58</v>
      </c>
      <c r="BF91" s="153">
        <v>20.579</v>
      </c>
      <c r="BG91" s="153">
        <v>11.105</v>
      </c>
      <c r="BH91" s="153">
        <v>0</v>
      </c>
      <c r="BI91" s="153">
        <v>26.714</v>
      </c>
      <c r="BJ91" s="153">
        <v>0</v>
      </c>
      <c r="BK91" s="153">
        <v>0</v>
      </c>
      <c r="BL91" s="167">
        <v>0</v>
      </c>
      <c r="BM91" s="168">
        <f t="shared" si="5"/>
        <v>3727.4569999999994</v>
      </c>
      <c r="BN91" s="155"/>
      <c r="BO91" s="201">
        <v>0</v>
      </c>
      <c r="BP91" s="169">
        <f t="shared" si="6"/>
        <v>10419.676</v>
      </c>
      <c r="BQ91" s="154">
        <f t="shared" si="7"/>
        <v>10419.676</v>
      </c>
      <c r="BR91" s="170">
        <v>0</v>
      </c>
      <c r="BS91" s="152">
        <v>10419.676</v>
      </c>
      <c r="BT91" s="171">
        <v>0</v>
      </c>
      <c r="BU91" s="171">
        <v>0</v>
      </c>
      <c r="BV91" s="152">
        <v>0</v>
      </c>
      <c r="BW91" s="172">
        <v>0</v>
      </c>
      <c r="BX91" s="155">
        <v>0</v>
      </c>
      <c r="BY91"/>
      <c r="BZ91"/>
    </row>
    <row r="92" spans="1:78" ht="15">
      <c r="A92" s="61" t="s">
        <v>71</v>
      </c>
      <c r="B92" s="38" t="s">
        <v>72</v>
      </c>
      <c r="C92" s="153">
        <f t="shared" si="4"/>
        <v>1975.837</v>
      </c>
      <c r="D92" s="152"/>
      <c r="E92" s="152"/>
      <c r="F92" s="152"/>
      <c r="G92" s="152"/>
      <c r="H92" s="152"/>
      <c r="I92" s="152"/>
      <c r="J92" s="152"/>
      <c r="K92" s="152"/>
      <c r="L92" s="154">
        <v>0</v>
      </c>
      <c r="M92" s="153">
        <v>8.802</v>
      </c>
      <c r="N92" s="153">
        <v>0</v>
      </c>
      <c r="O92" s="153">
        <v>5.353</v>
      </c>
      <c r="P92" s="153">
        <v>112.588</v>
      </c>
      <c r="Q92" s="153">
        <v>2.521</v>
      </c>
      <c r="R92" s="153">
        <v>0.442</v>
      </c>
      <c r="S92" s="153">
        <v>0</v>
      </c>
      <c r="T92" s="153">
        <v>0</v>
      </c>
      <c r="U92" s="153">
        <v>0</v>
      </c>
      <c r="V92" s="153">
        <v>0.554</v>
      </c>
      <c r="W92" s="153">
        <v>1.63</v>
      </c>
      <c r="X92" s="153">
        <v>2.164</v>
      </c>
      <c r="Y92" s="153">
        <v>10.839</v>
      </c>
      <c r="Z92" s="153">
        <v>0</v>
      </c>
      <c r="AA92" s="153">
        <v>0.757</v>
      </c>
      <c r="AB92" s="153">
        <v>0.446</v>
      </c>
      <c r="AC92" s="153">
        <v>8.999</v>
      </c>
      <c r="AD92" s="153">
        <v>0</v>
      </c>
      <c r="AE92" s="153">
        <v>1.094</v>
      </c>
      <c r="AF92" s="153">
        <v>9.486</v>
      </c>
      <c r="AG92" s="153">
        <v>30.543</v>
      </c>
      <c r="AH92" s="153">
        <v>736.842</v>
      </c>
      <c r="AI92" s="153">
        <v>201.044</v>
      </c>
      <c r="AJ92" s="153">
        <v>0.359</v>
      </c>
      <c r="AK92" s="153">
        <v>28.112</v>
      </c>
      <c r="AL92" s="153">
        <v>4.48</v>
      </c>
      <c r="AM92" s="153">
        <v>2.319</v>
      </c>
      <c r="AN92" s="153">
        <v>0.206</v>
      </c>
      <c r="AO92" s="153">
        <v>78.93</v>
      </c>
      <c r="AP92" s="153">
        <v>0</v>
      </c>
      <c r="AQ92" s="153">
        <v>2.088</v>
      </c>
      <c r="AR92" s="153">
        <v>9.342</v>
      </c>
      <c r="AS92" s="153">
        <v>0</v>
      </c>
      <c r="AT92" s="153">
        <v>0</v>
      </c>
      <c r="AU92" s="153">
        <v>0</v>
      </c>
      <c r="AV92" s="153">
        <v>0.139</v>
      </c>
      <c r="AW92" s="153">
        <v>0.016</v>
      </c>
      <c r="AX92" s="153">
        <v>31.848</v>
      </c>
      <c r="AY92" s="153">
        <v>0</v>
      </c>
      <c r="AZ92" s="153">
        <v>0.805</v>
      </c>
      <c r="BA92" s="153">
        <v>4.135</v>
      </c>
      <c r="BB92" s="153">
        <v>7.614</v>
      </c>
      <c r="BC92" s="153">
        <v>145.97</v>
      </c>
      <c r="BD92" s="153">
        <v>0</v>
      </c>
      <c r="BE92" s="153">
        <v>18.966</v>
      </c>
      <c r="BF92" s="153">
        <v>28.814</v>
      </c>
      <c r="BG92" s="153">
        <v>0.018</v>
      </c>
      <c r="BH92" s="153">
        <v>0</v>
      </c>
      <c r="BI92" s="153">
        <v>0.211</v>
      </c>
      <c r="BJ92" s="153">
        <v>0</v>
      </c>
      <c r="BK92" s="153">
        <v>0</v>
      </c>
      <c r="BL92" s="167">
        <v>0</v>
      </c>
      <c r="BM92" s="168">
        <f t="shared" si="5"/>
        <v>1498.476</v>
      </c>
      <c r="BN92" s="155"/>
      <c r="BO92" s="201">
        <v>3.495</v>
      </c>
      <c r="BP92" s="169">
        <f t="shared" si="6"/>
        <v>473.866</v>
      </c>
      <c r="BQ92" s="154">
        <f t="shared" si="7"/>
        <v>463.063</v>
      </c>
      <c r="BR92" s="170">
        <v>0</v>
      </c>
      <c r="BS92" s="152">
        <v>463.063</v>
      </c>
      <c r="BT92" s="171">
        <v>10.803</v>
      </c>
      <c r="BU92" s="171">
        <v>0</v>
      </c>
      <c r="BV92" s="152">
        <v>0</v>
      </c>
      <c r="BW92" s="172">
        <v>0</v>
      </c>
      <c r="BX92" s="155">
        <v>0</v>
      </c>
      <c r="BY92"/>
      <c r="BZ92"/>
    </row>
    <row r="93" spans="1:78" ht="15">
      <c r="A93" s="61" t="s">
        <v>73</v>
      </c>
      <c r="B93" s="38" t="s">
        <v>74</v>
      </c>
      <c r="C93" s="153">
        <f t="shared" si="4"/>
        <v>8439.264</v>
      </c>
      <c r="D93" s="152"/>
      <c r="E93" s="152"/>
      <c r="F93" s="152"/>
      <c r="G93" s="152"/>
      <c r="H93" s="152"/>
      <c r="I93" s="152"/>
      <c r="J93" s="152"/>
      <c r="K93" s="152"/>
      <c r="L93" s="154">
        <v>0</v>
      </c>
      <c r="M93" s="153">
        <v>8.802</v>
      </c>
      <c r="N93" s="153">
        <v>0</v>
      </c>
      <c r="O93" s="153">
        <v>35.098</v>
      </c>
      <c r="P93" s="153">
        <v>3.009</v>
      </c>
      <c r="Q93" s="153">
        <v>0.603</v>
      </c>
      <c r="R93" s="153">
        <v>2.838</v>
      </c>
      <c r="S93" s="153">
        <v>1.545</v>
      </c>
      <c r="T93" s="153">
        <v>0</v>
      </c>
      <c r="U93" s="153">
        <v>3.962</v>
      </c>
      <c r="V93" s="153">
        <v>1.058</v>
      </c>
      <c r="W93" s="153">
        <v>0</v>
      </c>
      <c r="X93" s="153">
        <v>0.594</v>
      </c>
      <c r="Y93" s="153">
        <v>5.606</v>
      </c>
      <c r="Z93" s="153">
        <v>1.119</v>
      </c>
      <c r="AA93" s="153">
        <v>0</v>
      </c>
      <c r="AB93" s="153">
        <v>1.337</v>
      </c>
      <c r="AC93" s="153">
        <v>6.819</v>
      </c>
      <c r="AD93" s="153">
        <v>9.417</v>
      </c>
      <c r="AE93" s="153">
        <v>29.274</v>
      </c>
      <c r="AF93" s="153">
        <v>13.703</v>
      </c>
      <c r="AG93" s="153">
        <v>9.765</v>
      </c>
      <c r="AH93" s="153">
        <v>32.655</v>
      </c>
      <c r="AI93" s="153">
        <v>129.776</v>
      </c>
      <c r="AJ93" s="153">
        <v>3.817</v>
      </c>
      <c r="AK93" s="153">
        <v>2.208</v>
      </c>
      <c r="AL93" s="153">
        <v>979.662</v>
      </c>
      <c r="AM93" s="153">
        <v>38.154</v>
      </c>
      <c r="AN93" s="153">
        <v>16.197</v>
      </c>
      <c r="AO93" s="153">
        <v>27.48</v>
      </c>
      <c r="AP93" s="153">
        <v>6.976</v>
      </c>
      <c r="AQ93" s="153">
        <v>38.9</v>
      </c>
      <c r="AR93" s="153">
        <v>25.141</v>
      </c>
      <c r="AS93" s="153">
        <v>6.41</v>
      </c>
      <c r="AT93" s="153">
        <v>66.687</v>
      </c>
      <c r="AU93" s="153">
        <v>4.65</v>
      </c>
      <c r="AV93" s="153">
        <v>13.621</v>
      </c>
      <c r="AW93" s="153">
        <v>0.423</v>
      </c>
      <c r="AX93" s="153">
        <v>58.289</v>
      </c>
      <c r="AY93" s="153">
        <v>0</v>
      </c>
      <c r="AZ93" s="153">
        <v>0.91</v>
      </c>
      <c r="BA93" s="153">
        <v>355.058</v>
      </c>
      <c r="BB93" s="153">
        <v>27.602</v>
      </c>
      <c r="BC93" s="153">
        <v>144.168</v>
      </c>
      <c r="BD93" s="153">
        <v>0</v>
      </c>
      <c r="BE93" s="153">
        <v>16.191</v>
      </c>
      <c r="BF93" s="153">
        <v>29.816</v>
      </c>
      <c r="BG93" s="153">
        <v>5.027</v>
      </c>
      <c r="BH93" s="153">
        <v>0</v>
      </c>
      <c r="BI93" s="153">
        <v>4.204</v>
      </c>
      <c r="BJ93" s="153">
        <v>0</v>
      </c>
      <c r="BK93" s="153">
        <v>0</v>
      </c>
      <c r="BL93" s="167">
        <v>0</v>
      </c>
      <c r="BM93" s="168">
        <f t="shared" si="5"/>
        <v>2168.5710000000004</v>
      </c>
      <c r="BN93" s="155"/>
      <c r="BO93" s="201">
        <v>3320.947</v>
      </c>
      <c r="BP93" s="169">
        <f t="shared" si="6"/>
        <v>2949.746</v>
      </c>
      <c r="BQ93" s="154">
        <f t="shared" si="7"/>
        <v>2838.818</v>
      </c>
      <c r="BR93" s="170">
        <v>0</v>
      </c>
      <c r="BS93" s="152">
        <v>2838.818</v>
      </c>
      <c r="BT93" s="171">
        <v>110.928</v>
      </c>
      <c r="BU93" s="171">
        <v>0</v>
      </c>
      <c r="BV93" s="152">
        <v>0</v>
      </c>
      <c r="BW93" s="172">
        <v>0</v>
      </c>
      <c r="BX93" s="155">
        <v>0</v>
      </c>
      <c r="BY93"/>
      <c r="BZ93"/>
    </row>
    <row r="94" spans="1:78" ht="15">
      <c r="A94" s="61" t="s">
        <v>75</v>
      </c>
      <c r="B94" s="38" t="s">
        <v>223</v>
      </c>
      <c r="C94" s="153">
        <f t="shared" si="4"/>
        <v>11376.133999999998</v>
      </c>
      <c r="D94" s="152"/>
      <c r="E94" s="152"/>
      <c r="F94" s="152"/>
      <c r="G94" s="152"/>
      <c r="H94" s="152"/>
      <c r="I94" s="152"/>
      <c r="J94" s="152"/>
      <c r="K94" s="152"/>
      <c r="L94" s="154">
        <v>0</v>
      </c>
      <c r="M94" s="153">
        <v>144.376</v>
      </c>
      <c r="N94" s="153">
        <v>0</v>
      </c>
      <c r="O94" s="153">
        <v>401.79</v>
      </c>
      <c r="P94" s="153">
        <v>70</v>
      </c>
      <c r="Q94" s="153">
        <v>0</v>
      </c>
      <c r="R94" s="153">
        <v>10.364</v>
      </c>
      <c r="S94" s="153">
        <v>0</v>
      </c>
      <c r="T94" s="153">
        <v>0</v>
      </c>
      <c r="U94" s="153">
        <v>2.259</v>
      </c>
      <c r="V94" s="153">
        <v>0</v>
      </c>
      <c r="W94" s="153">
        <v>0</v>
      </c>
      <c r="X94" s="153">
        <v>20.002</v>
      </c>
      <c r="Y94" s="153">
        <v>1.388</v>
      </c>
      <c r="Z94" s="153">
        <v>0</v>
      </c>
      <c r="AA94" s="153">
        <v>1.185</v>
      </c>
      <c r="AB94" s="153">
        <v>0</v>
      </c>
      <c r="AC94" s="153">
        <v>84.763</v>
      </c>
      <c r="AD94" s="153">
        <v>79.406</v>
      </c>
      <c r="AE94" s="153">
        <v>263.502</v>
      </c>
      <c r="AF94" s="153">
        <v>0</v>
      </c>
      <c r="AG94" s="153">
        <v>10</v>
      </c>
      <c r="AH94" s="153">
        <v>626.642</v>
      </c>
      <c r="AI94" s="153">
        <v>282.506</v>
      </c>
      <c r="AJ94" s="153">
        <v>4.331</v>
      </c>
      <c r="AK94" s="153">
        <v>281.425</v>
      </c>
      <c r="AL94" s="153">
        <v>2148.445</v>
      </c>
      <c r="AM94" s="153">
        <v>1051.301</v>
      </c>
      <c r="AN94" s="153">
        <v>0</v>
      </c>
      <c r="AO94" s="153">
        <v>115.685</v>
      </c>
      <c r="AP94" s="153">
        <v>10</v>
      </c>
      <c r="AQ94" s="153">
        <v>0.888</v>
      </c>
      <c r="AR94" s="153">
        <v>197.861</v>
      </c>
      <c r="AS94" s="153">
        <v>0</v>
      </c>
      <c r="AT94" s="153">
        <v>112.446</v>
      </c>
      <c r="AU94" s="153">
        <v>0</v>
      </c>
      <c r="AV94" s="153">
        <v>0.013</v>
      </c>
      <c r="AW94" s="153">
        <v>0.714</v>
      </c>
      <c r="AX94" s="153">
        <v>10.364</v>
      </c>
      <c r="AY94" s="153">
        <v>0</v>
      </c>
      <c r="AZ94" s="153">
        <v>16.599</v>
      </c>
      <c r="BA94" s="153">
        <v>38.327</v>
      </c>
      <c r="BB94" s="153">
        <v>0</v>
      </c>
      <c r="BC94" s="153">
        <v>65.472</v>
      </c>
      <c r="BD94" s="153">
        <v>0</v>
      </c>
      <c r="BE94" s="153">
        <v>15.007</v>
      </c>
      <c r="BF94" s="153">
        <v>20</v>
      </c>
      <c r="BG94" s="153">
        <v>0</v>
      </c>
      <c r="BH94" s="153">
        <v>0</v>
      </c>
      <c r="BI94" s="153">
        <v>0</v>
      </c>
      <c r="BJ94" s="153">
        <v>0</v>
      </c>
      <c r="BK94" s="153">
        <v>0</v>
      </c>
      <c r="BL94" s="167">
        <v>0</v>
      </c>
      <c r="BM94" s="168">
        <f t="shared" si="5"/>
        <v>6087.060999999999</v>
      </c>
      <c r="BN94" s="155"/>
      <c r="BO94" s="201">
        <v>5193.912</v>
      </c>
      <c r="BP94" s="169">
        <f t="shared" si="6"/>
        <v>95.161</v>
      </c>
      <c r="BQ94" s="154">
        <f t="shared" si="7"/>
        <v>95.161</v>
      </c>
      <c r="BR94" s="170">
        <v>0</v>
      </c>
      <c r="BS94" s="152">
        <v>95.161</v>
      </c>
      <c r="BT94" s="171">
        <v>0</v>
      </c>
      <c r="BU94" s="171">
        <v>0</v>
      </c>
      <c r="BV94" s="152">
        <v>0</v>
      </c>
      <c r="BW94" s="172">
        <v>0</v>
      </c>
      <c r="BX94" s="155">
        <v>0</v>
      </c>
      <c r="BY94"/>
      <c r="BZ94"/>
    </row>
    <row r="95" spans="1:78" ht="15">
      <c r="A95" s="61" t="s">
        <v>76</v>
      </c>
      <c r="B95" s="38" t="s">
        <v>77</v>
      </c>
      <c r="C95" s="153">
        <f t="shared" si="4"/>
        <v>309.94800000000004</v>
      </c>
      <c r="D95" s="152"/>
      <c r="E95" s="152"/>
      <c r="F95" s="152"/>
      <c r="G95" s="152"/>
      <c r="H95" s="152"/>
      <c r="I95" s="152"/>
      <c r="J95" s="152"/>
      <c r="K95" s="152"/>
      <c r="L95" s="154">
        <v>0.012</v>
      </c>
      <c r="M95" s="153">
        <v>0</v>
      </c>
      <c r="N95" s="153">
        <v>0</v>
      </c>
      <c r="O95" s="153">
        <v>0.629</v>
      </c>
      <c r="P95" s="153">
        <v>0.335</v>
      </c>
      <c r="Q95" s="153">
        <v>0.145</v>
      </c>
      <c r="R95" s="153">
        <v>0.024</v>
      </c>
      <c r="S95" s="153">
        <v>0.032</v>
      </c>
      <c r="T95" s="153">
        <v>0</v>
      </c>
      <c r="U95" s="153">
        <v>0.482</v>
      </c>
      <c r="V95" s="153">
        <v>0.035</v>
      </c>
      <c r="W95" s="153">
        <v>0.015</v>
      </c>
      <c r="X95" s="153">
        <v>0.464</v>
      </c>
      <c r="Y95" s="153">
        <v>0.036</v>
      </c>
      <c r="Z95" s="153">
        <v>0.761</v>
      </c>
      <c r="AA95" s="153">
        <v>0.008</v>
      </c>
      <c r="AB95" s="153">
        <v>0.017</v>
      </c>
      <c r="AC95" s="153">
        <v>0.687</v>
      </c>
      <c r="AD95" s="153">
        <v>0.013</v>
      </c>
      <c r="AE95" s="153">
        <v>11.973</v>
      </c>
      <c r="AF95" s="153">
        <v>1.15</v>
      </c>
      <c r="AG95" s="153">
        <v>3.384</v>
      </c>
      <c r="AH95" s="153">
        <v>2.379</v>
      </c>
      <c r="AI95" s="153">
        <v>3.75</v>
      </c>
      <c r="AJ95" s="153">
        <v>0.01</v>
      </c>
      <c r="AK95" s="153">
        <v>0</v>
      </c>
      <c r="AL95" s="153">
        <v>0.754</v>
      </c>
      <c r="AM95" s="153">
        <v>0.179</v>
      </c>
      <c r="AN95" s="153">
        <v>10.148</v>
      </c>
      <c r="AO95" s="153">
        <v>2.316</v>
      </c>
      <c r="AP95" s="153">
        <v>0.579</v>
      </c>
      <c r="AQ95" s="153">
        <v>0.13</v>
      </c>
      <c r="AR95" s="153">
        <v>1.553</v>
      </c>
      <c r="AS95" s="153">
        <v>0.066</v>
      </c>
      <c r="AT95" s="153">
        <v>0</v>
      </c>
      <c r="AU95" s="153">
        <v>0.811</v>
      </c>
      <c r="AV95" s="153">
        <v>1.356</v>
      </c>
      <c r="AW95" s="153">
        <v>0.174</v>
      </c>
      <c r="AX95" s="153">
        <v>0.443</v>
      </c>
      <c r="AY95" s="153">
        <v>0</v>
      </c>
      <c r="AZ95" s="153">
        <v>0.011</v>
      </c>
      <c r="BA95" s="153">
        <v>0.143</v>
      </c>
      <c r="BB95" s="153">
        <v>0.152</v>
      </c>
      <c r="BC95" s="153">
        <v>175.154</v>
      </c>
      <c r="BD95" s="153">
        <v>2.137</v>
      </c>
      <c r="BE95" s="153">
        <v>23.739</v>
      </c>
      <c r="BF95" s="153">
        <v>12.813</v>
      </c>
      <c r="BG95" s="153">
        <v>0.379</v>
      </c>
      <c r="BH95" s="153">
        <v>0.974</v>
      </c>
      <c r="BI95" s="153">
        <v>0.502</v>
      </c>
      <c r="BJ95" s="153">
        <v>0</v>
      </c>
      <c r="BK95" s="153">
        <v>0</v>
      </c>
      <c r="BL95" s="167">
        <v>0</v>
      </c>
      <c r="BM95" s="168">
        <f t="shared" si="5"/>
        <v>260.85400000000004</v>
      </c>
      <c r="BN95" s="155"/>
      <c r="BO95" s="201">
        <v>0</v>
      </c>
      <c r="BP95" s="169">
        <f t="shared" si="6"/>
        <v>49.094</v>
      </c>
      <c r="BQ95" s="154">
        <f t="shared" si="7"/>
        <v>49.094</v>
      </c>
      <c r="BR95" s="170">
        <v>0</v>
      </c>
      <c r="BS95" s="152">
        <v>49.094</v>
      </c>
      <c r="BT95" s="171">
        <v>0</v>
      </c>
      <c r="BU95" s="171">
        <v>0</v>
      </c>
      <c r="BV95" s="152">
        <v>0</v>
      </c>
      <c r="BW95" s="172">
        <v>0</v>
      </c>
      <c r="BX95" s="155">
        <v>0</v>
      </c>
      <c r="BY95"/>
      <c r="BZ95"/>
    </row>
    <row r="96" spans="1:78" ht="15">
      <c r="A96" s="61" t="s">
        <v>78</v>
      </c>
      <c r="B96" s="38" t="s">
        <v>79</v>
      </c>
      <c r="C96" s="153">
        <f t="shared" si="4"/>
        <v>18109.75</v>
      </c>
      <c r="D96" s="152"/>
      <c r="E96" s="152"/>
      <c r="F96" s="152"/>
      <c r="G96" s="152"/>
      <c r="H96" s="152"/>
      <c r="I96" s="152"/>
      <c r="J96" s="152"/>
      <c r="K96" s="152"/>
      <c r="L96" s="154">
        <v>1.795</v>
      </c>
      <c r="M96" s="153">
        <v>8.802</v>
      </c>
      <c r="N96" s="153">
        <v>0.36</v>
      </c>
      <c r="O96" s="153">
        <v>11.79</v>
      </c>
      <c r="P96" s="153">
        <v>1.011</v>
      </c>
      <c r="Q96" s="153">
        <v>0.356</v>
      </c>
      <c r="R96" s="153">
        <v>6.341</v>
      </c>
      <c r="S96" s="153">
        <v>0</v>
      </c>
      <c r="T96" s="153">
        <v>0</v>
      </c>
      <c r="U96" s="153">
        <v>1.321</v>
      </c>
      <c r="V96" s="153">
        <v>0.353</v>
      </c>
      <c r="W96" s="153">
        <v>0</v>
      </c>
      <c r="X96" s="153">
        <v>0.63</v>
      </c>
      <c r="Y96" s="153">
        <v>2.606</v>
      </c>
      <c r="Z96" s="153">
        <v>0</v>
      </c>
      <c r="AA96" s="153">
        <v>0</v>
      </c>
      <c r="AB96" s="153">
        <v>0.891</v>
      </c>
      <c r="AC96" s="153">
        <v>0.776</v>
      </c>
      <c r="AD96" s="153">
        <v>3.139</v>
      </c>
      <c r="AE96" s="153">
        <v>43.786</v>
      </c>
      <c r="AF96" s="153">
        <v>7.11</v>
      </c>
      <c r="AG96" s="153">
        <v>9.765</v>
      </c>
      <c r="AH96" s="153">
        <v>14.997</v>
      </c>
      <c r="AI96" s="153">
        <v>31.269</v>
      </c>
      <c r="AJ96" s="153">
        <v>0.463</v>
      </c>
      <c r="AK96" s="153">
        <v>1.104</v>
      </c>
      <c r="AL96" s="153">
        <v>4.42</v>
      </c>
      <c r="AM96" s="153">
        <v>76.793</v>
      </c>
      <c r="AN96" s="153">
        <v>0.665</v>
      </c>
      <c r="AO96" s="153">
        <v>79.034</v>
      </c>
      <c r="AP96" s="153">
        <v>5.428</v>
      </c>
      <c r="AQ96" s="153">
        <v>6.935</v>
      </c>
      <c r="AR96" s="153">
        <v>13.571</v>
      </c>
      <c r="AS96" s="153">
        <v>4.255</v>
      </c>
      <c r="AT96" s="153">
        <v>15.874</v>
      </c>
      <c r="AU96" s="153">
        <v>2.745</v>
      </c>
      <c r="AV96" s="153">
        <v>3.989</v>
      </c>
      <c r="AW96" s="153">
        <v>8.308</v>
      </c>
      <c r="AX96" s="153">
        <v>16.773</v>
      </c>
      <c r="AY96" s="153">
        <v>0.025</v>
      </c>
      <c r="AZ96" s="153">
        <v>1.086</v>
      </c>
      <c r="BA96" s="153">
        <v>1017.023</v>
      </c>
      <c r="BB96" s="153">
        <v>9.217</v>
      </c>
      <c r="BC96" s="153">
        <v>131.787</v>
      </c>
      <c r="BD96" s="153">
        <v>4.235</v>
      </c>
      <c r="BE96" s="153">
        <v>9.505</v>
      </c>
      <c r="BF96" s="153">
        <v>14.371</v>
      </c>
      <c r="BG96" s="153">
        <v>1.192</v>
      </c>
      <c r="BH96" s="153">
        <v>1.886</v>
      </c>
      <c r="BI96" s="153">
        <v>0.456</v>
      </c>
      <c r="BJ96" s="153">
        <v>0</v>
      </c>
      <c r="BK96" s="153">
        <v>0</v>
      </c>
      <c r="BL96" s="167">
        <v>0</v>
      </c>
      <c r="BM96" s="168">
        <f t="shared" si="5"/>
        <v>1578.238</v>
      </c>
      <c r="BN96" s="155"/>
      <c r="BO96" s="201">
        <v>0</v>
      </c>
      <c r="BP96" s="169">
        <f t="shared" si="6"/>
        <v>16531.512</v>
      </c>
      <c r="BQ96" s="154">
        <f t="shared" si="7"/>
        <v>16135.31</v>
      </c>
      <c r="BR96" s="170">
        <v>0</v>
      </c>
      <c r="BS96" s="152">
        <v>16135.31</v>
      </c>
      <c r="BT96" s="171">
        <v>396.202</v>
      </c>
      <c r="BU96" s="171">
        <v>0</v>
      </c>
      <c r="BV96" s="152">
        <v>0</v>
      </c>
      <c r="BW96" s="172">
        <v>0</v>
      </c>
      <c r="BX96" s="155">
        <v>0</v>
      </c>
      <c r="BY96"/>
      <c r="BZ96"/>
    </row>
    <row r="97" spans="1:78" ht="15">
      <c r="A97" s="61" t="s">
        <v>80</v>
      </c>
      <c r="B97" s="38" t="s">
        <v>81</v>
      </c>
      <c r="C97" s="153">
        <f t="shared" si="4"/>
        <v>10539.162</v>
      </c>
      <c r="D97" s="152"/>
      <c r="E97" s="152"/>
      <c r="F97" s="152"/>
      <c r="G97" s="152"/>
      <c r="H97" s="152"/>
      <c r="I97" s="152"/>
      <c r="J97" s="152"/>
      <c r="K97" s="152"/>
      <c r="L97" s="154">
        <v>1.882</v>
      </c>
      <c r="M97" s="153">
        <v>86.523</v>
      </c>
      <c r="N97" s="153">
        <v>0.52</v>
      </c>
      <c r="O97" s="153">
        <v>19.587</v>
      </c>
      <c r="P97" s="153">
        <v>0.687</v>
      </c>
      <c r="Q97" s="153">
        <v>0.44</v>
      </c>
      <c r="R97" s="153">
        <v>2.79</v>
      </c>
      <c r="S97" s="153">
        <v>0.671</v>
      </c>
      <c r="T97" s="153">
        <v>0</v>
      </c>
      <c r="U97" s="153">
        <v>1.559</v>
      </c>
      <c r="V97" s="153">
        <v>0.142</v>
      </c>
      <c r="W97" s="153">
        <v>0</v>
      </c>
      <c r="X97" s="153">
        <v>0.893</v>
      </c>
      <c r="Y97" s="153">
        <v>3.978</v>
      </c>
      <c r="Z97" s="153">
        <v>2.889</v>
      </c>
      <c r="AA97" s="153">
        <v>0.769</v>
      </c>
      <c r="AB97" s="153">
        <v>1.608</v>
      </c>
      <c r="AC97" s="153">
        <v>2.151</v>
      </c>
      <c r="AD97" s="153">
        <v>1.871</v>
      </c>
      <c r="AE97" s="153">
        <v>11.414</v>
      </c>
      <c r="AF97" s="153">
        <v>4.911</v>
      </c>
      <c r="AG97" s="153">
        <v>31.078</v>
      </c>
      <c r="AH97" s="153">
        <v>8.975</v>
      </c>
      <c r="AI97" s="153">
        <v>547.694</v>
      </c>
      <c r="AJ97" s="153">
        <v>0.671</v>
      </c>
      <c r="AK97" s="153">
        <v>9.302</v>
      </c>
      <c r="AL97" s="153">
        <v>205.598</v>
      </c>
      <c r="AM97" s="153">
        <v>30.927</v>
      </c>
      <c r="AN97" s="153">
        <v>0.345</v>
      </c>
      <c r="AO97" s="153">
        <v>5.877</v>
      </c>
      <c r="AP97" s="153">
        <v>82.689</v>
      </c>
      <c r="AQ97" s="153">
        <v>4.781</v>
      </c>
      <c r="AR97" s="153">
        <v>4.299</v>
      </c>
      <c r="AS97" s="153">
        <v>1.651</v>
      </c>
      <c r="AT97" s="153">
        <v>46.194</v>
      </c>
      <c r="AU97" s="153">
        <v>4.381</v>
      </c>
      <c r="AV97" s="153">
        <v>1.574</v>
      </c>
      <c r="AW97" s="153">
        <v>0.17</v>
      </c>
      <c r="AX97" s="153">
        <v>12.181</v>
      </c>
      <c r="AY97" s="153">
        <v>0.026</v>
      </c>
      <c r="AZ97" s="153">
        <v>0.691</v>
      </c>
      <c r="BA97" s="153">
        <v>10.028</v>
      </c>
      <c r="BB97" s="153">
        <v>2.171</v>
      </c>
      <c r="BC97" s="153">
        <v>188.684</v>
      </c>
      <c r="BD97" s="153">
        <v>4.855</v>
      </c>
      <c r="BE97" s="153">
        <v>14.114</v>
      </c>
      <c r="BF97" s="153">
        <v>19.819</v>
      </c>
      <c r="BG97" s="153">
        <v>1.427</v>
      </c>
      <c r="BH97" s="153">
        <v>11.011</v>
      </c>
      <c r="BI97" s="153">
        <v>1.736</v>
      </c>
      <c r="BJ97" s="153">
        <v>0</v>
      </c>
      <c r="BK97" s="153">
        <v>0</v>
      </c>
      <c r="BL97" s="167">
        <v>0</v>
      </c>
      <c r="BM97" s="168">
        <f t="shared" si="5"/>
        <v>1398.2340000000004</v>
      </c>
      <c r="BN97" s="155"/>
      <c r="BO97" s="201">
        <v>1605.808</v>
      </c>
      <c r="BP97" s="169">
        <f t="shared" si="6"/>
        <v>7535.12</v>
      </c>
      <c r="BQ97" s="154">
        <f t="shared" si="7"/>
        <v>7535.12</v>
      </c>
      <c r="BR97" s="170">
        <v>0</v>
      </c>
      <c r="BS97" s="152">
        <v>7535.12</v>
      </c>
      <c r="BT97" s="171">
        <v>0</v>
      </c>
      <c r="BU97" s="171">
        <v>0</v>
      </c>
      <c r="BV97" s="152">
        <v>0</v>
      </c>
      <c r="BW97" s="172">
        <v>0</v>
      </c>
      <c r="BX97" s="155">
        <v>0</v>
      </c>
      <c r="BY97"/>
      <c r="BZ97"/>
    </row>
    <row r="98" spans="1:78" ht="15">
      <c r="A98" s="61" t="s">
        <v>82</v>
      </c>
      <c r="B98" s="38" t="s">
        <v>224</v>
      </c>
      <c r="C98" s="153">
        <f t="shared" si="4"/>
        <v>1942.7129999999997</v>
      </c>
      <c r="D98" s="152"/>
      <c r="E98" s="152"/>
      <c r="F98" s="152"/>
      <c r="G98" s="152"/>
      <c r="H98" s="152"/>
      <c r="I98" s="152"/>
      <c r="J98" s="152"/>
      <c r="K98" s="152"/>
      <c r="L98" s="154">
        <v>0</v>
      </c>
      <c r="M98" s="153">
        <v>0.003</v>
      </c>
      <c r="N98" s="153">
        <v>0.03</v>
      </c>
      <c r="O98" s="153">
        <v>10.632</v>
      </c>
      <c r="P98" s="153">
        <v>0.282</v>
      </c>
      <c r="Q98" s="153">
        <v>0.019</v>
      </c>
      <c r="R98" s="153">
        <v>0</v>
      </c>
      <c r="S98" s="153">
        <v>2.205</v>
      </c>
      <c r="T98" s="153">
        <v>0</v>
      </c>
      <c r="U98" s="153">
        <v>0.09</v>
      </c>
      <c r="V98" s="153">
        <v>0.321</v>
      </c>
      <c r="W98" s="153">
        <v>0.025</v>
      </c>
      <c r="X98" s="153">
        <v>0.028</v>
      </c>
      <c r="Y98" s="153">
        <v>0.019</v>
      </c>
      <c r="Z98" s="153">
        <v>0.011</v>
      </c>
      <c r="AA98" s="153">
        <v>0.181</v>
      </c>
      <c r="AB98" s="153">
        <v>0.118</v>
      </c>
      <c r="AC98" s="153">
        <v>0.207</v>
      </c>
      <c r="AD98" s="153">
        <v>0.043</v>
      </c>
      <c r="AE98" s="153">
        <v>3.65</v>
      </c>
      <c r="AF98" s="153">
        <v>0.597</v>
      </c>
      <c r="AG98" s="153">
        <v>0.319</v>
      </c>
      <c r="AH98" s="153">
        <v>5.77</v>
      </c>
      <c r="AI98" s="153">
        <v>2.033</v>
      </c>
      <c r="AJ98" s="153">
        <v>0.013</v>
      </c>
      <c r="AK98" s="153">
        <v>1.393</v>
      </c>
      <c r="AL98" s="153">
        <v>54.053</v>
      </c>
      <c r="AM98" s="153">
        <v>3.5</v>
      </c>
      <c r="AN98" s="153">
        <v>0</v>
      </c>
      <c r="AO98" s="153">
        <v>3.022</v>
      </c>
      <c r="AP98" s="153">
        <v>2.443</v>
      </c>
      <c r="AQ98" s="153">
        <v>130.787</v>
      </c>
      <c r="AR98" s="153">
        <v>795.304</v>
      </c>
      <c r="AS98" s="153">
        <v>0.016</v>
      </c>
      <c r="AT98" s="153">
        <v>171.778</v>
      </c>
      <c r="AU98" s="153">
        <v>0.429</v>
      </c>
      <c r="AV98" s="153">
        <v>0.354</v>
      </c>
      <c r="AW98" s="153">
        <v>0.063</v>
      </c>
      <c r="AX98" s="153">
        <v>8.089</v>
      </c>
      <c r="AY98" s="153">
        <v>0.017</v>
      </c>
      <c r="AZ98" s="153">
        <v>0</v>
      </c>
      <c r="BA98" s="153">
        <v>0.063</v>
      </c>
      <c r="BB98" s="153">
        <v>0.724</v>
      </c>
      <c r="BC98" s="153">
        <v>10.347</v>
      </c>
      <c r="BD98" s="153">
        <v>0</v>
      </c>
      <c r="BE98" s="153">
        <v>62.175</v>
      </c>
      <c r="BF98" s="153">
        <v>1.473</v>
      </c>
      <c r="BG98" s="153">
        <v>0.196</v>
      </c>
      <c r="BH98" s="153">
        <v>2.949</v>
      </c>
      <c r="BI98" s="153">
        <v>38.934</v>
      </c>
      <c r="BJ98" s="153">
        <v>0</v>
      </c>
      <c r="BK98" s="153">
        <v>0</v>
      </c>
      <c r="BL98" s="167">
        <v>0</v>
      </c>
      <c r="BM98" s="168">
        <f t="shared" si="5"/>
        <v>1314.705</v>
      </c>
      <c r="BN98" s="155"/>
      <c r="BO98" s="201">
        <v>28.62</v>
      </c>
      <c r="BP98" s="169">
        <f t="shared" si="6"/>
        <v>599.3879999999999</v>
      </c>
      <c r="BQ98" s="154">
        <f t="shared" si="7"/>
        <v>599.3879999999999</v>
      </c>
      <c r="BR98" s="170">
        <v>100.904</v>
      </c>
      <c r="BS98" s="152">
        <v>498.484</v>
      </c>
      <c r="BT98" s="171">
        <v>0</v>
      </c>
      <c r="BU98" s="171">
        <v>0</v>
      </c>
      <c r="BV98" s="152">
        <v>0</v>
      </c>
      <c r="BW98" s="172">
        <v>0</v>
      </c>
      <c r="BX98" s="155">
        <v>0</v>
      </c>
      <c r="BY98"/>
      <c r="BZ98"/>
    </row>
    <row r="99" spans="1:78" ht="15">
      <c r="A99" s="61" t="s">
        <v>83</v>
      </c>
      <c r="B99" s="38" t="s">
        <v>84</v>
      </c>
      <c r="C99" s="153">
        <f t="shared" si="4"/>
        <v>11608.943000000001</v>
      </c>
      <c r="D99" s="152"/>
      <c r="E99" s="152"/>
      <c r="F99" s="152"/>
      <c r="G99" s="152"/>
      <c r="H99" s="152"/>
      <c r="I99" s="152"/>
      <c r="J99" s="152"/>
      <c r="K99" s="152"/>
      <c r="L99" s="154">
        <v>0.73</v>
      </c>
      <c r="M99" s="153">
        <v>231.46</v>
      </c>
      <c r="N99" s="153">
        <v>0.193</v>
      </c>
      <c r="O99" s="153">
        <v>51.847</v>
      </c>
      <c r="P99" s="153">
        <v>17.587</v>
      </c>
      <c r="Q99" s="153">
        <v>1.071</v>
      </c>
      <c r="R99" s="153">
        <v>4.496</v>
      </c>
      <c r="S99" s="153">
        <v>1.586</v>
      </c>
      <c r="T99" s="153">
        <v>0</v>
      </c>
      <c r="U99" s="153">
        <v>0.336</v>
      </c>
      <c r="V99" s="153">
        <v>1.146</v>
      </c>
      <c r="W99" s="153">
        <v>0.792</v>
      </c>
      <c r="X99" s="153">
        <v>3.997</v>
      </c>
      <c r="Y99" s="153">
        <v>5.401</v>
      </c>
      <c r="Z99" s="153">
        <v>5.242</v>
      </c>
      <c r="AA99" s="153">
        <v>6.065</v>
      </c>
      <c r="AB99" s="153">
        <v>1.271</v>
      </c>
      <c r="AC99" s="153">
        <v>66.322</v>
      </c>
      <c r="AD99" s="153">
        <v>8.599</v>
      </c>
      <c r="AE99" s="153">
        <v>85.387</v>
      </c>
      <c r="AF99" s="153">
        <v>24.464</v>
      </c>
      <c r="AG99" s="153">
        <v>38.1</v>
      </c>
      <c r="AH99" s="153">
        <v>58.39</v>
      </c>
      <c r="AI99" s="153">
        <v>439.144</v>
      </c>
      <c r="AJ99" s="153">
        <v>103.92</v>
      </c>
      <c r="AK99" s="153">
        <v>6.436</v>
      </c>
      <c r="AL99" s="153">
        <v>450.839</v>
      </c>
      <c r="AM99" s="153">
        <v>78.62</v>
      </c>
      <c r="AN99" s="153">
        <v>7.421</v>
      </c>
      <c r="AO99" s="153">
        <v>89.406</v>
      </c>
      <c r="AP99" s="153">
        <v>32.591</v>
      </c>
      <c r="AQ99" s="153">
        <v>35.723</v>
      </c>
      <c r="AR99" s="153">
        <v>2277.642</v>
      </c>
      <c r="AS99" s="153">
        <v>5.918</v>
      </c>
      <c r="AT99" s="153">
        <v>250.154</v>
      </c>
      <c r="AU99" s="153">
        <v>21.035</v>
      </c>
      <c r="AV99" s="153">
        <v>34.985</v>
      </c>
      <c r="AW99" s="153">
        <v>2.624</v>
      </c>
      <c r="AX99" s="153">
        <v>267.975</v>
      </c>
      <c r="AY99" s="153">
        <v>0.218</v>
      </c>
      <c r="AZ99" s="153">
        <v>2.561</v>
      </c>
      <c r="BA99" s="153">
        <v>64.587</v>
      </c>
      <c r="BB99" s="153">
        <v>22.961</v>
      </c>
      <c r="BC99" s="153">
        <v>175.622</v>
      </c>
      <c r="BD99" s="153">
        <v>6.282</v>
      </c>
      <c r="BE99" s="153">
        <v>39.724</v>
      </c>
      <c r="BF99" s="153">
        <v>24.453</v>
      </c>
      <c r="BG99" s="153">
        <v>2.635</v>
      </c>
      <c r="BH99" s="153">
        <v>9.209</v>
      </c>
      <c r="BI99" s="153">
        <v>19.092</v>
      </c>
      <c r="BJ99" s="153">
        <v>0</v>
      </c>
      <c r="BK99" s="153">
        <v>0</v>
      </c>
      <c r="BL99" s="167">
        <v>0</v>
      </c>
      <c r="BM99" s="168">
        <f t="shared" si="5"/>
        <v>5086.259000000001</v>
      </c>
      <c r="BN99" s="155"/>
      <c r="BO99" s="201">
        <v>2276.405</v>
      </c>
      <c r="BP99" s="169">
        <f t="shared" si="6"/>
        <v>4246.279</v>
      </c>
      <c r="BQ99" s="154">
        <f t="shared" si="7"/>
        <v>4246.279</v>
      </c>
      <c r="BR99" s="170">
        <v>0</v>
      </c>
      <c r="BS99" s="152">
        <v>4246.279</v>
      </c>
      <c r="BT99" s="171">
        <v>0</v>
      </c>
      <c r="BU99" s="171">
        <v>0</v>
      </c>
      <c r="BV99" s="152">
        <v>0</v>
      </c>
      <c r="BW99" s="172">
        <v>0</v>
      </c>
      <c r="BX99" s="155">
        <v>0</v>
      </c>
      <c r="BY99"/>
      <c r="BZ99"/>
    </row>
    <row r="100" spans="1:78" ht="15">
      <c r="A100" s="61" t="s">
        <v>85</v>
      </c>
      <c r="B100" s="38" t="s">
        <v>225</v>
      </c>
      <c r="C100" s="153">
        <f t="shared" si="4"/>
        <v>1769.3649999999998</v>
      </c>
      <c r="D100" s="152"/>
      <c r="E100" s="152"/>
      <c r="F100" s="152"/>
      <c r="G100" s="152"/>
      <c r="H100" s="152"/>
      <c r="I100" s="152"/>
      <c r="J100" s="152"/>
      <c r="K100" s="152"/>
      <c r="L100" s="154">
        <v>0.009</v>
      </c>
      <c r="M100" s="153">
        <v>0</v>
      </c>
      <c r="N100" s="153">
        <v>0.255</v>
      </c>
      <c r="O100" s="153">
        <v>3.014</v>
      </c>
      <c r="P100" s="153">
        <v>5.969</v>
      </c>
      <c r="Q100" s="153">
        <v>0.191</v>
      </c>
      <c r="R100" s="153">
        <v>1.324</v>
      </c>
      <c r="S100" s="153">
        <v>0.059</v>
      </c>
      <c r="T100" s="153">
        <v>0</v>
      </c>
      <c r="U100" s="153">
        <v>2.397</v>
      </c>
      <c r="V100" s="153">
        <v>1.292</v>
      </c>
      <c r="W100" s="153">
        <v>0.07</v>
      </c>
      <c r="X100" s="153">
        <v>1.248</v>
      </c>
      <c r="Y100" s="153">
        <v>0.754</v>
      </c>
      <c r="Z100" s="153">
        <v>0.029</v>
      </c>
      <c r="AA100" s="153">
        <v>0.308</v>
      </c>
      <c r="AB100" s="153">
        <v>0.161</v>
      </c>
      <c r="AC100" s="153">
        <v>2.114</v>
      </c>
      <c r="AD100" s="153">
        <v>7.411</v>
      </c>
      <c r="AE100" s="153">
        <v>28.577</v>
      </c>
      <c r="AF100" s="153">
        <v>3.235</v>
      </c>
      <c r="AG100" s="153">
        <v>6.864</v>
      </c>
      <c r="AH100" s="153">
        <v>18.533</v>
      </c>
      <c r="AI100" s="153">
        <v>27.915</v>
      </c>
      <c r="AJ100" s="153">
        <v>1.243</v>
      </c>
      <c r="AK100" s="153">
        <v>2.298</v>
      </c>
      <c r="AL100" s="153">
        <v>155.146</v>
      </c>
      <c r="AM100" s="153">
        <v>42.575</v>
      </c>
      <c r="AN100" s="153">
        <v>1.26</v>
      </c>
      <c r="AO100" s="153">
        <v>21.351</v>
      </c>
      <c r="AP100" s="153">
        <v>4.715</v>
      </c>
      <c r="AQ100" s="153">
        <v>2.521</v>
      </c>
      <c r="AR100" s="153">
        <v>0.241</v>
      </c>
      <c r="AS100" s="153">
        <v>13.711</v>
      </c>
      <c r="AT100" s="153">
        <v>0</v>
      </c>
      <c r="AU100" s="153">
        <v>0</v>
      </c>
      <c r="AV100" s="153">
        <v>7.894</v>
      </c>
      <c r="AW100" s="153">
        <v>0.687</v>
      </c>
      <c r="AX100" s="153">
        <v>13.508</v>
      </c>
      <c r="AY100" s="153">
        <v>0.064</v>
      </c>
      <c r="AZ100" s="153">
        <v>0</v>
      </c>
      <c r="BA100" s="153">
        <v>5.131</v>
      </c>
      <c r="BB100" s="153">
        <v>3.014</v>
      </c>
      <c r="BC100" s="153">
        <v>71.727</v>
      </c>
      <c r="BD100" s="153">
        <v>0.315</v>
      </c>
      <c r="BE100" s="153">
        <v>4.667</v>
      </c>
      <c r="BF100" s="153">
        <v>3.234</v>
      </c>
      <c r="BG100" s="153">
        <v>0.799</v>
      </c>
      <c r="BH100" s="153">
        <v>0</v>
      </c>
      <c r="BI100" s="153">
        <v>0.055</v>
      </c>
      <c r="BJ100" s="153">
        <v>0</v>
      </c>
      <c r="BK100" s="153">
        <v>0</v>
      </c>
      <c r="BL100" s="167">
        <v>0</v>
      </c>
      <c r="BM100" s="168">
        <f t="shared" si="5"/>
        <v>467.8849999999999</v>
      </c>
      <c r="BN100" s="155"/>
      <c r="BO100" s="201">
        <v>94.652</v>
      </c>
      <c r="BP100" s="169">
        <f t="shared" si="6"/>
        <v>0</v>
      </c>
      <c r="BQ100" s="154">
        <f t="shared" si="7"/>
        <v>0</v>
      </c>
      <c r="BR100" s="170">
        <v>0</v>
      </c>
      <c r="BS100" s="152">
        <v>0</v>
      </c>
      <c r="BT100" s="171">
        <v>0</v>
      </c>
      <c r="BU100" s="171">
        <v>0</v>
      </c>
      <c r="BV100" s="152">
        <v>1206.828</v>
      </c>
      <c r="BW100" s="172">
        <v>0</v>
      </c>
      <c r="BX100" s="155">
        <v>0</v>
      </c>
      <c r="BY100"/>
      <c r="BZ100"/>
    </row>
    <row r="101" spans="1:78" ht="15">
      <c r="A101" s="61" t="s">
        <v>86</v>
      </c>
      <c r="B101" s="38" t="s">
        <v>226</v>
      </c>
      <c r="C101" s="153">
        <f t="shared" si="4"/>
        <v>14682.154999999999</v>
      </c>
      <c r="D101" s="152"/>
      <c r="E101" s="152"/>
      <c r="F101" s="152"/>
      <c r="G101" s="152"/>
      <c r="H101" s="152"/>
      <c r="I101" s="152"/>
      <c r="J101" s="152"/>
      <c r="K101" s="152"/>
      <c r="L101" s="154">
        <v>0.676</v>
      </c>
      <c r="M101" s="153">
        <v>7.727</v>
      </c>
      <c r="N101" s="153">
        <v>1.525</v>
      </c>
      <c r="O101" s="153">
        <v>60.756</v>
      </c>
      <c r="P101" s="153">
        <v>36.341</v>
      </c>
      <c r="Q101" s="153">
        <v>7.783</v>
      </c>
      <c r="R101" s="153">
        <v>2.86</v>
      </c>
      <c r="S101" s="153">
        <v>1.104</v>
      </c>
      <c r="T101" s="153">
        <v>0</v>
      </c>
      <c r="U101" s="153">
        <v>26.368</v>
      </c>
      <c r="V101" s="153">
        <v>12.986</v>
      </c>
      <c r="W101" s="153">
        <v>1.018</v>
      </c>
      <c r="X101" s="153">
        <v>11.559</v>
      </c>
      <c r="Y101" s="153">
        <v>18.007</v>
      </c>
      <c r="Z101" s="153">
        <v>0.148</v>
      </c>
      <c r="AA101" s="153">
        <v>7.385</v>
      </c>
      <c r="AB101" s="153">
        <v>1.253</v>
      </c>
      <c r="AC101" s="153">
        <v>306.532</v>
      </c>
      <c r="AD101" s="153">
        <v>55.519</v>
      </c>
      <c r="AE101" s="153">
        <v>583.578</v>
      </c>
      <c r="AF101" s="153">
        <v>31.218</v>
      </c>
      <c r="AG101" s="153">
        <v>67.237</v>
      </c>
      <c r="AH101" s="153">
        <v>100.325</v>
      </c>
      <c r="AI101" s="153">
        <v>325.957</v>
      </c>
      <c r="AJ101" s="153">
        <v>9.157</v>
      </c>
      <c r="AK101" s="153">
        <v>69.903</v>
      </c>
      <c r="AL101" s="153">
        <v>23.096</v>
      </c>
      <c r="AM101" s="153">
        <v>175.707</v>
      </c>
      <c r="AN101" s="153">
        <v>4.977</v>
      </c>
      <c r="AO101" s="153">
        <v>267.059</v>
      </c>
      <c r="AP101" s="153">
        <v>57.311</v>
      </c>
      <c r="AQ101" s="153">
        <v>4.709</v>
      </c>
      <c r="AR101" s="153">
        <v>207.52</v>
      </c>
      <c r="AS101" s="153">
        <v>2.316</v>
      </c>
      <c r="AT101" s="153">
        <v>743.577</v>
      </c>
      <c r="AU101" s="153">
        <v>20.272</v>
      </c>
      <c r="AV101" s="153">
        <v>154.162</v>
      </c>
      <c r="AW101" s="153">
        <v>835.801</v>
      </c>
      <c r="AX101" s="153">
        <v>19.91</v>
      </c>
      <c r="AY101" s="153">
        <v>0.1</v>
      </c>
      <c r="AZ101" s="153">
        <v>6.206</v>
      </c>
      <c r="BA101" s="153">
        <v>10.601</v>
      </c>
      <c r="BB101" s="153">
        <v>16.598</v>
      </c>
      <c r="BC101" s="153">
        <v>400</v>
      </c>
      <c r="BD101" s="153">
        <v>0</v>
      </c>
      <c r="BE101" s="153">
        <v>19.891</v>
      </c>
      <c r="BF101" s="153">
        <v>1.614</v>
      </c>
      <c r="BG101" s="153">
        <v>1.607</v>
      </c>
      <c r="BH101" s="153">
        <v>1.257</v>
      </c>
      <c r="BI101" s="153">
        <v>6.318</v>
      </c>
      <c r="BJ101" s="153">
        <v>0</v>
      </c>
      <c r="BK101" s="153">
        <v>0</v>
      </c>
      <c r="BL101" s="167">
        <v>0</v>
      </c>
      <c r="BM101" s="168">
        <f t="shared" si="5"/>
        <v>4727.530999999998</v>
      </c>
      <c r="BN101" s="155"/>
      <c r="BO101" s="201">
        <v>7057.18</v>
      </c>
      <c r="BP101" s="169">
        <f t="shared" si="6"/>
        <v>2897.4440000000004</v>
      </c>
      <c r="BQ101" s="154">
        <f t="shared" si="7"/>
        <v>2537.329</v>
      </c>
      <c r="BR101" s="170">
        <v>0</v>
      </c>
      <c r="BS101" s="152">
        <v>2537.329</v>
      </c>
      <c r="BT101" s="171">
        <v>360.115</v>
      </c>
      <c r="BU101" s="171">
        <v>0</v>
      </c>
      <c r="BV101" s="152">
        <v>0</v>
      </c>
      <c r="BW101" s="172">
        <v>0</v>
      </c>
      <c r="BX101" s="155">
        <v>0</v>
      </c>
      <c r="BY101"/>
      <c r="BZ101"/>
    </row>
    <row r="102" spans="1:78" ht="15">
      <c r="A102" s="61" t="s">
        <v>87</v>
      </c>
      <c r="B102" s="38" t="s">
        <v>227</v>
      </c>
      <c r="C102" s="153">
        <f t="shared" si="4"/>
        <v>2348.4630000000006</v>
      </c>
      <c r="D102" s="152"/>
      <c r="E102" s="152"/>
      <c r="F102" s="152"/>
      <c r="G102" s="152"/>
      <c r="H102" s="152"/>
      <c r="I102" s="152"/>
      <c r="J102" s="152"/>
      <c r="K102" s="152"/>
      <c r="L102" s="154">
        <v>0.484</v>
      </c>
      <c r="M102" s="153">
        <v>42.082</v>
      </c>
      <c r="N102" s="153">
        <v>0.726</v>
      </c>
      <c r="O102" s="153">
        <v>26.395</v>
      </c>
      <c r="P102" s="153">
        <v>18.854</v>
      </c>
      <c r="Q102" s="153">
        <v>1.576</v>
      </c>
      <c r="R102" s="153">
        <v>3.255</v>
      </c>
      <c r="S102" s="153">
        <v>12.225</v>
      </c>
      <c r="T102" s="153">
        <v>0</v>
      </c>
      <c r="U102" s="153">
        <v>8.217</v>
      </c>
      <c r="V102" s="153">
        <v>1.336</v>
      </c>
      <c r="W102" s="153">
        <v>0.341</v>
      </c>
      <c r="X102" s="153">
        <v>4.831</v>
      </c>
      <c r="Y102" s="153">
        <v>2.329</v>
      </c>
      <c r="Z102" s="153">
        <v>0.199</v>
      </c>
      <c r="AA102" s="153">
        <v>3.379</v>
      </c>
      <c r="AB102" s="153">
        <v>0.843</v>
      </c>
      <c r="AC102" s="153">
        <v>58.379</v>
      </c>
      <c r="AD102" s="153">
        <v>29.014</v>
      </c>
      <c r="AE102" s="153">
        <v>228.859</v>
      </c>
      <c r="AF102" s="153">
        <v>14.099</v>
      </c>
      <c r="AG102" s="153">
        <v>16.573</v>
      </c>
      <c r="AH102" s="153">
        <v>162.473</v>
      </c>
      <c r="AI102" s="153">
        <v>70.464</v>
      </c>
      <c r="AJ102" s="153">
        <v>52.632</v>
      </c>
      <c r="AK102" s="153">
        <v>35.091</v>
      </c>
      <c r="AL102" s="153">
        <v>122.706</v>
      </c>
      <c r="AM102" s="153">
        <v>130.489</v>
      </c>
      <c r="AN102" s="153">
        <v>1.653</v>
      </c>
      <c r="AO102" s="153">
        <v>138.306</v>
      </c>
      <c r="AP102" s="153">
        <v>6.23</v>
      </c>
      <c r="AQ102" s="153">
        <v>6.096</v>
      </c>
      <c r="AR102" s="153">
        <v>23.367</v>
      </c>
      <c r="AS102" s="153">
        <v>4.736</v>
      </c>
      <c r="AT102" s="153">
        <v>50.121</v>
      </c>
      <c r="AU102" s="153">
        <v>417.893</v>
      </c>
      <c r="AV102" s="153">
        <v>2.069</v>
      </c>
      <c r="AW102" s="153">
        <v>20.45</v>
      </c>
      <c r="AX102" s="153">
        <v>43.217</v>
      </c>
      <c r="AY102" s="153">
        <v>0.001</v>
      </c>
      <c r="AZ102" s="153">
        <v>17.919</v>
      </c>
      <c r="BA102" s="153">
        <v>27.458</v>
      </c>
      <c r="BB102" s="153">
        <v>8.552</v>
      </c>
      <c r="BC102" s="153">
        <v>0.229</v>
      </c>
      <c r="BD102" s="153">
        <v>25.439</v>
      </c>
      <c r="BE102" s="153">
        <v>7.028</v>
      </c>
      <c r="BF102" s="153">
        <v>4.982</v>
      </c>
      <c r="BG102" s="153">
        <v>1.892</v>
      </c>
      <c r="BH102" s="153">
        <v>0</v>
      </c>
      <c r="BI102" s="153">
        <v>5.71</v>
      </c>
      <c r="BJ102" s="153">
        <v>0</v>
      </c>
      <c r="BK102" s="153">
        <v>0</v>
      </c>
      <c r="BL102" s="167">
        <v>0</v>
      </c>
      <c r="BM102" s="168">
        <f t="shared" si="5"/>
        <v>1861.1990000000005</v>
      </c>
      <c r="BN102" s="155"/>
      <c r="BO102" s="201">
        <v>0</v>
      </c>
      <c r="BP102" s="169">
        <f t="shared" si="6"/>
        <v>487.264</v>
      </c>
      <c r="BQ102" s="154">
        <f t="shared" si="7"/>
        <v>487.264</v>
      </c>
      <c r="BR102" s="170">
        <v>0</v>
      </c>
      <c r="BS102" s="152">
        <v>487.264</v>
      </c>
      <c r="BT102" s="171">
        <v>0</v>
      </c>
      <c r="BU102" s="171">
        <v>0</v>
      </c>
      <c r="BV102" s="152">
        <v>0</v>
      </c>
      <c r="BW102" s="172">
        <v>0</v>
      </c>
      <c r="BX102" s="155">
        <v>0</v>
      </c>
      <c r="BY102"/>
      <c r="BZ102"/>
    </row>
    <row r="103" spans="1:78" ht="15">
      <c r="A103" s="61" t="s">
        <v>88</v>
      </c>
      <c r="B103" s="38" t="s">
        <v>89</v>
      </c>
      <c r="C103" s="153">
        <f t="shared" si="4"/>
        <v>862.5600000000001</v>
      </c>
      <c r="D103" s="152"/>
      <c r="E103" s="152"/>
      <c r="F103" s="152"/>
      <c r="G103" s="152"/>
      <c r="H103" s="152"/>
      <c r="I103" s="152"/>
      <c r="J103" s="152"/>
      <c r="K103" s="152"/>
      <c r="L103" s="154">
        <v>1.004</v>
      </c>
      <c r="M103" s="153">
        <v>0</v>
      </c>
      <c r="N103" s="153">
        <v>0.082</v>
      </c>
      <c r="O103" s="153">
        <v>0.981</v>
      </c>
      <c r="P103" s="153">
        <v>0</v>
      </c>
      <c r="Q103" s="153">
        <v>0.365</v>
      </c>
      <c r="R103" s="153">
        <v>0</v>
      </c>
      <c r="S103" s="153">
        <v>7.069</v>
      </c>
      <c r="T103" s="153">
        <v>0</v>
      </c>
      <c r="U103" s="153">
        <v>0</v>
      </c>
      <c r="V103" s="153">
        <v>0</v>
      </c>
      <c r="W103" s="153">
        <v>0</v>
      </c>
      <c r="X103" s="153">
        <v>1.327</v>
      </c>
      <c r="Y103" s="153">
        <v>0.131</v>
      </c>
      <c r="Z103" s="153">
        <v>0</v>
      </c>
      <c r="AA103" s="153">
        <v>1.017</v>
      </c>
      <c r="AB103" s="153">
        <v>0.034</v>
      </c>
      <c r="AC103" s="153">
        <v>0</v>
      </c>
      <c r="AD103" s="153">
        <v>0</v>
      </c>
      <c r="AE103" s="153">
        <v>0</v>
      </c>
      <c r="AF103" s="153">
        <v>0</v>
      </c>
      <c r="AG103" s="153">
        <v>0</v>
      </c>
      <c r="AH103" s="153">
        <v>0</v>
      </c>
      <c r="AI103" s="153">
        <v>0</v>
      </c>
      <c r="AJ103" s="153">
        <v>0.189</v>
      </c>
      <c r="AK103" s="153">
        <v>0</v>
      </c>
      <c r="AL103" s="153">
        <v>16.094</v>
      </c>
      <c r="AM103" s="153">
        <v>6.48</v>
      </c>
      <c r="AN103" s="153">
        <v>0</v>
      </c>
      <c r="AO103" s="153">
        <v>0</v>
      </c>
      <c r="AP103" s="153">
        <v>0</v>
      </c>
      <c r="AQ103" s="153">
        <v>2.009</v>
      </c>
      <c r="AR103" s="153">
        <v>2.696</v>
      </c>
      <c r="AS103" s="153">
        <v>0.168</v>
      </c>
      <c r="AT103" s="153">
        <v>415.184</v>
      </c>
      <c r="AU103" s="153">
        <v>37.843</v>
      </c>
      <c r="AV103" s="153">
        <v>-8.227</v>
      </c>
      <c r="AW103" s="153">
        <v>0</v>
      </c>
      <c r="AX103" s="153">
        <v>7.743</v>
      </c>
      <c r="AY103" s="153">
        <v>0</v>
      </c>
      <c r="AZ103" s="153">
        <v>0</v>
      </c>
      <c r="BA103" s="153">
        <v>1.161</v>
      </c>
      <c r="BB103" s="153">
        <v>0</v>
      </c>
      <c r="BC103" s="153">
        <v>139.152</v>
      </c>
      <c r="BD103" s="153">
        <v>9.015</v>
      </c>
      <c r="BE103" s="153">
        <v>102.257</v>
      </c>
      <c r="BF103" s="153">
        <v>98.772</v>
      </c>
      <c r="BG103" s="153">
        <v>0.141</v>
      </c>
      <c r="BH103" s="153">
        <v>0</v>
      </c>
      <c r="BI103" s="153">
        <v>2.435</v>
      </c>
      <c r="BJ103" s="153">
        <v>0</v>
      </c>
      <c r="BK103" s="153">
        <v>0</v>
      </c>
      <c r="BL103" s="167">
        <v>0</v>
      </c>
      <c r="BM103" s="168">
        <f t="shared" si="5"/>
        <v>845.1220000000001</v>
      </c>
      <c r="BN103" s="155"/>
      <c r="BO103" s="201">
        <v>0</v>
      </c>
      <c r="BP103" s="169">
        <f t="shared" si="6"/>
        <v>17.438</v>
      </c>
      <c r="BQ103" s="154">
        <f t="shared" si="7"/>
        <v>17.438</v>
      </c>
      <c r="BR103" s="170">
        <v>0</v>
      </c>
      <c r="BS103" s="152">
        <v>17.438</v>
      </c>
      <c r="BT103" s="171">
        <v>0</v>
      </c>
      <c r="BU103" s="171">
        <v>0</v>
      </c>
      <c r="BV103" s="152">
        <v>0</v>
      </c>
      <c r="BW103" s="172">
        <v>0</v>
      </c>
      <c r="BX103" s="155">
        <v>0</v>
      </c>
      <c r="BY103"/>
      <c r="BZ103"/>
    </row>
    <row r="104" spans="1:78" ht="15">
      <c r="A104" s="61" t="s">
        <v>90</v>
      </c>
      <c r="B104" s="38" t="s">
        <v>91</v>
      </c>
      <c r="C104" s="153">
        <f t="shared" si="4"/>
        <v>19345.322</v>
      </c>
      <c r="D104" s="152"/>
      <c r="E104" s="152"/>
      <c r="F104" s="152"/>
      <c r="G104" s="152"/>
      <c r="H104" s="152"/>
      <c r="I104" s="152"/>
      <c r="J104" s="152"/>
      <c r="K104" s="152"/>
      <c r="L104" s="154">
        <v>0</v>
      </c>
      <c r="M104" s="153">
        <v>0.211</v>
      </c>
      <c r="N104" s="153">
        <v>2.172</v>
      </c>
      <c r="O104" s="153">
        <v>93.891</v>
      </c>
      <c r="P104" s="153">
        <v>57.162</v>
      </c>
      <c r="Q104" s="153">
        <v>1.313</v>
      </c>
      <c r="R104" s="153">
        <v>18.165</v>
      </c>
      <c r="S104" s="153">
        <v>3.865</v>
      </c>
      <c r="T104" s="153">
        <v>0</v>
      </c>
      <c r="U104" s="153">
        <v>16.815</v>
      </c>
      <c r="V104" s="153">
        <v>0</v>
      </c>
      <c r="W104" s="153">
        <v>0</v>
      </c>
      <c r="X104" s="153">
        <v>9.809</v>
      </c>
      <c r="Y104" s="153">
        <v>11.026</v>
      </c>
      <c r="Z104" s="153">
        <v>6.585</v>
      </c>
      <c r="AA104" s="153">
        <v>4.285</v>
      </c>
      <c r="AB104" s="153">
        <v>0.732</v>
      </c>
      <c r="AC104" s="153">
        <v>29.426</v>
      </c>
      <c r="AD104" s="153">
        <v>10.108</v>
      </c>
      <c r="AE104" s="153">
        <v>411.919</v>
      </c>
      <c r="AF104" s="153">
        <v>89.905</v>
      </c>
      <c r="AG104" s="153">
        <v>150.543</v>
      </c>
      <c r="AH104" s="153">
        <v>87.309</v>
      </c>
      <c r="AI104" s="153">
        <v>699.13</v>
      </c>
      <c r="AJ104" s="153">
        <v>48.149</v>
      </c>
      <c r="AK104" s="153">
        <v>18.156</v>
      </c>
      <c r="AL104" s="153">
        <v>44.746</v>
      </c>
      <c r="AM104" s="153">
        <v>124.598</v>
      </c>
      <c r="AN104" s="153">
        <v>1.738</v>
      </c>
      <c r="AO104" s="153">
        <v>728.247</v>
      </c>
      <c r="AP104" s="153">
        <v>223.488</v>
      </c>
      <c r="AQ104" s="153">
        <v>21.048</v>
      </c>
      <c r="AR104" s="153">
        <v>97.82</v>
      </c>
      <c r="AS104" s="153">
        <v>7.299</v>
      </c>
      <c r="AT104" s="153">
        <v>367.957</v>
      </c>
      <c r="AU104" s="153">
        <v>10.394</v>
      </c>
      <c r="AV104" s="153">
        <v>6.99</v>
      </c>
      <c r="AW104" s="153">
        <v>220.639</v>
      </c>
      <c r="AX104" s="153">
        <v>53.807</v>
      </c>
      <c r="AY104" s="153">
        <v>0.756</v>
      </c>
      <c r="AZ104" s="153">
        <v>7.883</v>
      </c>
      <c r="BA104" s="153">
        <v>52.017</v>
      </c>
      <c r="BB104" s="153">
        <v>27.345</v>
      </c>
      <c r="BC104" s="153">
        <v>157.569</v>
      </c>
      <c r="BD104" s="153">
        <v>1.6</v>
      </c>
      <c r="BE104" s="153">
        <v>95.32</v>
      </c>
      <c r="BF104" s="153">
        <v>40.688</v>
      </c>
      <c r="BG104" s="153">
        <v>43.028</v>
      </c>
      <c r="BH104" s="153">
        <v>15.543</v>
      </c>
      <c r="BI104" s="153">
        <v>129.471</v>
      </c>
      <c r="BJ104" s="153">
        <v>0</v>
      </c>
      <c r="BK104" s="153">
        <v>0</v>
      </c>
      <c r="BL104" s="167">
        <v>0</v>
      </c>
      <c r="BM104" s="168">
        <f t="shared" si="5"/>
        <v>4250.666999999998</v>
      </c>
      <c r="BN104" s="155"/>
      <c r="BO104" s="201">
        <v>0</v>
      </c>
      <c r="BP104" s="169">
        <f t="shared" si="6"/>
        <v>15094.655</v>
      </c>
      <c r="BQ104" s="154">
        <f t="shared" si="7"/>
        <v>15094.655</v>
      </c>
      <c r="BR104" s="170">
        <v>10929.903</v>
      </c>
      <c r="BS104" s="152">
        <v>4164.752</v>
      </c>
      <c r="BT104" s="171">
        <v>0</v>
      </c>
      <c r="BU104" s="171">
        <v>0</v>
      </c>
      <c r="BV104" s="152">
        <v>0</v>
      </c>
      <c r="BW104" s="172">
        <v>0</v>
      </c>
      <c r="BX104" s="155">
        <v>0</v>
      </c>
      <c r="BY104"/>
      <c r="BZ104"/>
    </row>
    <row r="105" spans="1:78" ht="15">
      <c r="A105" s="61" t="s">
        <v>92</v>
      </c>
      <c r="B105" s="38" t="s">
        <v>228</v>
      </c>
      <c r="C105" s="153">
        <f t="shared" si="4"/>
        <v>8053.565000000001</v>
      </c>
      <c r="D105" s="152"/>
      <c r="E105" s="152"/>
      <c r="F105" s="152"/>
      <c r="G105" s="152"/>
      <c r="H105" s="152"/>
      <c r="I105" s="152"/>
      <c r="J105" s="152"/>
      <c r="K105" s="152"/>
      <c r="L105" s="154">
        <v>4.216</v>
      </c>
      <c r="M105" s="153">
        <v>19.334</v>
      </c>
      <c r="N105" s="153">
        <v>9.853</v>
      </c>
      <c r="O105" s="153">
        <v>114.054</v>
      </c>
      <c r="P105" s="153">
        <v>47.515</v>
      </c>
      <c r="Q105" s="153">
        <v>4.171</v>
      </c>
      <c r="R105" s="153">
        <v>16.54</v>
      </c>
      <c r="S105" s="153">
        <v>4.429</v>
      </c>
      <c r="T105" s="153">
        <v>0</v>
      </c>
      <c r="U105" s="153">
        <v>27.109</v>
      </c>
      <c r="V105" s="153">
        <v>1.463</v>
      </c>
      <c r="W105" s="153">
        <v>2.147</v>
      </c>
      <c r="X105" s="153">
        <v>14.812</v>
      </c>
      <c r="Y105" s="153">
        <v>5.3</v>
      </c>
      <c r="Z105" s="153">
        <v>1.614</v>
      </c>
      <c r="AA105" s="153">
        <v>12.268</v>
      </c>
      <c r="AB105" s="153">
        <v>3.595</v>
      </c>
      <c r="AC105" s="153">
        <v>104.3</v>
      </c>
      <c r="AD105" s="153">
        <v>158.963</v>
      </c>
      <c r="AE105" s="153">
        <v>358.951</v>
      </c>
      <c r="AF105" s="153">
        <v>64.1</v>
      </c>
      <c r="AG105" s="153">
        <v>135.177</v>
      </c>
      <c r="AH105" s="153">
        <v>269.36</v>
      </c>
      <c r="AI105" s="153">
        <v>70.476</v>
      </c>
      <c r="AJ105" s="153">
        <v>18.641</v>
      </c>
      <c r="AK105" s="153">
        <v>133.315</v>
      </c>
      <c r="AL105" s="153">
        <v>215.475</v>
      </c>
      <c r="AM105" s="153">
        <v>299.338</v>
      </c>
      <c r="AN105" s="153">
        <v>17.123</v>
      </c>
      <c r="AO105" s="153">
        <v>276.921</v>
      </c>
      <c r="AP105" s="153">
        <v>38.393</v>
      </c>
      <c r="AQ105" s="153">
        <v>125.96</v>
      </c>
      <c r="AR105" s="153">
        <v>612.84</v>
      </c>
      <c r="AS105" s="153">
        <v>29.736</v>
      </c>
      <c r="AT105" s="153">
        <v>209.133</v>
      </c>
      <c r="AU105" s="153">
        <v>79.988</v>
      </c>
      <c r="AV105" s="153">
        <v>56.406</v>
      </c>
      <c r="AW105" s="153">
        <v>18.287</v>
      </c>
      <c r="AX105" s="153">
        <v>662.593</v>
      </c>
      <c r="AY105" s="153">
        <v>0.327</v>
      </c>
      <c r="AZ105" s="153">
        <v>5.37</v>
      </c>
      <c r="BA105" s="153">
        <v>151.836</v>
      </c>
      <c r="BB105" s="153">
        <v>37.029</v>
      </c>
      <c r="BC105" s="153">
        <v>1348.818</v>
      </c>
      <c r="BD105" s="153">
        <v>41.948</v>
      </c>
      <c r="BE105" s="153">
        <v>340.817</v>
      </c>
      <c r="BF105" s="153">
        <v>190.521</v>
      </c>
      <c r="BG105" s="153">
        <v>8.529</v>
      </c>
      <c r="BH105" s="153">
        <v>2.447</v>
      </c>
      <c r="BI105" s="153">
        <v>12.769</v>
      </c>
      <c r="BJ105" s="153">
        <v>0</v>
      </c>
      <c r="BK105" s="153">
        <v>0</v>
      </c>
      <c r="BL105" s="167">
        <v>0</v>
      </c>
      <c r="BM105" s="168">
        <f t="shared" si="5"/>
        <v>6384.307000000002</v>
      </c>
      <c r="BN105" s="155"/>
      <c r="BO105" s="201">
        <v>1454.844</v>
      </c>
      <c r="BP105" s="169">
        <f t="shared" si="6"/>
        <v>175.231</v>
      </c>
      <c r="BQ105" s="154">
        <f t="shared" si="7"/>
        <v>175.231</v>
      </c>
      <c r="BR105" s="170">
        <v>0</v>
      </c>
      <c r="BS105" s="152">
        <v>175.231</v>
      </c>
      <c r="BT105" s="171">
        <v>0</v>
      </c>
      <c r="BU105" s="171">
        <v>0</v>
      </c>
      <c r="BV105" s="152">
        <v>39.183</v>
      </c>
      <c r="BW105" s="172">
        <v>0</v>
      </c>
      <c r="BX105" s="155">
        <v>0</v>
      </c>
      <c r="BY105"/>
      <c r="BZ105"/>
    </row>
    <row r="106" spans="1:78" ht="15">
      <c r="A106" s="61" t="s">
        <v>93</v>
      </c>
      <c r="B106" s="38" t="s">
        <v>94</v>
      </c>
      <c r="C106" s="153">
        <f t="shared" si="4"/>
        <v>4.989</v>
      </c>
      <c r="D106" s="152"/>
      <c r="E106" s="152"/>
      <c r="F106" s="152"/>
      <c r="G106" s="152"/>
      <c r="H106" s="152"/>
      <c r="I106" s="152"/>
      <c r="J106" s="152"/>
      <c r="K106" s="152"/>
      <c r="L106" s="154">
        <v>2.843</v>
      </c>
      <c r="M106" s="153">
        <v>0</v>
      </c>
      <c r="N106" s="153">
        <v>0</v>
      </c>
      <c r="O106" s="153">
        <v>0</v>
      </c>
      <c r="P106" s="153">
        <v>0</v>
      </c>
      <c r="Q106" s="153">
        <v>0</v>
      </c>
      <c r="R106" s="153">
        <v>0</v>
      </c>
      <c r="S106" s="153">
        <v>0</v>
      </c>
      <c r="T106" s="153">
        <v>0</v>
      </c>
      <c r="U106" s="153">
        <v>0</v>
      </c>
      <c r="V106" s="153">
        <v>0</v>
      </c>
      <c r="W106" s="153">
        <v>0</v>
      </c>
      <c r="X106" s="153">
        <v>0.263</v>
      </c>
      <c r="Y106" s="153">
        <v>0</v>
      </c>
      <c r="Z106" s="153">
        <v>0</v>
      </c>
      <c r="AA106" s="153">
        <v>0</v>
      </c>
      <c r="AB106" s="153">
        <v>0</v>
      </c>
      <c r="AC106" s="153">
        <v>0</v>
      </c>
      <c r="AD106" s="153">
        <v>0</v>
      </c>
      <c r="AE106" s="153">
        <v>0</v>
      </c>
      <c r="AF106" s="153">
        <v>0</v>
      </c>
      <c r="AG106" s="153">
        <v>0</v>
      </c>
      <c r="AH106" s="153">
        <v>0</v>
      </c>
      <c r="AI106" s="153">
        <v>0</v>
      </c>
      <c r="AJ106" s="153">
        <v>0</v>
      </c>
      <c r="AK106" s="153">
        <v>0</v>
      </c>
      <c r="AL106" s="153">
        <v>0</v>
      </c>
      <c r="AM106" s="153">
        <v>0</v>
      </c>
      <c r="AN106" s="153">
        <v>0</v>
      </c>
      <c r="AO106" s="153">
        <v>0</v>
      </c>
      <c r="AP106" s="153">
        <v>0</v>
      </c>
      <c r="AQ106" s="153">
        <v>0</v>
      </c>
      <c r="AR106" s="153">
        <v>0</v>
      </c>
      <c r="AS106" s="153">
        <v>0</v>
      </c>
      <c r="AT106" s="153">
        <v>0</v>
      </c>
      <c r="AU106" s="153">
        <v>0</v>
      </c>
      <c r="AV106" s="153">
        <v>0</v>
      </c>
      <c r="AW106" s="153">
        <v>0</v>
      </c>
      <c r="AX106" s="153">
        <v>0</v>
      </c>
      <c r="AY106" s="153">
        <v>0</v>
      </c>
      <c r="AZ106" s="153">
        <v>0</v>
      </c>
      <c r="BA106" s="153">
        <v>0</v>
      </c>
      <c r="BB106" s="153">
        <v>0</v>
      </c>
      <c r="BC106" s="153">
        <v>0</v>
      </c>
      <c r="BD106" s="153">
        <v>0</v>
      </c>
      <c r="BE106" s="153">
        <v>0</v>
      </c>
      <c r="BF106" s="153">
        <v>0</v>
      </c>
      <c r="BG106" s="153">
        <v>0</v>
      </c>
      <c r="BH106" s="153">
        <v>0</v>
      </c>
      <c r="BI106" s="153">
        <v>0</v>
      </c>
      <c r="BJ106" s="153">
        <v>0</v>
      </c>
      <c r="BK106" s="153">
        <v>0</v>
      </c>
      <c r="BL106" s="167">
        <v>0</v>
      </c>
      <c r="BM106" s="168">
        <f t="shared" si="5"/>
        <v>3.106</v>
      </c>
      <c r="BN106" s="155"/>
      <c r="BO106" s="201">
        <v>0</v>
      </c>
      <c r="BP106" s="169">
        <f t="shared" si="6"/>
        <v>1.883</v>
      </c>
      <c r="BQ106" s="154">
        <f t="shared" si="7"/>
        <v>1.883</v>
      </c>
      <c r="BR106" s="170">
        <v>0</v>
      </c>
      <c r="BS106" s="152">
        <v>1.883</v>
      </c>
      <c r="BT106" s="171">
        <v>0</v>
      </c>
      <c r="BU106" s="171">
        <v>0</v>
      </c>
      <c r="BV106" s="152">
        <v>0</v>
      </c>
      <c r="BW106" s="172">
        <v>0</v>
      </c>
      <c r="BX106" s="155">
        <v>0</v>
      </c>
      <c r="BY106"/>
      <c r="BZ106"/>
    </row>
    <row r="107" spans="1:78" ht="15">
      <c r="A107" s="61" t="s">
        <v>95</v>
      </c>
      <c r="B107" s="38" t="s">
        <v>96</v>
      </c>
      <c r="C107" s="153">
        <f t="shared" si="4"/>
        <v>4917.806000000001</v>
      </c>
      <c r="D107" s="152"/>
      <c r="E107" s="152"/>
      <c r="F107" s="152"/>
      <c r="G107" s="152"/>
      <c r="H107" s="152"/>
      <c r="I107" s="152"/>
      <c r="J107" s="152"/>
      <c r="K107" s="152"/>
      <c r="L107" s="154">
        <v>1.393</v>
      </c>
      <c r="M107" s="153">
        <v>537.091</v>
      </c>
      <c r="N107" s="153">
        <v>7.719</v>
      </c>
      <c r="O107" s="153">
        <v>14.924</v>
      </c>
      <c r="P107" s="153">
        <v>16.717</v>
      </c>
      <c r="Q107" s="153">
        <v>27.646</v>
      </c>
      <c r="R107" s="153">
        <v>0.047</v>
      </c>
      <c r="S107" s="153">
        <v>0.44</v>
      </c>
      <c r="T107" s="153">
        <v>0</v>
      </c>
      <c r="U107" s="153">
        <v>0.69</v>
      </c>
      <c r="V107" s="153">
        <v>0.003</v>
      </c>
      <c r="W107" s="153">
        <v>0.022</v>
      </c>
      <c r="X107" s="153">
        <v>3.561</v>
      </c>
      <c r="Y107" s="153">
        <v>1.622</v>
      </c>
      <c r="Z107" s="153">
        <v>5.814</v>
      </c>
      <c r="AA107" s="153">
        <v>0.044</v>
      </c>
      <c r="AB107" s="153">
        <v>0.314</v>
      </c>
      <c r="AC107" s="153">
        <v>20.868</v>
      </c>
      <c r="AD107" s="153">
        <v>35.612</v>
      </c>
      <c r="AE107" s="153">
        <v>557.028</v>
      </c>
      <c r="AF107" s="153">
        <v>30.504</v>
      </c>
      <c r="AG107" s="153">
        <v>4.323</v>
      </c>
      <c r="AH107" s="153">
        <v>49.058</v>
      </c>
      <c r="AI107" s="153">
        <v>353.372</v>
      </c>
      <c r="AJ107" s="153">
        <v>273.652</v>
      </c>
      <c r="AK107" s="153">
        <v>15.601</v>
      </c>
      <c r="AL107" s="153">
        <v>1703.613</v>
      </c>
      <c r="AM107" s="153">
        <v>11.947</v>
      </c>
      <c r="AN107" s="153">
        <v>0</v>
      </c>
      <c r="AO107" s="153">
        <v>139.391</v>
      </c>
      <c r="AP107" s="153">
        <v>10.252</v>
      </c>
      <c r="AQ107" s="153">
        <v>5.924</v>
      </c>
      <c r="AR107" s="153">
        <v>17.742</v>
      </c>
      <c r="AS107" s="153">
        <v>0.506</v>
      </c>
      <c r="AT107" s="153">
        <v>0</v>
      </c>
      <c r="AU107" s="153">
        <v>0.587</v>
      </c>
      <c r="AV107" s="153">
        <v>0.018</v>
      </c>
      <c r="AW107" s="153">
        <v>17.84</v>
      </c>
      <c r="AX107" s="153">
        <v>44.532</v>
      </c>
      <c r="AY107" s="153">
        <v>0</v>
      </c>
      <c r="AZ107" s="153">
        <v>4.27</v>
      </c>
      <c r="BA107" s="153">
        <v>12.995</v>
      </c>
      <c r="BB107" s="153">
        <v>19.32</v>
      </c>
      <c r="BC107" s="153">
        <v>134.409</v>
      </c>
      <c r="BD107" s="153">
        <v>6.218</v>
      </c>
      <c r="BE107" s="153">
        <v>8.301</v>
      </c>
      <c r="BF107" s="153">
        <v>6.1</v>
      </c>
      <c r="BG107" s="153">
        <v>24.87</v>
      </c>
      <c r="BH107" s="153">
        <v>1.249</v>
      </c>
      <c r="BI107" s="153">
        <v>4.588</v>
      </c>
      <c r="BJ107" s="153">
        <v>0</v>
      </c>
      <c r="BK107" s="153">
        <v>0</v>
      </c>
      <c r="BL107" s="167">
        <v>0</v>
      </c>
      <c r="BM107" s="168">
        <f t="shared" si="5"/>
        <v>4132.737000000001</v>
      </c>
      <c r="BN107" s="155"/>
      <c r="BO107" s="201">
        <v>0.26</v>
      </c>
      <c r="BP107" s="169">
        <f t="shared" si="6"/>
        <v>783.93</v>
      </c>
      <c r="BQ107" s="154">
        <f t="shared" si="7"/>
        <v>783.93</v>
      </c>
      <c r="BR107" s="170">
        <v>0</v>
      </c>
      <c r="BS107" s="152">
        <v>783.93</v>
      </c>
      <c r="BT107" s="171">
        <v>0</v>
      </c>
      <c r="BU107" s="171">
        <v>0</v>
      </c>
      <c r="BV107" s="152">
        <v>0.879</v>
      </c>
      <c r="BW107" s="172">
        <v>0</v>
      </c>
      <c r="BX107" s="155">
        <v>0</v>
      </c>
      <c r="BY107"/>
      <c r="BZ107"/>
    </row>
    <row r="108" spans="1:78" ht="15">
      <c r="A108" s="61" t="s">
        <v>97</v>
      </c>
      <c r="B108" s="38" t="s">
        <v>229</v>
      </c>
      <c r="C108" s="153">
        <f t="shared" si="4"/>
        <v>4703.55</v>
      </c>
      <c r="D108" s="152"/>
      <c r="E108" s="152"/>
      <c r="F108" s="152"/>
      <c r="G108" s="152"/>
      <c r="H108" s="152"/>
      <c r="I108" s="152"/>
      <c r="J108" s="152"/>
      <c r="K108" s="152"/>
      <c r="L108" s="154">
        <v>0</v>
      </c>
      <c r="M108" s="153">
        <v>0</v>
      </c>
      <c r="N108" s="153">
        <v>0</v>
      </c>
      <c r="O108" s="153">
        <v>0</v>
      </c>
      <c r="P108" s="153">
        <v>0</v>
      </c>
      <c r="Q108" s="153">
        <v>0</v>
      </c>
      <c r="R108" s="153">
        <v>0</v>
      </c>
      <c r="S108" s="153">
        <v>0</v>
      </c>
      <c r="T108" s="153">
        <v>0</v>
      </c>
      <c r="U108" s="153">
        <v>0</v>
      </c>
      <c r="V108" s="153">
        <v>0</v>
      </c>
      <c r="W108" s="153">
        <v>0</v>
      </c>
      <c r="X108" s="153">
        <v>0</v>
      </c>
      <c r="Y108" s="153">
        <v>0</v>
      </c>
      <c r="Z108" s="153">
        <v>0</v>
      </c>
      <c r="AA108" s="153">
        <v>0</v>
      </c>
      <c r="AB108" s="153">
        <v>0</v>
      </c>
      <c r="AC108" s="153">
        <v>0</v>
      </c>
      <c r="AD108" s="153">
        <v>0</v>
      </c>
      <c r="AE108" s="153">
        <v>0</v>
      </c>
      <c r="AF108" s="153">
        <v>2.354</v>
      </c>
      <c r="AG108" s="153">
        <v>2.665</v>
      </c>
      <c r="AH108" s="153">
        <v>23.111</v>
      </c>
      <c r="AI108" s="153">
        <v>42.03</v>
      </c>
      <c r="AJ108" s="153">
        <v>0</v>
      </c>
      <c r="AK108" s="153">
        <v>0</v>
      </c>
      <c r="AL108" s="153">
        <v>65.093</v>
      </c>
      <c r="AM108" s="153">
        <v>0</v>
      </c>
      <c r="AN108" s="153">
        <v>0</v>
      </c>
      <c r="AO108" s="153">
        <v>600.27</v>
      </c>
      <c r="AP108" s="153">
        <v>0</v>
      </c>
      <c r="AQ108" s="153">
        <v>0.772</v>
      </c>
      <c r="AR108" s="153">
        <v>0</v>
      </c>
      <c r="AS108" s="153">
        <v>0</v>
      </c>
      <c r="AT108" s="153">
        <v>0</v>
      </c>
      <c r="AU108" s="153">
        <v>0</v>
      </c>
      <c r="AV108" s="153">
        <v>0</v>
      </c>
      <c r="AW108" s="153">
        <v>0</v>
      </c>
      <c r="AX108" s="153">
        <v>0</v>
      </c>
      <c r="AY108" s="153">
        <v>0</v>
      </c>
      <c r="AZ108" s="153">
        <v>0</v>
      </c>
      <c r="BA108" s="153">
        <v>835.06</v>
      </c>
      <c r="BB108" s="153">
        <v>0</v>
      </c>
      <c r="BC108" s="153">
        <v>0</v>
      </c>
      <c r="BD108" s="153">
        <v>0</v>
      </c>
      <c r="BE108" s="153">
        <v>0</v>
      </c>
      <c r="BF108" s="153">
        <v>0</v>
      </c>
      <c r="BG108" s="153">
        <v>0</v>
      </c>
      <c r="BH108" s="153">
        <v>0</v>
      </c>
      <c r="BI108" s="153">
        <v>0</v>
      </c>
      <c r="BJ108" s="153">
        <v>0</v>
      </c>
      <c r="BK108" s="153">
        <v>0</v>
      </c>
      <c r="BL108" s="167">
        <v>0</v>
      </c>
      <c r="BM108" s="168">
        <f t="shared" si="5"/>
        <v>1571.355</v>
      </c>
      <c r="BN108" s="155"/>
      <c r="BO108" s="201">
        <v>0</v>
      </c>
      <c r="BP108" s="169">
        <f t="shared" si="6"/>
        <v>3132.195</v>
      </c>
      <c r="BQ108" s="154">
        <f t="shared" si="7"/>
        <v>3132.195</v>
      </c>
      <c r="BR108" s="170">
        <v>0</v>
      </c>
      <c r="BS108" s="152">
        <v>3132.195</v>
      </c>
      <c r="BT108" s="171">
        <v>0</v>
      </c>
      <c r="BU108" s="171">
        <v>0</v>
      </c>
      <c r="BV108" s="152">
        <v>0</v>
      </c>
      <c r="BW108" s="172">
        <v>0</v>
      </c>
      <c r="BX108" s="155">
        <v>0</v>
      </c>
      <c r="BY108"/>
      <c r="BZ108"/>
    </row>
    <row r="109" spans="1:78" ht="15">
      <c r="A109" s="61" t="s">
        <v>98</v>
      </c>
      <c r="B109" s="38" t="s">
        <v>230</v>
      </c>
      <c r="C109" s="153">
        <f t="shared" si="4"/>
        <v>2617.125000000001</v>
      </c>
      <c r="D109" s="152"/>
      <c r="E109" s="152"/>
      <c r="F109" s="152"/>
      <c r="G109" s="152"/>
      <c r="H109" s="152"/>
      <c r="I109" s="152"/>
      <c r="J109" s="152"/>
      <c r="K109" s="152"/>
      <c r="L109" s="154">
        <v>0.402</v>
      </c>
      <c r="M109" s="153">
        <v>0.019</v>
      </c>
      <c r="N109" s="153">
        <v>0</v>
      </c>
      <c r="O109" s="153">
        <v>25.454</v>
      </c>
      <c r="P109" s="153">
        <v>22.409</v>
      </c>
      <c r="Q109" s="153">
        <v>2.684</v>
      </c>
      <c r="R109" s="153">
        <v>2.621</v>
      </c>
      <c r="S109" s="153">
        <v>0.271</v>
      </c>
      <c r="T109" s="153">
        <v>0</v>
      </c>
      <c r="U109" s="153">
        <v>13.953</v>
      </c>
      <c r="V109" s="153">
        <v>3.795</v>
      </c>
      <c r="W109" s="153">
        <v>0.079</v>
      </c>
      <c r="X109" s="153">
        <v>11.694</v>
      </c>
      <c r="Y109" s="153">
        <v>7.042</v>
      </c>
      <c r="Z109" s="153">
        <v>0.586</v>
      </c>
      <c r="AA109" s="153">
        <v>1.265</v>
      </c>
      <c r="AB109" s="153">
        <v>0.62</v>
      </c>
      <c r="AC109" s="153">
        <v>85.269</v>
      </c>
      <c r="AD109" s="153">
        <v>12.782</v>
      </c>
      <c r="AE109" s="153">
        <v>772.571</v>
      </c>
      <c r="AF109" s="153">
        <v>10.787</v>
      </c>
      <c r="AG109" s="153">
        <v>9.264</v>
      </c>
      <c r="AH109" s="153">
        <v>58.495</v>
      </c>
      <c r="AI109" s="153">
        <v>69.11</v>
      </c>
      <c r="AJ109" s="153">
        <v>2.352</v>
      </c>
      <c r="AK109" s="153">
        <v>18.534</v>
      </c>
      <c r="AL109" s="153">
        <v>10.471</v>
      </c>
      <c r="AM109" s="153">
        <v>260.354</v>
      </c>
      <c r="AN109" s="153">
        <v>6.808</v>
      </c>
      <c r="AO109" s="153">
        <v>335.625</v>
      </c>
      <c r="AP109" s="153">
        <v>47.207</v>
      </c>
      <c r="AQ109" s="153">
        <v>9.807</v>
      </c>
      <c r="AR109" s="153">
        <v>113.487</v>
      </c>
      <c r="AS109" s="153">
        <v>5.084</v>
      </c>
      <c r="AT109" s="153">
        <v>126.398</v>
      </c>
      <c r="AU109" s="153">
        <v>18.66</v>
      </c>
      <c r="AV109" s="153">
        <v>9.183</v>
      </c>
      <c r="AW109" s="153">
        <v>45.695</v>
      </c>
      <c r="AX109" s="153">
        <v>71.452</v>
      </c>
      <c r="AY109" s="153">
        <v>0</v>
      </c>
      <c r="AZ109" s="153">
        <v>44.04</v>
      </c>
      <c r="BA109" s="153">
        <v>15.659</v>
      </c>
      <c r="BB109" s="153">
        <v>9.492</v>
      </c>
      <c r="BC109" s="153">
        <v>148.167</v>
      </c>
      <c r="BD109" s="153">
        <v>24.171</v>
      </c>
      <c r="BE109" s="153">
        <v>61.724</v>
      </c>
      <c r="BF109" s="153">
        <v>18.662</v>
      </c>
      <c r="BG109" s="153">
        <v>17.157</v>
      </c>
      <c r="BH109" s="153">
        <v>9.252</v>
      </c>
      <c r="BI109" s="153">
        <v>5.927</v>
      </c>
      <c r="BJ109" s="153">
        <v>0</v>
      </c>
      <c r="BK109" s="153">
        <v>0</v>
      </c>
      <c r="BL109" s="167">
        <v>0</v>
      </c>
      <c r="BM109" s="168">
        <f t="shared" si="5"/>
        <v>2546.540000000001</v>
      </c>
      <c r="BN109" s="155"/>
      <c r="BO109" s="201">
        <v>0</v>
      </c>
      <c r="BP109" s="169">
        <f t="shared" si="6"/>
        <v>70.585</v>
      </c>
      <c r="BQ109" s="154">
        <f t="shared" si="7"/>
        <v>70.585</v>
      </c>
      <c r="BR109" s="170">
        <v>0</v>
      </c>
      <c r="BS109" s="152">
        <v>70.585</v>
      </c>
      <c r="BT109" s="171">
        <v>0</v>
      </c>
      <c r="BU109" s="171">
        <v>0</v>
      </c>
      <c r="BV109" s="152">
        <v>0</v>
      </c>
      <c r="BW109" s="172">
        <v>0</v>
      </c>
      <c r="BX109" s="155">
        <v>0</v>
      </c>
      <c r="BY109"/>
      <c r="BZ109"/>
    </row>
    <row r="110" spans="1:78" ht="15">
      <c r="A110" s="61" t="s">
        <v>99</v>
      </c>
      <c r="B110" s="38" t="s">
        <v>100</v>
      </c>
      <c r="C110" s="153">
        <f t="shared" si="4"/>
        <v>22896.168</v>
      </c>
      <c r="D110" s="152"/>
      <c r="E110" s="152"/>
      <c r="F110" s="152"/>
      <c r="G110" s="152"/>
      <c r="H110" s="152"/>
      <c r="I110" s="152"/>
      <c r="J110" s="152"/>
      <c r="K110" s="152"/>
      <c r="L110" s="154">
        <v>0</v>
      </c>
      <c r="M110" s="153">
        <v>0</v>
      </c>
      <c r="N110" s="153">
        <v>0</v>
      </c>
      <c r="O110" s="153">
        <v>0</v>
      </c>
      <c r="P110" s="153">
        <v>0</v>
      </c>
      <c r="Q110" s="153">
        <v>0</v>
      </c>
      <c r="R110" s="153">
        <v>0</v>
      </c>
      <c r="S110" s="153">
        <v>0</v>
      </c>
      <c r="T110" s="153">
        <v>0</v>
      </c>
      <c r="U110" s="153">
        <v>0</v>
      </c>
      <c r="V110" s="153">
        <v>0</v>
      </c>
      <c r="W110" s="153">
        <v>0</v>
      </c>
      <c r="X110" s="153">
        <v>0</v>
      </c>
      <c r="Y110" s="153">
        <v>0</v>
      </c>
      <c r="Z110" s="153">
        <v>0</v>
      </c>
      <c r="AA110" s="153">
        <v>0</v>
      </c>
      <c r="AB110" s="153">
        <v>0</v>
      </c>
      <c r="AC110" s="153">
        <v>0</v>
      </c>
      <c r="AD110" s="153">
        <v>0</v>
      </c>
      <c r="AE110" s="153">
        <v>0</v>
      </c>
      <c r="AF110" s="153">
        <v>0</v>
      </c>
      <c r="AG110" s="153">
        <v>0</v>
      </c>
      <c r="AH110" s="153">
        <v>0</v>
      </c>
      <c r="AI110" s="153">
        <v>0</v>
      </c>
      <c r="AJ110" s="153">
        <v>0</v>
      </c>
      <c r="AK110" s="153">
        <v>0</v>
      </c>
      <c r="AL110" s="153">
        <v>0</v>
      </c>
      <c r="AM110" s="153">
        <v>0</v>
      </c>
      <c r="AN110" s="153">
        <v>0</v>
      </c>
      <c r="AO110" s="153">
        <v>0</v>
      </c>
      <c r="AP110" s="153">
        <v>0</v>
      </c>
      <c r="AQ110" s="153">
        <v>0</v>
      </c>
      <c r="AR110" s="153">
        <v>0</v>
      </c>
      <c r="AS110" s="153">
        <v>0</v>
      </c>
      <c r="AT110" s="153">
        <v>0</v>
      </c>
      <c r="AU110" s="153">
        <v>0</v>
      </c>
      <c r="AV110" s="153">
        <v>0</v>
      </c>
      <c r="AW110" s="153">
        <v>0</v>
      </c>
      <c r="AX110" s="153">
        <v>0</v>
      </c>
      <c r="AY110" s="153">
        <v>0</v>
      </c>
      <c r="AZ110" s="153">
        <v>0</v>
      </c>
      <c r="BA110" s="153">
        <v>0</v>
      </c>
      <c r="BB110" s="153">
        <v>0</v>
      </c>
      <c r="BC110" s="153">
        <v>0</v>
      </c>
      <c r="BD110" s="153">
        <v>0</v>
      </c>
      <c r="BE110" s="153">
        <v>0</v>
      </c>
      <c r="BF110" s="153">
        <v>0</v>
      </c>
      <c r="BG110" s="153">
        <v>0</v>
      </c>
      <c r="BH110" s="153">
        <v>0</v>
      </c>
      <c r="BI110" s="153">
        <v>0</v>
      </c>
      <c r="BJ110" s="153">
        <v>0</v>
      </c>
      <c r="BK110" s="153">
        <v>0</v>
      </c>
      <c r="BL110" s="167">
        <v>0</v>
      </c>
      <c r="BM110" s="168">
        <f t="shared" si="5"/>
        <v>0</v>
      </c>
      <c r="BN110" s="155"/>
      <c r="BO110" s="201">
        <v>0</v>
      </c>
      <c r="BP110" s="169">
        <f t="shared" si="6"/>
        <v>22896.168</v>
      </c>
      <c r="BQ110" s="154">
        <f t="shared" si="7"/>
        <v>2057.972</v>
      </c>
      <c r="BR110" s="170">
        <v>2057.972</v>
      </c>
      <c r="BS110" s="152">
        <v>0</v>
      </c>
      <c r="BT110" s="171">
        <v>20838.196</v>
      </c>
      <c r="BU110" s="171">
        <v>0</v>
      </c>
      <c r="BV110" s="152">
        <v>0</v>
      </c>
      <c r="BW110" s="172">
        <v>0</v>
      </c>
      <c r="BX110" s="155">
        <v>0</v>
      </c>
      <c r="BY110"/>
      <c r="BZ110"/>
    </row>
    <row r="111" spans="1:78" ht="15">
      <c r="A111" s="61" t="s">
        <v>101</v>
      </c>
      <c r="B111" s="38" t="s">
        <v>102</v>
      </c>
      <c r="C111" s="153">
        <f t="shared" si="4"/>
        <v>638.275</v>
      </c>
      <c r="D111" s="152"/>
      <c r="E111" s="152"/>
      <c r="F111" s="152"/>
      <c r="G111" s="152"/>
      <c r="H111" s="152"/>
      <c r="I111" s="152"/>
      <c r="J111" s="152"/>
      <c r="K111" s="152"/>
      <c r="L111" s="154">
        <v>0</v>
      </c>
      <c r="M111" s="153">
        <v>0</v>
      </c>
      <c r="N111" s="153">
        <v>0</v>
      </c>
      <c r="O111" s="153">
        <v>0</v>
      </c>
      <c r="P111" s="153">
        <v>0</v>
      </c>
      <c r="Q111" s="153">
        <v>0</v>
      </c>
      <c r="R111" s="153">
        <v>0</v>
      </c>
      <c r="S111" s="153">
        <v>0</v>
      </c>
      <c r="T111" s="153">
        <v>0</v>
      </c>
      <c r="U111" s="153">
        <v>0</v>
      </c>
      <c r="V111" s="153">
        <v>0</v>
      </c>
      <c r="W111" s="153">
        <v>0</v>
      </c>
      <c r="X111" s="153">
        <v>0</v>
      </c>
      <c r="Y111" s="153">
        <v>0</v>
      </c>
      <c r="Z111" s="153">
        <v>0</v>
      </c>
      <c r="AA111" s="153">
        <v>0</v>
      </c>
      <c r="AB111" s="153">
        <v>0</v>
      </c>
      <c r="AC111" s="153">
        <v>0</v>
      </c>
      <c r="AD111" s="153">
        <v>0</v>
      </c>
      <c r="AE111" s="153">
        <v>0</v>
      </c>
      <c r="AF111" s="153">
        <v>0</v>
      </c>
      <c r="AG111" s="153">
        <v>0</v>
      </c>
      <c r="AH111" s="153">
        <v>0</v>
      </c>
      <c r="AI111" s="153">
        <v>0</v>
      </c>
      <c r="AJ111" s="153">
        <v>0</v>
      </c>
      <c r="AK111" s="153">
        <v>0</v>
      </c>
      <c r="AL111" s="153">
        <v>0</v>
      </c>
      <c r="AM111" s="153">
        <v>0</v>
      </c>
      <c r="AN111" s="153">
        <v>0</v>
      </c>
      <c r="AO111" s="153">
        <v>0</v>
      </c>
      <c r="AP111" s="153">
        <v>0</v>
      </c>
      <c r="AQ111" s="153">
        <v>0</v>
      </c>
      <c r="AR111" s="153">
        <v>0</v>
      </c>
      <c r="AS111" s="153">
        <v>0</v>
      </c>
      <c r="AT111" s="153">
        <v>0</v>
      </c>
      <c r="AU111" s="153">
        <v>0</v>
      </c>
      <c r="AV111" s="153">
        <v>0</v>
      </c>
      <c r="AW111" s="153">
        <v>0</v>
      </c>
      <c r="AX111" s="153">
        <v>0</v>
      </c>
      <c r="AY111" s="153">
        <v>0</v>
      </c>
      <c r="AZ111" s="153">
        <v>0</v>
      </c>
      <c r="BA111" s="153">
        <v>0</v>
      </c>
      <c r="BB111" s="153">
        <v>0</v>
      </c>
      <c r="BC111" s="153">
        <v>0</v>
      </c>
      <c r="BD111" s="153">
        <v>0</v>
      </c>
      <c r="BE111" s="153">
        <v>0</v>
      </c>
      <c r="BF111" s="153">
        <v>0</v>
      </c>
      <c r="BG111" s="153">
        <v>0</v>
      </c>
      <c r="BH111" s="153">
        <v>0</v>
      </c>
      <c r="BI111" s="153">
        <v>0</v>
      </c>
      <c r="BJ111" s="153">
        <v>0</v>
      </c>
      <c r="BK111" s="153">
        <v>0</v>
      </c>
      <c r="BL111" s="167">
        <v>0</v>
      </c>
      <c r="BM111" s="168">
        <f t="shared" si="5"/>
        <v>0</v>
      </c>
      <c r="BN111" s="155"/>
      <c r="BO111" s="201">
        <v>0</v>
      </c>
      <c r="BP111" s="169">
        <f t="shared" si="6"/>
        <v>638.275</v>
      </c>
      <c r="BQ111" s="154">
        <f t="shared" si="7"/>
        <v>0</v>
      </c>
      <c r="BR111" s="170">
        <v>0</v>
      </c>
      <c r="BS111" s="152">
        <v>0</v>
      </c>
      <c r="BT111" s="171">
        <v>638.275</v>
      </c>
      <c r="BU111" s="171">
        <v>0</v>
      </c>
      <c r="BV111" s="152">
        <v>0</v>
      </c>
      <c r="BW111" s="172">
        <v>0</v>
      </c>
      <c r="BX111" s="155">
        <v>0</v>
      </c>
      <c r="BY111"/>
      <c r="BZ111"/>
    </row>
    <row r="112" spans="1:78" ht="15">
      <c r="A112" s="61" t="s">
        <v>103</v>
      </c>
      <c r="B112" s="38" t="s">
        <v>231</v>
      </c>
      <c r="C112" s="153">
        <f t="shared" si="4"/>
        <v>9880.544</v>
      </c>
      <c r="D112" s="152"/>
      <c r="E112" s="152"/>
      <c r="F112" s="152"/>
      <c r="G112" s="152"/>
      <c r="H112" s="152"/>
      <c r="I112" s="152"/>
      <c r="J112" s="152"/>
      <c r="K112" s="152"/>
      <c r="L112" s="154">
        <v>0</v>
      </c>
      <c r="M112" s="153">
        <v>0</v>
      </c>
      <c r="N112" s="153">
        <v>0</v>
      </c>
      <c r="O112" s="153">
        <v>0</v>
      </c>
      <c r="P112" s="153">
        <v>0</v>
      </c>
      <c r="Q112" s="153">
        <v>0</v>
      </c>
      <c r="R112" s="153">
        <v>0</v>
      </c>
      <c r="S112" s="153">
        <v>0</v>
      </c>
      <c r="T112" s="153">
        <v>0</v>
      </c>
      <c r="U112" s="153">
        <v>0</v>
      </c>
      <c r="V112" s="153">
        <v>0</v>
      </c>
      <c r="W112" s="153">
        <v>0</v>
      </c>
      <c r="X112" s="153">
        <v>0</v>
      </c>
      <c r="Y112" s="153">
        <v>0</v>
      </c>
      <c r="Z112" s="153">
        <v>0</v>
      </c>
      <c r="AA112" s="153">
        <v>0</v>
      </c>
      <c r="AB112" s="153">
        <v>0</v>
      </c>
      <c r="AC112" s="153">
        <v>0</v>
      </c>
      <c r="AD112" s="153">
        <v>0</v>
      </c>
      <c r="AE112" s="153">
        <v>0</v>
      </c>
      <c r="AF112" s="153">
        <v>0</v>
      </c>
      <c r="AG112" s="153">
        <v>0</v>
      </c>
      <c r="AH112" s="153">
        <v>0</v>
      </c>
      <c r="AI112" s="153">
        <v>0</v>
      </c>
      <c r="AJ112" s="153">
        <v>0</v>
      </c>
      <c r="AK112" s="153">
        <v>0</v>
      </c>
      <c r="AL112" s="153">
        <v>0</v>
      </c>
      <c r="AM112" s="153">
        <v>0</v>
      </c>
      <c r="AN112" s="153">
        <v>0</v>
      </c>
      <c r="AO112" s="153">
        <v>0</v>
      </c>
      <c r="AP112" s="153">
        <v>0</v>
      </c>
      <c r="AQ112" s="153">
        <v>0</v>
      </c>
      <c r="AR112" s="153">
        <v>0</v>
      </c>
      <c r="AS112" s="153">
        <v>0</v>
      </c>
      <c r="AT112" s="153">
        <v>0</v>
      </c>
      <c r="AU112" s="153">
        <v>8.189</v>
      </c>
      <c r="AV112" s="153">
        <v>0</v>
      </c>
      <c r="AW112" s="153">
        <v>0</v>
      </c>
      <c r="AX112" s="153">
        <v>14.373</v>
      </c>
      <c r="AY112" s="153">
        <v>0</v>
      </c>
      <c r="AZ112" s="153">
        <v>0</v>
      </c>
      <c r="BA112" s="153">
        <v>0</v>
      </c>
      <c r="BB112" s="153">
        <v>0</v>
      </c>
      <c r="BC112" s="153">
        <v>96.478</v>
      </c>
      <c r="BD112" s="153">
        <v>3.589</v>
      </c>
      <c r="BE112" s="153">
        <v>9.229</v>
      </c>
      <c r="BF112" s="153">
        <v>6.351</v>
      </c>
      <c r="BG112" s="153">
        <v>0</v>
      </c>
      <c r="BH112" s="153">
        <v>0</v>
      </c>
      <c r="BI112" s="153">
        <v>0.158</v>
      </c>
      <c r="BJ112" s="153">
        <v>0</v>
      </c>
      <c r="BK112" s="153">
        <v>0</v>
      </c>
      <c r="BL112" s="167">
        <v>0</v>
      </c>
      <c r="BM112" s="168">
        <f t="shared" si="5"/>
        <v>138.367</v>
      </c>
      <c r="BN112" s="155"/>
      <c r="BO112" s="201">
        <v>0</v>
      </c>
      <c r="BP112" s="169">
        <f t="shared" si="6"/>
        <v>9742.177</v>
      </c>
      <c r="BQ112" s="154">
        <f t="shared" si="7"/>
        <v>1144.744</v>
      </c>
      <c r="BR112" s="170">
        <v>1.233</v>
      </c>
      <c r="BS112" s="152">
        <v>1143.511</v>
      </c>
      <c r="BT112" s="171">
        <v>8586.954</v>
      </c>
      <c r="BU112" s="171">
        <v>10.479</v>
      </c>
      <c r="BV112" s="152">
        <v>0</v>
      </c>
      <c r="BW112" s="172">
        <v>0</v>
      </c>
      <c r="BX112" s="155">
        <v>0</v>
      </c>
      <c r="BY112"/>
      <c r="BZ112"/>
    </row>
    <row r="113" spans="1:78" ht="15">
      <c r="A113" s="61" t="s">
        <v>104</v>
      </c>
      <c r="B113" s="38" t="s">
        <v>105</v>
      </c>
      <c r="C113" s="153">
        <f t="shared" si="4"/>
        <v>5195.275</v>
      </c>
      <c r="D113" s="152"/>
      <c r="E113" s="152"/>
      <c r="F113" s="152"/>
      <c r="G113" s="152"/>
      <c r="H113" s="152"/>
      <c r="I113" s="152"/>
      <c r="J113" s="152"/>
      <c r="K113" s="152"/>
      <c r="L113" s="154">
        <v>0</v>
      </c>
      <c r="M113" s="153">
        <v>0</v>
      </c>
      <c r="N113" s="153">
        <v>0</v>
      </c>
      <c r="O113" s="153">
        <v>0</v>
      </c>
      <c r="P113" s="153">
        <v>0</v>
      </c>
      <c r="Q113" s="153">
        <v>0</v>
      </c>
      <c r="R113" s="153">
        <v>1.824</v>
      </c>
      <c r="S113" s="153">
        <v>0</v>
      </c>
      <c r="T113" s="153">
        <v>0</v>
      </c>
      <c r="U113" s="153">
        <v>0</v>
      </c>
      <c r="V113" s="153">
        <v>0</v>
      </c>
      <c r="W113" s="153">
        <v>0</v>
      </c>
      <c r="X113" s="153">
        <v>0</v>
      </c>
      <c r="Y113" s="153">
        <v>0.063</v>
      </c>
      <c r="Z113" s="153">
        <v>0</v>
      </c>
      <c r="AA113" s="153">
        <v>0</v>
      </c>
      <c r="AB113" s="153">
        <v>0</v>
      </c>
      <c r="AC113" s="153">
        <v>0</v>
      </c>
      <c r="AD113" s="153">
        <v>0</v>
      </c>
      <c r="AE113" s="153">
        <v>0</v>
      </c>
      <c r="AF113" s="153">
        <v>0</v>
      </c>
      <c r="AG113" s="153">
        <v>0</v>
      </c>
      <c r="AH113" s="153">
        <v>0</v>
      </c>
      <c r="AI113" s="153">
        <v>0</v>
      </c>
      <c r="AJ113" s="153">
        <v>0</v>
      </c>
      <c r="AK113" s="153">
        <v>0</v>
      </c>
      <c r="AL113" s="153">
        <v>0</v>
      </c>
      <c r="AM113" s="153">
        <v>0</v>
      </c>
      <c r="AN113" s="153">
        <v>0</v>
      </c>
      <c r="AO113" s="153">
        <v>1.969</v>
      </c>
      <c r="AP113" s="153">
        <v>2.901</v>
      </c>
      <c r="AQ113" s="153">
        <v>0.601</v>
      </c>
      <c r="AR113" s="153">
        <v>0</v>
      </c>
      <c r="AS113" s="153">
        <v>0</v>
      </c>
      <c r="AT113" s="153">
        <v>0</v>
      </c>
      <c r="AU113" s="153">
        <v>0</v>
      </c>
      <c r="AV113" s="153">
        <v>0</v>
      </c>
      <c r="AW113" s="153">
        <v>0</v>
      </c>
      <c r="AX113" s="153">
        <v>0.009</v>
      </c>
      <c r="AY113" s="153">
        <v>0</v>
      </c>
      <c r="AZ113" s="153">
        <v>0</v>
      </c>
      <c r="BA113" s="153">
        <v>0</v>
      </c>
      <c r="BB113" s="153">
        <v>0</v>
      </c>
      <c r="BC113" s="153">
        <v>0</v>
      </c>
      <c r="BD113" s="153">
        <v>0</v>
      </c>
      <c r="BE113" s="153">
        <v>0</v>
      </c>
      <c r="BF113" s="153">
        <v>107.052</v>
      </c>
      <c r="BG113" s="153">
        <v>0</v>
      </c>
      <c r="BH113" s="153">
        <v>0</v>
      </c>
      <c r="BI113" s="153">
        <v>0</v>
      </c>
      <c r="BJ113" s="153">
        <v>0</v>
      </c>
      <c r="BK113" s="153">
        <v>0</v>
      </c>
      <c r="BL113" s="167">
        <v>0</v>
      </c>
      <c r="BM113" s="168">
        <f t="shared" si="5"/>
        <v>114.41900000000001</v>
      </c>
      <c r="BN113" s="155"/>
      <c r="BO113" s="201">
        <v>0</v>
      </c>
      <c r="BP113" s="169">
        <f t="shared" si="6"/>
        <v>5080.856</v>
      </c>
      <c r="BQ113" s="154">
        <f t="shared" si="7"/>
        <v>1564.738</v>
      </c>
      <c r="BR113" s="170">
        <v>657.719</v>
      </c>
      <c r="BS113" s="152">
        <v>907.019</v>
      </c>
      <c r="BT113" s="171">
        <v>3497.02</v>
      </c>
      <c r="BU113" s="171">
        <v>19.098</v>
      </c>
      <c r="BV113" s="152">
        <v>0</v>
      </c>
      <c r="BW113" s="172">
        <v>0</v>
      </c>
      <c r="BX113" s="155">
        <v>0</v>
      </c>
      <c r="BY113"/>
      <c r="BZ113"/>
    </row>
    <row r="114" spans="1:78" ht="15">
      <c r="A114" s="61" t="s">
        <v>106</v>
      </c>
      <c r="B114" s="38" t="s">
        <v>232</v>
      </c>
      <c r="C114" s="153">
        <f t="shared" si="4"/>
        <v>3022.236</v>
      </c>
      <c r="D114" s="152"/>
      <c r="E114" s="152"/>
      <c r="F114" s="152"/>
      <c r="G114" s="152"/>
      <c r="H114" s="152"/>
      <c r="I114" s="152"/>
      <c r="J114" s="152"/>
      <c r="K114" s="152"/>
      <c r="L114" s="154">
        <v>0</v>
      </c>
      <c r="M114" s="153">
        <v>0</v>
      </c>
      <c r="N114" s="153">
        <v>0</v>
      </c>
      <c r="O114" s="153">
        <v>0</v>
      </c>
      <c r="P114" s="153">
        <v>0</v>
      </c>
      <c r="Q114" s="153">
        <v>0</v>
      </c>
      <c r="R114" s="153">
        <v>0</v>
      </c>
      <c r="S114" s="153">
        <v>0</v>
      </c>
      <c r="T114" s="153">
        <v>0</v>
      </c>
      <c r="U114" s="153">
        <v>0</v>
      </c>
      <c r="V114" s="153">
        <v>0</v>
      </c>
      <c r="W114" s="153">
        <v>0</v>
      </c>
      <c r="X114" s="153">
        <v>0</v>
      </c>
      <c r="Y114" s="153">
        <v>0</v>
      </c>
      <c r="Z114" s="153">
        <v>0</v>
      </c>
      <c r="AA114" s="153">
        <v>0</v>
      </c>
      <c r="AB114" s="153">
        <v>0</v>
      </c>
      <c r="AC114" s="153">
        <v>0</v>
      </c>
      <c r="AD114" s="153">
        <v>0</v>
      </c>
      <c r="AE114" s="153">
        <v>0</v>
      </c>
      <c r="AF114" s="153">
        <v>0</v>
      </c>
      <c r="AG114" s="153">
        <v>0</v>
      </c>
      <c r="AH114" s="153">
        <v>0</v>
      </c>
      <c r="AI114" s="153">
        <v>0</v>
      </c>
      <c r="AJ114" s="153">
        <v>0</v>
      </c>
      <c r="AK114" s="153">
        <v>0</v>
      </c>
      <c r="AL114" s="153">
        <v>0</v>
      </c>
      <c r="AM114" s="153">
        <v>0</v>
      </c>
      <c r="AN114" s="153">
        <v>0</v>
      </c>
      <c r="AO114" s="153">
        <v>67.28</v>
      </c>
      <c r="AP114" s="153">
        <v>7.036</v>
      </c>
      <c r="AQ114" s="153">
        <v>0</v>
      </c>
      <c r="AR114" s="153">
        <v>0</v>
      </c>
      <c r="AS114" s="153">
        <v>0</v>
      </c>
      <c r="AT114" s="153">
        <v>0</v>
      </c>
      <c r="AU114" s="153">
        <v>0</v>
      </c>
      <c r="AV114" s="153">
        <v>0</v>
      </c>
      <c r="AW114" s="153">
        <v>0</v>
      </c>
      <c r="AX114" s="153">
        <v>0</v>
      </c>
      <c r="AY114" s="153">
        <v>0</v>
      </c>
      <c r="AZ114" s="153">
        <v>0</v>
      </c>
      <c r="BA114" s="153">
        <v>0</v>
      </c>
      <c r="BB114" s="153">
        <v>0</v>
      </c>
      <c r="BC114" s="153">
        <v>24.584</v>
      </c>
      <c r="BD114" s="153">
        <v>0</v>
      </c>
      <c r="BE114" s="153">
        <v>11.905</v>
      </c>
      <c r="BF114" s="153">
        <v>0.032</v>
      </c>
      <c r="BG114" s="153">
        <v>8.761</v>
      </c>
      <c r="BH114" s="153">
        <v>0</v>
      </c>
      <c r="BI114" s="153">
        <v>0.206</v>
      </c>
      <c r="BJ114" s="153">
        <v>0</v>
      </c>
      <c r="BK114" s="153">
        <v>0</v>
      </c>
      <c r="BL114" s="167">
        <v>0</v>
      </c>
      <c r="BM114" s="168">
        <f t="shared" si="5"/>
        <v>119.804</v>
      </c>
      <c r="BN114" s="155"/>
      <c r="BO114" s="201">
        <v>1.276</v>
      </c>
      <c r="BP114" s="169">
        <f t="shared" si="6"/>
        <v>2901.156</v>
      </c>
      <c r="BQ114" s="154">
        <f t="shared" si="7"/>
        <v>2882.182</v>
      </c>
      <c r="BR114" s="170">
        <v>0</v>
      </c>
      <c r="BS114" s="152">
        <v>2882.182</v>
      </c>
      <c r="BT114" s="171">
        <v>0</v>
      </c>
      <c r="BU114" s="171">
        <v>18.974</v>
      </c>
      <c r="BV114" s="152">
        <v>0</v>
      </c>
      <c r="BW114" s="172">
        <v>0</v>
      </c>
      <c r="BX114" s="155">
        <v>0</v>
      </c>
      <c r="BY114"/>
      <c r="BZ114"/>
    </row>
    <row r="115" spans="1:78" ht="15">
      <c r="A115" s="61" t="s">
        <v>107</v>
      </c>
      <c r="B115" s="38" t="s">
        <v>108</v>
      </c>
      <c r="C115" s="153">
        <f t="shared" si="4"/>
        <v>487.47</v>
      </c>
      <c r="D115" s="152"/>
      <c r="E115" s="152"/>
      <c r="F115" s="152"/>
      <c r="G115" s="152"/>
      <c r="H115" s="152"/>
      <c r="I115" s="152"/>
      <c r="J115" s="152"/>
      <c r="K115" s="152"/>
      <c r="L115" s="154">
        <v>0</v>
      </c>
      <c r="M115" s="153">
        <v>0</v>
      </c>
      <c r="N115" s="153">
        <v>0</v>
      </c>
      <c r="O115" s="153">
        <v>0</v>
      </c>
      <c r="P115" s="153">
        <v>0</v>
      </c>
      <c r="Q115" s="153">
        <v>0</v>
      </c>
      <c r="R115" s="153">
        <v>0</v>
      </c>
      <c r="S115" s="153">
        <v>0</v>
      </c>
      <c r="T115" s="153">
        <v>0</v>
      </c>
      <c r="U115" s="153">
        <v>0</v>
      </c>
      <c r="V115" s="153">
        <v>0</v>
      </c>
      <c r="W115" s="153">
        <v>0</v>
      </c>
      <c r="X115" s="153">
        <v>0.527</v>
      </c>
      <c r="Y115" s="153">
        <v>0</v>
      </c>
      <c r="Z115" s="153">
        <v>0</v>
      </c>
      <c r="AA115" s="153">
        <v>0</v>
      </c>
      <c r="AB115" s="153">
        <v>0</v>
      </c>
      <c r="AC115" s="153">
        <v>0</v>
      </c>
      <c r="AD115" s="153">
        <v>0</v>
      </c>
      <c r="AE115" s="153">
        <v>0</v>
      </c>
      <c r="AF115" s="153">
        <v>0</v>
      </c>
      <c r="AG115" s="153">
        <v>0</v>
      </c>
      <c r="AH115" s="153">
        <v>0</v>
      </c>
      <c r="AI115" s="153">
        <v>0</v>
      </c>
      <c r="AJ115" s="153">
        <v>0</v>
      </c>
      <c r="AK115" s="153">
        <v>0</v>
      </c>
      <c r="AL115" s="153">
        <v>0</v>
      </c>
      <c r="AM115" s="153">
        <v>0</v>
      </c>
      <c r="AN115" s="153">
        <v>0</v>
      </c>
      <c r="AO115" s="153">
        <v>0</v>
      </c>
      <c r="AP115" s="153">
        <v>0</v>
      </c>
      <c r="AQ115" s="153">
        <v>0</v>
      </c>
      <c r="AR115" s="153">
        <v>0</v>
      </c>
      <c r="AS115" s="153">
        <v>0</v>
      </c>
      <c r="AT115" s="153">
        <v>0</v>
      </c>
      <c r="AU115" s="153">
        <v>0.569</v>
      </c>
      <c r="AV115" s="153">
        <v>0.056</v>
      </c>
      <c r="AW115" s="153">
        <v>0</v>
      </c>
      <c r="AX115" s="153">
        <v>12.265</v>
      </c>
      <c r="AY115" s="153">
        <v>0</v>
      </c>
      <c r="AZ115" s="153">
        <v>0</v>
      </c>
      <c r="BA115" s="153">
        <v>0</v>
      </c>
      <c r="BB115" s="153">
        <v>0</v>
      </c>
      <c r="BC115" s="153">
        <v>0</v>
      </c>
      <c r="BD115" s="153">
        <v>0</v>
      </c>
      <c r="BE115" s="153">
        <v>0</v>
      </c>
      <c r="BF115" s="153">
        <v>0</v>
      </c>
      <c r="BG115" s="153">
        <v>0</v>
      </c>
      <c r="BH115" s="153">
        <v>0</v>
      </c>
      <c r="BI115" s="153">
        <v>0</v>
      </c>
      <c r="BJ115" s="153">
        <v>0</v>
      </c>
      <c r="BK115" s="153">
        <v>0</v>
      </c>
      <c r="BL115" s="167">
        <v>0</v>
      </c>
      <c r="BM115" s="168">
        <f t="shared" si="5"/>
        <v>13.417000000000002</v>
      </c>
      <c r="BN115" s="155"/>
      <c r="BO115" s="201">
        <v>0</v>
      </c>
      <c r="BP115" s="169">
        <f t="shared" si="6"/>
        <v>474.053</v>
      </c>
      <c r="BQ115" s="154">
        <f t="shared" si="7"/>
        <v>134.45</v>
      </c>
      <c r="BR115" s="170">
        <v>0</v>
      </c>
      <c r="BS115" s="152">
        <v>134.45</v>
      </c>
      <c r="BT115" s="171">
        <v>0</v>
      </c>
      <c r="BU115" s="171">
        <v>339.603</v>
      </c>
      <c r="BV115" s="152">
        <v>0</v>
      </c>
      <c r="BW115" s="172">
        <v>0</v>
      </c>
      <c r="BX115" s="155">
        <v>0</v>
      </c>
      <c r="BY115"/>
      <c r="BZ115"/>
    </row>
    <row r="116" spans="1:78" ht="15">
      <c r="A116" s="61" t="s">
        <v>109</v>
      </c>
      <c r="B116" s="38" t="s">
        <v>233</v>
      </c>
      <c r="C116" s="153">
        <f t="shared" si="4"/>
        <v>1965.5990000000002</v>
      </c>
      <c r="D116" s="152"/>
      <c r="E116" s="152"/>
      <c r="F116" s="152"/>
      <c r="G116" s="152"/>
      <c r="H116" s="152"/>
      <c r="I116" s="152"/>
      <c r="J116" s="152"/>
      <c r="K116" s="152"/>
      <c r="L116" s="154">
        <v>2.996</v>
      </c>
      <c r="M116" s="153">
        <v>0</v>
      </c>
      <c r="N116" s="153">
        <v>16.257</v>
      </c>
      <c r="O116" s="153">
        <v>48.626</v>
      </c>
      <c r="P116" s="153">
        <v>40.03</v>
      </c>
      <c r="Q116" s="153">
        <v>1.721</v>
      </c>
      <c r="R116" s="153">
        <v>3.434</v>
      </c>
      <c r="S116" s="153">
        <v>2.491</v>
      </c>
      <c r="T116" s="153">
        <v>0</v>
      </c>
      <c r="U116" s="153">
        <v>2.848</v>
      </c>
      <c r="V116" s="153">
        <v>0.015</v>
      </c>
      <c r="W116" s="153">
        <v>0.271</v>
      </c>
      <c r="X116" s="153">
        <v>1.425</v>
      </c>
      <c r="Y116" s="153">
        <v>1.135</v>
      </c>
      <c r="Z116" s="153">
        <v>12.134</v>
      </c>
      <c r="AA116" s="153">
        <v>16.255</v>
      </c>
      <c r="AB116" s="153">
        <v>3.19</v>
      </c>
      <c r="AC116" s="153">
        <v>7.938</v>
      </c>
      <c r="AD116" s="153">
        <v>28.556</v>
      </c>
      <c r="AE116" s="153">
        <v>38.493</v>
      </c>
      <c r="AF116" s="153">
        <v>4.153</v>
      </c>
      <c r="AG116" s="153">
        <v>14.875</v>
      </c>
      <c r="AH116" s="153">
        <v>11.478</v>
      </c>
      <c r="AI116" s="153">
        <v>16.671</v>
      </c>
      <c r="AJ116" s="153">
        <v>31.702</v>
      </c>
      <c r="AK116" s="153">
        <v>9.987</v>
      </c>
      <c r="AL116" s="153">
        <v>45.501</v>
      </c>
      <c r="AM116" s="153">
        <v>57.689</v>
      </c>
      <c r="AN116" s="153">
        <v>5.841</v>
      </c>
      <c r="AO116" s="153">
        <v>115.819</v>
      </c>
      <c r="AP116" s="153">
        <v>44.986</v>
      </c>
      <c r="AQ116" s="153">
        <v>9.35</v>
      </c>
      <c r="AR116" s="153">
        <v>37.285</v>
      </c>
      <c r="AS116" s="153">
        <v>2.69</v>
      </c>
      <c r="AT116" s="153">
        <v>65.034</v>
      </c>
      <c r="AU116" s="153">
        <v>2.994</v>
      </c>
      <c r="AV116" s="153">
        <v>41.949</v>
      </c>
      <c r="AW116" s="153">
        <v>6.607</v>
      </c>
      <c r="AX116" s="153">
        <v>28.515</v>
      </c>
      <c r="AY116" s="153">
        <v>0.878</v>
      </c>
      <c r="AZ116" s="153">
        <v>6.849</v>
      </c>
      <c r="BA116" s="153">
        <v>6.755</v>
      </c>
      <c r="BB116" s="153">
        <v>47.653</v>
      </c>
      <c r="BC116" s="153">
        <v>0.804</v>
      </c>
      <c r="BD116" s="153">
        <v>13.935</v>
      </c>
      <c r="BE116" s="153">
        <v>7.037</v>
      </c>
      <c r="BF116" s="153">
        <v>22.277</v>
      </c>
      <c r="BG116" s="153">
        <v>3.973</v>
      </c>
      <c r="BH116" s="153">
        <v>14.272</v>
      </c>
      <c r="BI116" s="153">
        <v>43.245</v>
      </c>
      <c r="BJ116" s="153">
        <v>0</v>
      </c>
      <c r="BK116" s="153">
        <v>0</v>
      </c>
      <c r="BL116" s="167">
        <v>0</v>
      </c>
      <c r="BM116" s="168">
        <f t="shared" si="5"/>
        <v>948.619</v>
      </c>
      <c r="BN116" s="155"/>
      <c r="BO116" s="201">
        <v>0</v>
      </c>
      <c r="BP116" s="169">
        <f t="shared" si="6"/>
        <v>1016.98</v>
      </c>
      <c r="BQ116" s="154">
        <f t="shared" si="7"/>
        <v>1016.98</v>
      </c>
      <c r="BR116" s="170">
        <v>0</v>
      </c>
      <c r="BS116" s="152">
        <v>1016.98</v>
      </c>
      <c r="BT116" s="171">
        <v>0</v>
      </c>
      <c r="BU116" s="171">
        <v>0</v>
      </c>
      <c r="BV116" s="152">
        <v>0</v>
      </c>
      <c r="BW116" s="172">
        <v>0</v>
      </c>
      <c r="BX116" s="155">
        <v>0</v>
      </c>
      <c r="BY116"/>
      <c r="BZ116"/>
    </row>
    <row r="117" spans="1:78" ht="15">
      <c r="A117" s="61" t="s">
        <v>110</v>
      </c>
      <c r="B117" s="38" t="s">
        <v>234</v>
      </c>
      <c r="C117" s="153">
        <f t="shared" si="4"/>
        <v>903.429</v>
      </c>
      <c r="D117" s="152"/>
      <c r="E117" s="152"/>
      <c r="F117" s="152"/>
      <c r="G117" s="152"/>
      <c r="H117" s="152"/>
      <c r="I117" s="152"/>
      <c r="J117" s="152"/>
      <c r="K117" s="152"/>
      <c r="L117" s="154">
        <v>0</v>
      </c>
      <c r="M117" s="153">
        <v>0</v>
      </c>
      <c r="N117" s="153">
        <v>0</v>
      </c>
      <c r="O117" s="153">
        <v>0</v>
      </c>
      <c r="P117" s="153">
        <v>0</v>
      </c>
      <c r="Q117" s="153">
        <v>0</v>
      </c>
      <c r="R117" s="153">
        <v>0</v>
      </c>
      <c r="S117" s="153">
        <v>0</v>
      </c>
      <c r="T117" s="153">
        <v>0</v>
      </c>
      <c r="U117" s="153">
        <v>0</v>
      </c>
      <c r="V117" s="153">
        <v>0</v>
      </c>
      <c r="W117" s="153">
        <v>0</v>
      </c>
      <c r="X117" s="153">
        <v>0</v>
      </c>
      <c r="Y117" s="153">
        <v>0</v>
      </c>
      <c r="Z117" s="153">
        <v>0</v>
      </c>
      <c r="AA117" s="153">
        <v>0</v>
      </c>
      <c r="AB117" s="153">
        <v>0</v>
      </c>
      <c r="AC117" s="153">
        <v>0</v>
      </c>
      <c r="AD117" s="153">
        <v>0</v>
      </c>
      <c r="AE117" s="153">
        <v>0</v>
      </c>
      <c r="AF117" s="153">
        <v>0</v>
      </c>
      <c r="AG117" s="153">
        <v>0</v>
      </c>
      <c r="AH117" s="153">
        <v>0</v>
      </c>
      <c r="AI117" s="153">
        <v>0</v>
      </c>
      <c r="AJ117" s="153">
        <v>0</v>
      </c>
      <c r="AK117" s="153">
        <v>0</v>
      </c>
      <c r="AL117" s="153">
        <v>0</v>
      </c>
      <c r="AM117" s="153">
        <v>0</v>
      </c>
      <c r="AN117" s="153">
        <v>0</v>
      </c>
      <c r="AO117" s="153">
        <v>0</v>
      </c>
      <c r="AP117" s="153">
        <v>0</v>
      </c>
      <c r="AQ117" s="153">
        <v>0</v>
      </c>
      <c r="AR117" s="153">
        <v>0</v>
      </c>
      <c r="AS117" s="153">
        <v>0</v>
      </c>
      <c r="AT117" s="153">
        <v>0</v>
      </c>
      <c r="AU117" s="153">
        <v>0</v>
      </c>
      <c r="AV117" s="153">
        <v>0</v>
      </c>
      <c r="AW117" s="153">
        <v>0</v>
      </c>
      <c r="AX117" s="153">
        <v>0</v>
      </c>
      <c r="AY117" s="153">
        <v>0</v>
      </c>
      <c r="AZ117" s="153">
        <v>0</v>
      </c>
      <c r="BA117" s="153">
        <v>0</v>
      </c>
      <c r="BB117" s="153">
        <v>0</v>
      </c>
      <c r="BC117" s="153">
        <v>0</v>
      </c>
      <c r="BD117" s="153">
        <v>0</v>
      </c>
      <c r="BE117" s="153">
        <v>0</v>
      </c>
      <c r="BF117" s="153">
        <v>0</v>
      </c>
      <c r="BG117" s="153">
        <v>0</v>
      </c>
      <c r="BH117" s="153">
        <v>0</v>
      </c>
      <c r="BI117" s="153">
        <v>0</v>
      </c>
      <c r="BJ117" s="153">
        <v>0</v>
      </c>
      <c r="BK117" s="153">
        <v>0</v>
      </c>
      <c r="BL117" s="167">
        <v>0</v>
      </c>
      <c r="BM117" s="168">
        <f t="shared" si="5"/>
        <v>0</v>
      </c>
      <c r="BN117" s="155"/>
      <c r="BO117" s="201">
        <v>0</v>
      </c>
      <c r="BP117" s="169">
        <f t="shared" si="6"/>
        <v>903.429</v>
      </c>
      <c r="BQ117" s="154">
        <f t="shared" si="7"/>
        <v>903.429</v>
      </c>
      <c r="BR117" s="170">
        <v>903.429</v>
      </c>
      <c r="BS117" s="152">
        <v>0</v>
      </c>
      <c r="BT117" s="171">
        <v>0</v>
      </c>
      <c r="BU117" s="171">
        <v>0</v>
      </c>
      <c r="BV117" s="152">
        <v>0</v>
      </c>
      <c r="BW117" s="172">
        <v>0</v>
      </c>
      <c r="BX117" s="155">
        <v>0</v>
      </c>
      <c r="BY117"/>
      <c r="BZ117"/>
    </row>
    <row r="118" spans="1:78" ht="15">
      <c r="A118" s="61" t="s">
        <v>124</v>
      </c>
      <c r="B118" s="38" t="s">
        <v>235</v>
      </c>
      <c r="C118" s="153">
        <f t="shared" si="4"/>
        <v>10604.761999999999</v>
      </c>
      <c r="D118" s="152"/>
      <c r="E118" s="152"/>
      <c r="F118" s="152"/>
      <c r="G118" s="152"/>
      <c r="H118" s="152"/>
      <c r="I118" s="152"/>
      <c r="J118" s="152"/>
      <c r="K118" s="152"/>
      <c r="L118" s="154">
        <v>0</v>
      </c>
      <c r="M118" s="153">
        <v>0</v>
      </c>
      <c r="N118" s="153">
        <v>0</v>
      </c>
      <c r="O118" s="153">
        <v>0</v>
      </c>
      <c r="P118" s="153">
        <v>0</v>
      </c>
      <c r="Q118" s="153">
        <v>0</v>
      </c>
      <c r="R118" s="153">
        <v>0</v>
      </c>
      <c r="S118" s="153">
        <v>0</v>
      </c>
      <c r="T118" s="153">
        <v>0</v>
      </c>
      <c r="U118" s="153">
        <v>0</v>
      </c>
      <c r="V118" s="153">
        <v>0</v>
      </c>
      <c r="W118" s="153">
        <v>0</v>
      </c>
      <c r="X118" s="153">
        <v>0</v>
      </c>
      <c r="Y118" s="153">
        <v>0</v>
      </c>
      <c r="Z118" s="153">
        <v>0</v>
      </c>
      <c r="AA118" s="153">
        <v>0</v>
      </c>
      <c r="AB118" s="153">
        <v>0</v>
      </c>
      <c r="AC118" s="153">
        <v>0</v>
      </c>
      <c r="AD118" s="153">
        <v>0</v>
      </c>
      <c r="AE118" s="153">
        <v>0</v>
      </c>
      <c r="AF118" s="153">
        <v>0</v>
      </c>
      <c r="AG118" s="153">
        <v>0</v>
      </c>
      <c r="AH118" s="153">
        <v>0</v>
      </c>
      <c r="AI118" s="153">
        <v>0</v>
      </c>
      <c r="AJ118" s="153">
        <v>0</v>
      </c>
      <c r="AK118" s="153">
        <v>0</v>
      </c>
      <c r="AL118" s="153">
        <v>0</v>
      </c>
      <c r="AM118" s="153">
        <v>0</v>
      </c>
      <c r="AN118" s="153">
        <v>0</v>
      </c>
      <c r="AO118" s="153">
        <v>0</v>
      </c>
      <c r="AP118" s="153">
        <v>0</v>
      </c>
      <c r="AQ118" s="153">
        <v>0</v>
      </c>
      <c r="AR118" s="153">
        <v>0</v>
      </c>
      <c r="AS118" s="153">
        <v>0</v>
      </c>
      <c r="AT118" s="153">
        <v>0</v>
      </c>
      <c r="AU118" s="153">
        <v>0</v>
      </c>
      <c r="AV118" s="153">
        <v>0</v>
      </c>
      <c r="AW118" s="153">
        <v>0</v>
      </c>
      <c r="AX118" s="153">
        <v>0</v>
      </c>
      <c r="AY118" s="153">
        <v>0</v>
      </c>
      <c r="AZ118" s="153">
        <v>0</v>
      </c>
      <c r="BA118" s="153">
        <v>0</v>
      </c>
      <c r="BB118" s="153">
        <v>0</v>
      </c>
      <c r="BC118" s="153">
        <v>0</v>
      </c>
      <c r="BD118" s="153">
        <v>0</v>
      </c>
      <c r="BE118" s="153">
        <v>0</v>
      </c>
      <c r="BF118" s="153">
        <v>0</v>
      </c>
      <c r="BG118" s="153">
        <v>0</v>
      </c>
      <c r="BH118" s="153">
        <v>0</v>
      </c>
      <c r="BI118" s="153">
        <v>0</v>
      </c>
      <c r="BJ118" s="153">
        <v>0</v>
      </c>
      <c r="BK118" s="153">
        <v>0</v>
      </c>
      <c r="BL118" s="167">
        <v>0</v>
      </c>
      <c r="BM118" s="168">
        <f t="shared" si="5"/>
        <v>0</v>
      </c>
      <c r="BN118" s="155"/>
      <c r="BO118" s="201">
        <v>36551.591</v>
      </c>
      <c r="BP118" s="169">
        <f t="shared" si="6"/>
        <v>-25946.829</v>
      </c>
      <c r="BQ118" s="154">
        <f t="shared" si="7"/>
        <v>-25946.829</v>
      </c>
      <c r="BR118" s="170">
        <v>0</v>
      </c>
      <c r="BS118" s="152">
        <v>-25946.829</v>
      </c>
      <c r="BT118" s="171">
        <v>0</v>
      </c>
      <c r="BU118" s="171">
        <v>0</v>
      </c>
      <c r="BV118" s="152">
        <v>0</v>
      </c>
      <c r="BW118" s="172">
        <v>0</v>
      </c>
      <c r="BX118" s="155">
        <v>0</v>
      </c>
      <c r="BY118"/>
      <c r="BZ118"/>
    </row>
    <row r="119" spans="1:78" ht="15.75" thickBot="1">
      <c r="A119" s="73" t="s">
        <v>125</v>
      </c>
      <c r="B119" s="38" t="s">
        <v>236</v>
      </c>
      <c r="C119" s="153">
        <f t="shared" si="4"/>
        <v>0</v>
      </c>
      <c r="D119" s="152"/>
      <c r="E119" s="152"/>
      <c r="F119" s="152"/>
      <c r="G119" s="152"/>
      <c r="H119" s="152"/>
      <c r="I119" s="152"/>
      <c r="J119" s="152"/>
      <c r="K119" s="152"/>
      <c r="L119" s="154">
        <v>0</v>
      </c>
      <c r="M119" s="153">
        <v>0</v>
      </c>
      <c r="N119" s="153">
        <v>0</v>
      </c>
      <c r="O119" s="153">
        <v>0</v>
      </c>
      <c r="P119" s="153">
        <v>0</v>
      </c>
      <c r="Q119" s="153">
        <v>0</v>
      </c>
      <c r="R119" s="153">
        <v>0</v>
      </c>
      <c r="S119" s="153">
        <v>0</v>
      </c>
      <c r="T119" s="153">
        <v>0</v>
      </c>
      <c r="U119" s="153">
        <v>0</v>
      </c>
      <c r="V119" s="153">
        <v>0</v>
      </c>
      <c r="W119" s="153">
        <v>0</v>
      </c>
      <c r="X119" s="153">
        <v>0</v>
      </c>
      <c r="Y119" s="153">
        <v>0</v>
      </c>
      <c r="Z119" s="153">
        <v>0</v>
      </c>
      <c r="AA119" s="153">
        <v>0</v>
      </c>
      <c r="AB119" s="153">
        <v>0</v>
      </c>
      <c r="AC119" s="153">
        <v>0</v>
      </c>
      <c r="AD119" s="153">
        <v>0</v>
      </c>
      <c r="AE119" s="153">
        <v>0</v>
      </c>
      <c r="AF119" s="153">
        <v>0</v>
      </c>
      <c r="AG119" s="153">
        <v>0</v>
      </c>
      <c r="AH119" s="153">
        <v>0</v>
      </c>
      <c r="AI119" s="153">
        <v>0</v>
      </c>
      <c r="AJ119" s="153">
        <v>0</v>
      </c>
      <c r="AK119" s="153">
        <v>0</v>
      </c>
      <c r="AL119" s="153">
        <v>0</v>
      </c>
      <c r="AM119" s="153">
        <v>0</v>
      </c>
      <c r="AN119" s="153">
        <v>0</v>
      </c>
      <c r="AO119" s="153">
        <v>0</v>
      </c>
      <c r="AP119" s="153">
        <v>0</v>
      </c>
      <c r="AQ119" s="153">
        <v>0</v>
      </c>
      <c r="AR119" s="153">
        <v>0</v>
      </c>
      <c r="AS119" s="153">
        <v>0</v>
      </c>
      <c r="AT119" s="153">
        <v>0</v>
      </c>
      <c r="AU119" s="153">
        <v>0</v>
      </c>
      <c r="AV119" s="153">
        <v>0</v>
      </c>
      <c r="AW119" s="153">
        <v>0</v>
      </c>
      <c r="AX119" s="153">
        <v>0</v>
      </c>
      <c r="AY119" s="153">
        <v>0</v>
      </c>
      <c r="AZ119" s="153">
        <v>0</v>
      </c>
      <c r="BA119" s="153">
        <v>0</v>
      </c>
      <c r="BB119" s="153">
        <v>0</v>
      </c>
      <c r="BC119" s="153">
        <v>0</v>
      </c>
      <c r="BD119" s="153">
        <v>0</v>
      </c>
      <c r="BE119" s="153">
        <v>0</v>
      </c>
      <c r="BF119" s="153">
        <v>0</v>
      </c>
      <c r="BG119" s="153">
        <v>0</v>
      </c>
      <c r="BH119" s="153">
        <v>0</v>
      </c>
      <c r="BI119" s="153">
        <v>0</v>
      </c>
      <c r="BJ119" s="153">
        <v>0</v>
      </c>
      <c r="BK119" s="153">
        <v>0</v>
      </c>
      <c r="BL119" s="153">
        <v>0</v>
      </c>
      <c r="BM119" s="168">
        <f t="shared" si="5"/>
        <v>0</v>
      </c>
      <c r="BN119" s="155"/>
      <c r="BO119" s="201">
        <v>0</v>
      </c>
      <c r="BP119" s="169">
        <f t="shared" si="6"/>
        <v>0</v>
      </c>
      <c r="BQ119" s="154">
        <f t="shared" si="7"/>
        <v>0</v>
      </c>
      <c r="BR119" s="170">
        <v>0</v>
      </c>
      <c r="BS119" s="152">
        <v>0</v>
      </c>
      <c r="BT119" s="171">
        <v>0</v>
      </c>
      <c r="BU119" s="171">
        <v>0</v>
      </c>
      <c r="BV119" s="152">
        <v>0</v>
      </c>
      <c r="BW119" s="172">
        <v>0</v>
      </c>
      <c r="BX119" s="155">
        <v>0</v>
      </c>
      <c r="BY119"/>
      <c r="BZ119"/>
    </row>
    <row r="120" spans="2:78" ht="16.5" thickBot="1" thickTop="1">
      <c r="B120" s="87" t="s">
        <v>129</v>
      </c>
      <c r="C120" s="159">
        <f>SUM(C67:C119)</f>
        <v>397720.3429999999</v>
      </c>
      <c r="D120" s="159">
        <f aca="true" t="shared" si="8" ref="D120:BR120">SUM(D67:D119)</f>
        <v>0</v>
      </c>
      <c r="E120" s="159">
        <f t="shared" si="8"/>
        <v>0</v>
      </c>
      <c r="F120" s="159">
        <f t="shared" si="8"/>
        <v>0</v>
      </c>
      <c r="G120" s="159">
        <f t="shared" si="8"/>
        <v>0</v>
      </c>
      <c r="H120" s="159">
        <f t="shared" si="8"/>
        <v>0</v>
      </c>
      <c r="I120" s="159">
        <f t="shared" si="8"/>
        <v>0</v>
      </c>
      <c r="J120" s="159">
        <f t="shared" si="8"/>
        <v>0</v>
      </c>
      <c r="K120" s="174">
        <f t="shared" si="8"/>
        <v>0</v>
      </c>
      <c r="L120" s="159">
        <f t="shared" si="8"/>
        <v>5490.240000000001</v>
      </c>
      <c r="M120" s="159">
        <f t="shared" si="8"/>
        <v>3043.7859999999996</v>
      </c>
      <c r="N120" s="159">
        <f t="shared" si="8"/>
        <v>259.652</v>
      </c>
      <c r="O120" s="159">
        <f t="shared" si="8"/>
        <v>8978.874</v>
      </c>
      <c r="P120" s="159">
        <f t="shared" si="8"/>
        <v>2034.3429999999996</v>
      </c>
      <c r="Q120" s="159">
        <f t="shared" si="8"/>
        <v>255.04199999999994</v>
      </c>
      <c r="R120" s="159">
        <f t="shared" si="8"/>
        <v>630.8649999999998</v>
      </c>
      <c r="S120" s="159">
        <f t="shared" si="8"/>
        <v>460.167</v>
      </c>
      <c r="T120" s="159">
        <f t="shared" si="8"/>
        <v>0</v>
      </c>
      <c r="U120" s="159">
        <f t="shared" si="8"/>
        <v>650.5700000000003</v>
      </c>
      <c r="V120" s="159">
        <f t="shared" si="8"/>
        <v>154.09599999999995</v>
      </c>
      <c r="W120" s="159">
        <f t="shared" si="8"/>
        <v>112.74900000000001</v>
      </c>
      <c r="X120" s="159">
        <f t="shared" si="8"/>
        <v>640.5590000000001</v>
      </c>
      <c r="Y120" s="159">
        <f t="shared" si="8"/>
        <v>648.8239999999998</v>
      </c>
      <c r="Z120" s="159">
        <f t="shared" si="8"/>
        <v>636.226</v>
      </c>
      <c r="AA120" s="159">
        <f t="shared" si="8"/>
        <v>868.1230000000003</v>
      </c>
      <c r="AB120" s="159">
        <f t="shared" si="8"/>
        <v>173.03499999999994</v>
      </c>
      <c r="AC120" s="159">
        <f t="shared" si="8"/>
        <v>6134.196000000001</v>
      </c>
      <c r="AD120" s="159">
        <f t="shared" si="8"/>
        <v>1695.3889999999997</v>
      </c>
      <c r="AE120" s="159">
        <f t="shared" si="8"/>
        <v>21342.063000000006</v>
      </c>
      <c r="AF120" s="159">
        <f t="shared" si="8"/>
        <v>555.114</v>
      </c>
      <c r="AG120" s="159">
        <f t="shared" si="8"/>
        <v>749.2959999999999</v>
      </c>
      <c r="AH120" s="159">
        <f t="shared" si="8"/>
        <v>3207.850999999999</v>
      </c>
      <c r="AI120" s="159">
        <f t="shared" si="8"/>
        <v>5465.420999999999</v>
      </c>
      <c r="AJ120" s="159">
        <f t="shared" si="8"/>
        <v>6212.809</v>
      </c>
      <c r="AK120" s="159">
        <f t="shared" si="8"/>
        <v>1023.388</v>
      </c>
      <c r="AL120" s="159">
        <f t="shared" si="8"/>
        <v>8284.449</v>
      </c>
      <c r="AM120" s="159">
        <f t="shared" si="8"/>
        <v>3316.2149999999997</v>
      </c>
      <c r="AN120" s="159">
        <f t="shared" si="8"/>
        <v>112.57700000000001</v>
      </c>
      <c r="AO120" s="159">
        <f t="shared" si="8"/>
        <v>13593.167000000003</v>
      </c>
      <c r="AP120" s="159">
        <f t="shared" si="8"/>
        <v>5158.966000000001</v>
      </c>
      <c r="AQ120" s="159">
        <f t="shared" si="8"/>
        <v>528.401</v>
      </c>
      <c r="AR120" s="159">
        <f t="shared" si="8"/>
        <v>5185.594</v>
      </c>
      <c r="AS120" s="159">
        <f t="shared" si="8"/>
        <v>252.747</v>
      </c>
      <c r="AT120" s="159">
        <f t="shared" si="8"/>
        <v>3707.5510000000004</v>
      </c>
      <c r="AU120" s="159">
        <f t="shared" si="8"/>
        <v>686.7459999999998</v>
      </c>
      <c r="AV120" s="159">
        <f t="shared" si="8"/>
        <v>363.96999999999997</v>
      </c>
      <c r="AW120" s="159">
        <f t="shared" si="8"/>
        <v>1697.3120000000001</v>
      </c>
      <c r="AX120" s="159">
        <f t="shared" si="8"/>
        <v>2493.8259999999996</v>
      </c>
      <c r="AY120" s="159">
        <f t="shared" si="8"/>
        <v>4.492999999999999</v>
      </c>
      <c r="AZ120" s="159">
        <f t="shared" si="8"/>
        <v>237.50000000000003</v>
      </c>
      <c r="BA120" s="159">
        <f t="shared" si="8"/>
        <v>2927.1650000000004</v>
      </c>
      <c r="BB120" s="159">
        <f t="shared" si="8"/>
        <v>738.9020000000002</v>
      </c>
      <c r="BC120" s="159">
        <f t="shared" si="8"/>
        <v>5796.058999999999</v>
      </c>
      <c r="BD120" s="159">
        <f t="shared" si="8"/>
        <v>191.89999999999998</v>
      </c>
      <c r="BE120" s="159">
        <f t="shared" si="8"/>
        <v>1315.1659999999997</v>
      </c>
      <c r="BF120" s="159">
        <f t="shared" si="8"/>
        <v>1773.3839999999998</v>
      </c>
      <c r="BG120" s="159">
        <f t="shared" si="8"/>
        <v>1198.6359999999993</v>
      </c>
      <c r="BH120" s="159">
        <f t="shared" si="8"/>
        <v>179.649</v>
      </c>
      <c r="BI120" s="159">
        <f t="shared" si="8"/>
        <v>690.115</v>
      </c>
      <c r="BJ120" s="159">
        <f t="shared" si="8"/>
        <v>0</v>
      </c>
      <c r="BK120" s="159">
        <f t="shared" si="8"/>
        <v>0</v>
      </c>
      <c r="BL120" s="159">
        <f t="shared" si="8"/>
        <v>0</v>
      </c>
      <c r="BM120" s="159">
        <f t="shared" si="8"/>
        <v>131857.168</v>
      </c>
      <c r="BN120" s="173">
        <f t="shared" si="8"/>
        <v>0</v>
      </c>
      <c r="BO120" s="174">
        <f t="shared" si="8"/>
        <v>71538.564</v>
      </c>
      <c r="BP120" s="174">
        <f t="shared" si="8"/>
        <v>142654.087</v>
      </c>
      <c r="BQ120" s="159">
        <f t="shared" si="8"/>
        <v>107032.53499999997</v>
      </c>
      <c r="BR120" s="159">
        <f t="shared" si="8"/>
        <v>16029.603</v>
      </c>
      <c r="BS120" s="175">
        <f aca="true" t="shared" si="9" ref="BS120:BX120">SUM(BS67:BS119)</f>
        <v>91002.93199999996</v>
      </c>
      <c r="BT120" s="175">
        <f t="shared" si="9"/>
        <v>35233.398</v>
      </c>
      <c r="BU120" s="175">
        <f t="shared" si="9"/>
        <v>388.154</v>
      </c>
      <c r="BV120" s="159">
        <f t="shared" si="9"/>
        <v>47078.16099999999</v>
      </c>
      <c r="BW120" s="159">
        <f t="shared" si="9"/>
        <v>4592.363</v>
      </c>
      <c r="BX120" s="176">
        <f t="shared" si="9"/>
        <v>0</v>
      </c>
      <c r="BY120"/>
      <c r="BZ120"/>
    </row>
    <row r="121" spans="2:78" ht="15.75" thickTop="1">
      <c r="B121" s="91" t="s">
        <v>167</v>
      </c>
      <c r="C121" s="177"/>
      <c r="D121" s="178"/>
      <c r="E121" s="178"/>
      <c r="F121" s="178">
        <f>F61</f>
        <v>10834.903999999999</v>
      </c>
      <c r="G121" s="178">
        <f>G61</f>
        <v>0</v>
      </c>
      <c r="H121" s="178">
        <f>H61</f>
        <v>1572.2769999999998</v>
      </c>
      <c r="I121" s="178">
        <f>I61</f>
        <v>0</v>
      </c>
      <c r="J121" s="178">
        <f>J61</f>
        <v>8154.868</v>
      </c>
      <c r="K121" s="178"/>
      <c r="L121" s="177">
        <v>8609.891</v>
      </c>
      <c r="M121" s="179">
        <v>2534.812</v>
      </c>
      <c r="N121" s="179">
        <v>517.331</v>
      </c>
      <c r="O121" s="179">
        <v>3319.294</v>
      </c>
      <c r="P121" s="179">
        <v>1267.459</v>
      </c>
      <c r="Q121" s="179">
        <v>322.25</v>
      </c>
      <c r="R121" s="179">
        <v>393.435</v>
      </c>
      <c r="S121" s="179">
        <v>231.973</v>
      </c>
      <c r="T121" s="179">
        <v>0</v>
      </c>
      <c r="U121" s="179">
        <v>368.052</v>
      </c>
      <c r="V121" s="179">
        <v>167.648</v>
      </c>
      <c r="W121" s="179">
        <v>66.114</v>
      </c>
      <c r="X121" s="179">
        <v>225.989</v>
      </c>
      <c r="Y121" s="179">
        <v>313.282</v>
      </c>
      <c r="Z121" s="179">
        <v>421.078</v>
      </c>
      <c r="AA121" s="179">
        <v>1140.717</v>
      </c>
      <c r="AB121" s="179">
        <v>357.26</v>
      </c>
      <c r="AC121" s="179">
        <v>4176.355</v>
      </c>
      <c r="AD121" s="179">
        <v>742.339</v>
      </c>
      <c r="AE121" s="179">
        <v>11388.039</v>
      </c>
      <c r="AF121" s="179">
        <v>1204.625</v>
      </c>
      <c r="AG121" s="179">
        <v>921.064</v>
      </c>
      <c r="AH121" s="179">
        <v>2554.627</v>
      </c>
      <c r="AI121" s="179">
        <v>10624.434</v>
      </c>
      <c r="AJ121" s="179">
        <v>8303.322</v>
      </c>
      <c r="AK121" s="179">
        <v>608.573</v>
      </c>
      <c r="AL121" s="179">
        <v>-1068.039</v>
      </c>
      <c r="AM121" s="179">
        <v>6617.343</v>
      </c>
      <c r="AN121" s="179">
        <v>178.199</v>
      </c>
      <c r="AO121" s="179">
        <v>9927.017</v>
      </c>
      <c r="AP121" s="179">
        <v>2692.678</v>
      </c>
      <c r="AQ121" s="179">
        <v>746.055</v>
      </c>
      <c r="AR121" s="179">
        <v>5480.199</v>
      </c>
      <c r="AS121" s="179">
        <v>276.773</v>
      </c>
      <c r="AT121" s="179">
        <v>10238.231</v>
      </c>
      <c r="AU121" s="179">
        <v>830.206</v>
      </c>
      <c r="AV121" s="179">
        <v>448.786</v>
      </c>
      <c r="AW121" s="179">
        <v>16334.933</v>
      </c>
      <c r="AX121" s="179">
        <v>2090.525</v>
      </c>
      <c r="AY121" s="179">
        <v>0.958</v>
      </c>
      <c r="AZ121" s="179">
        <v>368.657</v>
      </c>
      <c r="BA121" s="179">
        <v>1378.08</v>
      </c>
      <c r="BB121" s="179">
        <v>1883.258</v>
      </c>
      <c r="BC121" s="179">
        <v>17795.677</v>
      </c>
      <c r="BD121" s="179">
        <v>448.927</v>
      </c>
      <c r="BE121" s="179">
        <v>8717.335</v>
      </c>
      <c r="BF121" s="179">
        <v>3201.463</v>
      </c>
      <c r="BG121" s="179">
        <v>1739.706</v>
      </c>
      <c r="BH121" s="179">
        <v>307.821</v>
      </c>
      <c r="BI121" s="179">
        <v>1030.585</v>
      </c>
      <c r="BJ121" s="179">
        <v>903.429</v>
      </c>
      <c r="BK121" s="179">
        <v>0</v>
      </c>
      <c r="BL121" s="179">
        <v>0</v>
      </c>
      <c r="BM121" s="180">
        <f>SUM(L121:BL121)</f>
        <v>153348.76499999998</v>
      </c>
      <c r="BN121" s="180">
        <f>SUM(C121:BL121)</f>
        <v>173910.81399999993</v>
      </c>
      <c r="BO121"/>
      <c r="BP121"/>
      <c r="BQ121"/>
      <c r="BR121"/>
      <c r="BS121"/>
      <c r="BT121"/>
      <c r="BU121"/>
      <c r="BV121"/>
      <c r="BW121"/>
      <c r="BX121"/>
      <c r="BY121"/>
      <c r="BZ121"/>
    </row>
    <row r="122" spans="2:78" ht="15.75" thickBot="1">
      <c r="B122" s="91" t="s">
        <v>33</v>
      </c>
      <c r="C122" s="154"/>
      <c r="D122" s="152"/>
      <c r="E122" s="152"/>
      <c r="F122" s="152"/>
      <c r="G122" s="152"/>
      <c r="H122" s="152"/>
      <c r="I122" s="152"/>
      <c r="J122" s="152"/>
      <c r="K122" s="152"/>
      <c r="L122" s="154">
        <v>1420.141</v>
      </c>
      <c r="M122" s="153">
        <v>493.575</v>
      </c>
      <c r="N122" s="153">
        <v>77.66</v>
      </c>
      <c r="O122" s="153">
        <v>1299.253</v>
      </c>
      <c r="P122" s="153">
        <v>505.052</v>
      </c>
      <c r="Q122" s="153">
        <v>61.82</v>
      </c>
      <c r="R122" s="153">
        <v>196.432</v>
      </c>
      <c r="S122" s="153">
        <v>117.479</v>
      </c>
      <c r="T122" s="153">
        <v>0</v>
      </c>
      <c r="U122" s="153">
        <v>171.725</v>
      </c>
      <c r="V122" s="153">
        <v>85.542</v>
      </c>
      <c r="W122" s="153">
        <v>21.111</v>
      </c>
      <c r="X122" s="153">
        <v>169.93</v>
      </c>
      <c r="Y122" s="153">
        <v>219.686</v>
      </c>
      <c r="Z122" s="153">
        <v>135.311</v>
      </c>
      <c r="AA122" s="153">
        <v>175.296</v>
      </c>
      <c r="AB122" s="153">
        <v>244.257</v>
      </c>
      <c r="AC122" s="153">
        <v>1012.493</v>
      </c>
      <c r="AD122" s="153">
        <v>266.283</v>
      </c>
      <c r="AE122" s="153">
        <v>4658.116</v>
      </c>
      <c r="AF122" s="153">
        <v>395.179</v>
      </c>
      <c r="AG122" s="153">
        <v>550.841</v>
      </c>
      <c r="AH122" s="153">
        <v>1397.236</v>
      </c>
      <c r="AI122" s="153">
        <v>2441.287</v>
      </c>
      <c r="AJ122" s="153">
        <v>935.881</v>
      </c>
      <c r="AK122" s="153">
        <v>479.399</v>
      </c>
      <c r="AL122" s="153">
        <v>1579.021</v>
      </c>
      <c r="AM122" s="153">
        <v>3392.137</v>
      </c>
      <c r="AN122" s="153">
        <v>212.676</v>
      </c>
      <c r="AO122" s="153">
        <v>3329.767</v>
      </c>
      <c r="AP122" s="153">
        <v>640.693</v>
      </c>
      <c r="AQ122" s="153">
        <v>526.606</v>
      </c>
      <c r="AR122" s="153">
        <v>1758.23</v>
      </c>
      <c r="AS122" s="153">
        <v>203.847</v>
      </c>
      <c r="AT122" s="153">
        <v>3409.506</v>
      </c>
      <c r="AU122" s="153">
        <v>319.423</v>
      </c>
      <c r="AV122" s="153">
        <v>143.613</v>
      </c>
      <c r="AW122" s="153">
        <v>298.991</v>
      </c>
      <c r="AX122" s="153">
        <v>1335.238</v>
      </c>
      <c r="AY122" s="153">
        <v>3.901</v>
      </c>
      <c r="AZ122" s="153">
        <v>108.891</v>
      </c>
      <c r="BA122" s="153">
        <v>479.867</v>
      </c>
      <c r="BB122" s="153">
        <v>1641.397</v>
      </c>
      <c r="BC122" s="153">
        <v>14874.307</v>
      </c>
      <c r="BD122" s="153">
        <v>369.875</v>
      </c>
      <c r="BE122" s="153">
        <v>7272.834</v>
      </c>
      <c r="BF122" s="153">
        <v>2469.669</v>
      </c>
      <c r="BG122" s="153">
        <v>159.367</v>
      </c>
      <c r="BH122" s="153">
        <v>306.35</v>
      </c>
      <c r="BI122" s="153">
        <v>163.645</v>
      </c>
      <c r="BJ122" s="153">
        <v>903.429</v>
      </c>
      <c r="BK122" s="153">
        <v>0</v>
      </c>
      <c r="BL122" s="153">
        <v>0</v>
      </c>
      <c r="BM122" s="155">
        <f aca="true" t="shared" si="10" ref="BM122:BM129">SUM(L122:BL122)</f>
        <v>63434.26499999999</v>
      </c>
      <c r="BN122" s="155">
        <f aca="true" t="shared" si="11" ref="BN122:BN129">SUM(C122:BL122)</f>
        <v>63434.26499999999</v>
      </c>
      <c r="BO122"/>
      <c r="BP122"/>
      <c r="BQ122"/>
      <c r="BR122"/>
      <c r="BS122"/>
      <c r="BT122"/>
      <c r="BU122"/>
      <c r="BV122"/>
      <c r="BW122"/>
      <c r="BX122"/>
      <c r="BY122"/>
      <c r="BZ122"/>
    </row>
    <row r="123" spans="2:78" ht="15.75" thickTop="1">
      <c r="B123" s="91" t="s">
        <v>164</v>
      </c>
      <c r="C123" s="154"/>
      <c r="D123" s="152"/>
      <c r="E123" s="152"/>
      <c r="F123" s="152"/>
      <c r="G123" s="152"/>
      <c r="H123" s="152"/>
      <c r="I123" s="152"/>
      <c r="J123" s="152"/>
      <c r="K123" s="152"/>
      <c r="L123" s="154">
        <v>1415.657</v>
      </c>
      <c r="M123" s="153">
        <v>471.529</v>
      </c>
      <c r="N123" s="153">
        <v>71.397</v>
      </c>
      <c r="O123" s="153">
        <v>1166.378</v>
      </c>
      <c r="P123" s="153">
        <v>457.012</v>
      </c>
      <c r="Q123" s="153">
        <v>55.953</v>
      </c>
      <c r="R123" s="153">
        <v>182.106</v>
      </c>
      <c r="S123" s="153">
        <v>110.989</v>
      </c>
      <c r="T123" s="153">
        <v>0</v>
      </c>
      <c r="U123" s="153">
        <v>155.384</v>
      </c>
      <c r="V123" s="153">
        <v>76.699</v>
      </c>
      <c r="W123" s="153">
        <v>18.941</v>
      </c>
      <c r="X123" s="153">
        <v>155.715</v>
      </c>
      <c r="Y123" s="153">
        <v>200.679</v>
      </c>
      <c r="Z123" s="153">
        <v>131.964</v>
      </c>
      <c r="AA123" s="153">
        <v>160.587</v>
      </c>
      <c r="AB123" s="153">
        <v>220.194</v>
      </c>
      <c r="AC123" s="153">
        <v>884.267</v>
      </c>
      <c r="AD123" s="153">
        <v>234.979</v>
      </c>
      <c r="AE123" s="153">
        <v>4395.587</v>
      </c>
      <c r="AF123" s="153">
        <v>363.838</v>
      </c>
      <c r="AG123" s="153">
        <v>494.13</v>
      </c>
      <c r="AH123" s="153">
        <v>1255.953</v>
      </c>
      <c r="AI123" s="153">
        <v>2210.507</v>
      </c>
      <c r="AJ123" s="153">
        <v>853.888</v>
      </c>
      <c r="AK123" s="153">
        <v>433.885</v>
      </c>
      <c r="AL123" s="153">
        <v>1414.12</v>
      </c>
      <c r="AM123" s="153">
        <v>3023.758</v>
      </c>
      <c r="AN123" s="153">
        <v>185.87</v>
      </c>
      <c r="AO123" s="153">
        <v>3027.794</v>
      </c>
      <c r="AP123" s="153">
        <v>599.941</v>
      </c>
      <c r="AQ123" s="153">
        <v>461.465</v>
      </c>
      <c r="AR123" s="153">
        <v>1568.011</v>
      </c>
      <c r="AS123" s="153">
        <v>183.814</v>
      </c>
      <c r="AT123" s="153">
        <v>3135.416</v>
      </c>
      <c r="AU123" s="153">
        <v>279.921</v>
      </c>
      <c r="AV123" s="153">
        <v>129.046</v>
      </c>
      <c r="AW123" s="153">
        <v>278.762</v>
      </c>
      <c r="AX123" s="153">
        <v>1202.997</v>
      </c>
      <c r="AY123" s="153">
        <v>3.437</v>
      </c>
      <c r="AZ123" s="153">
        <v>101.572</v>
      </c>
      <c r="BA123" s="153">
        <v>449.529</v>
      </c>
      <c r="BB123" s="153">
        <v>1502.879</v>
      </c>
      <c r="BC123" s="153">
        <v>10604.51</v>
      </c>
      <c r="BD123" s="153">
        <v>327.354</v>
      </c>
      <c r="BE123" s="153">
        <v>7178.769</v>
      </c>
      <c r="BF123" s="153">
        <v>2375.409</v>
      </c>
      <c r="BG123" s="153">
        <v>136.371</v>
      </c>
      <c r="BH123" s="153">
        <v>291.545</v>
      </c>
      <c r="BI123" s="153">
        <v>154.589</v>
      </c>
      <c r="BJ123" s="153">
        <v>870.48</v>
      </c>
      <c r="BK123" s="153">
        <v>0</v>
      </c>
      <c r="BL123" s="153">
        <v>0</v>
      </c>
      <c r="BM123" s="155">
        <f t="shared" si="10"/>
        <v>55665.57699999999</v>
      </c>
      <c r="BN123" s="155">
        <f t="shared" si="11"/>
        <v>55665.57699999999</v>
      </c>
      <c r="BO123"/>
      <c r="BP123" s="96" t="s">
        <v>172</v>
      </c>
      <c r="BQ123" s="181"/>
      <c r="BR123" s="181"/>
      <c r="BS123" s="181"/>
      <c r="BT123" s="182">
        <f>BM121</f>
        <v>153348.76499999998</v>
      </c>
      <c r="BU123"/>
      <c r="BV123" s="96" t="s">
        <v>177</v>
      </c>
      <c r="BW123" s="97"/>
      <c r="BX123" s="181"/>
      <c r="BY123" s="181"/>
      <c r="BZ123" s="182">
        <f>BP120</f>
        <v>142654.087</v>
      </c>
    </row>
    <row r="124" spans="2:78" ht="15">
      <c r="B124" s="91" t="s">
        <v>165</v>
      </c>
      <c r="C124" s="154"/>
      <c r="D124" s="152"/>
      <c r="E124" s="152"/>
      <c r="F124" s="152"/>
      <c r="G124" s="152"/>
      <c r="H124" s="152"/>
      <c r="I124" s="152"/>
      <c r="J124" s="152"/>
      <c r="K124" s="152"/>
      <c r="L124" s="154">
        <v>4.373</v>
      </c>
      <c r="M124" s="153">
        <v>21.649</v>
      </c>
      <c r="N124" s="153">
        <v>6.166</v>
      </c>
      <c r="O124" s="153">
        <v>130.924</v>
      </c>
      <c r="P124" s="153">
        <v>47.298</v>
      </c>
      <c r="Q124" s="153">
        <v>5.766</v>
      </c>
      <c r="R124" s="153">
        <v>14.033</v>
      </c>
      <c r="S124" s="153">
        <v>6.395</v>
      </c>
      <c r="T124" s="153">
        <v>0</v>
      </c>
      <c r="U124" s="153">
        <v>16.062</v>
      </c>
      <c r="V124" s="153">
        <v>8.705</v>
      </c>
      <c r="W124" s="153">
        <v>2.136</v>
      </c>
      <c r="X124" s="153">
        <v>13.948</v>
      </c>
      <c r="Y124" s="153">
        <v>19.007</v>
      </c>
      <c r="Z124" s="153">
        <v>3.309</v>
      </c>
      <c r="AA124" s="153">
        <v>14.447</v>
      </c>
      <c r="AB124" s="153">
        <v>23.709</v>
      </c>
      <c r="AC124" s="153">
        <v>126.637</v>
      </c>
      <c r="AD124" s="153">
        <v>30.882</v>
      </c>
      <c r="AE124" s="153">
        <v>258.585</v>
      </c>
      <c r="AF124" s="153">
        <v>30.912</v>
      </c>
      <c r="AG124" s="153">
        <v>55.895</v>
      </c>
      <c r="AH124" s="153">
        <v>139.045</v>
      </c>
      <c r="AI124" s="153">
        <v>227.729</v>
      </c>
      <c r="AJ124" s="153">
        <v>81.566</v>
      </c>
      <c r="AK124" s="153">
        <v>44.734</v>
      </c>
      <c r="AL124" s="153">
        <v>162.36</v>
      </c>
      <c r="AM124" s="153">
        <v>362.957</v>
      </c>
      <c r="AN124" s="153">
        <v>26.472</v>
      </c>
      <c r="AO124" s="153">
        <v>296.62</v>
      </c>
      <c r="AP124" s="153">
        <v>40.279</v>
      </c>
      <c r="AQ124" s="153">
        <v>64.317</v>
      </c>
      <c r="AR124" s="153">
        <v>187.455</v>
      </c>
      <c r="AS124" s="153">
        <v>19.704</v>
      </c>
      <c r="AT124" s="153">
        <v>268.522</v>
      </c>
      <c r="AU124" s="153">
        <v>34.6</v>
      </c>
      <c r="AV124" s="153">
        <v>14.335</v>
      </c>
      <c r="AW124" s="153">
        <v>19.747</v>
      </c>
      <c r="AX124" s="153">
        <v>130.188</v>
      </c>
      <c r="AY124" s="153">
        <v>0.458</v>
      </c>
      <c r="AZ124" s="153">
        <v>7.143</v>
      </c>
      <c r="BA124" s="153">
        <v>29.541</v>
      </c>
      <c r="BB124" s="153">
        <v>135.652</v>
      </c>
      <c r="BC124" s="153">
        <v>1082.851</v>
      </c>
      <c r="BD124" s="153">
        <v>42.444</v>
      </c>
      <c r="BE124" s="153">
        <v>86.746</v>
      </c>
      <c r="BF124" s="153">
        <v>90.326</v>
      </c>
      <c r="BG124" s="153">
        <v>22.785</v>
      </c>
      <c r="BH124" s="153">
        <v>14.805</v>
      </c>
      <c r="BI124" s="153">
        <v>8.968</v>
      </c>
      <c r="BJ124" s="153">
        <v>23.897</v>
      </c>
      <c r="BK124" s="153">
        <v>0</v>
      </c>
      <c r="BL124" s="153">
        <v>0</v>
      </c>
      <c r="BM124" s="155">
        <f t="shared" si="10"/>
        <v>4507.084000000001</v>
      </c>
      <c r="BN124" s="155">
        <f t="shared" si="11"/>
        <v>4507.084000000001</v>
      </c>
      <c r="BO124"/>
      <c r="BP124" s="61" t="s">
        <v>176</v>
      </c>
      <c r="BQ124" s="183"/>
      <c r="BR124" s="183"/>
      <c r="BS124" s="183"/>
      <c r="BT124" s="169">
        <f>J121</f>
        <v>8154.868</v>
      </c>
      <c r="BU124"/>
      <c r="BV124" s="61" t="s">
        <v>130</v>
      </c>
      <c r="BW124" s="3"/>
      <c r="BX124" s="183"/>
      <c r="BY124" s="183"/>
      <c r="BZ124" s="169">
        <f>BV120</f>
        <v>47078.16099999999</v>
      </c>
    </row>
    <row r="125" spans="2:79" s="99" customFormat="1" ht="14.25" customHeight="1">
      <c r="B125" s="91" t="s">
        <v>166</v>
      </c>
      <c r="C125" s="185"/>
      <c r="D125" s="186"/>
      <c r="E125" s="186"/>
      <c r="F125" s="186"/>
      <c r="G125" s="186"/>
      <c r="H125" s="186"/>
      <c r="I125" s="186"/>
      <c r="J125" s="186"/>
      <c r="K125" s="186"/>
      <c r="L125" s="185">
        <v>0.111</v>
      </c>
      <c r="M125" s="187">
        <v>0.397</v>
      </c>
      <c r="N125" s="187">
        <v>0.097</v>
      </c>
      <c r="O125" s="187">
        <v>1.951</v>
      </c>
      <c r="P125" s="187">
        <v>0.742</v>
      </c>
      <c r="Q125" s="187">
        <v>0.101</v>
      </c>
      <c r="R125" s="187">
        <v>0.293</v>
      </c>
      <c r="S125" s="187">
        <v>0.095</v>
      </c>
      <c r="T125" s="187">
        <v>0</v>
      </c>
      <c r="U125" s="187">
        <v>0.279</v>
      </c>
      <c r="V125" s="187">
        <v>0.138</v>
      </c>
      <c r="W125" s="187">
        <v>0.034</v>
      </c>
      <c r="X125" s="187">
        <v>0.267</v>
      </c>
      <c r="Y125" s="187">
        <v>0</v>
      </c>
      <c r="Z125" s="187">
        <v>0.038</v>
      </c>
      <c r="AA125" s="187">
        <v>0.262</v>
      </c>
      <c r="AB125" s="187">
        <v>0.354</v>
      </c>
      <c r="AC125" s="187">
        <v>1.589</v>
      </c>
      <c r="AD125" s="187">
        <v>0.422</v>
      </c>
      <c r="AE125" s="187">
        <v>3.944</v>
      </c>
      <c r="AF125" s="187">
        <v>0.429</v>
      </c>
      <c r="AG125" s="187">
        <v>0.816</v>
      </c>
      <c r="AH125" s="187">
        <v>2.238</v>
      </c>
      <c r="AI125" s="187">
        <v>3.051</v>
      </c>
      <c r="AJ125" s="187">
        <v>0.427</v>
      </c>
      <c r="AK125" s="187">
        <v>0.78</v>
      </c>
      <c r="AL125" s="187">
        <v>2.541</v>
      </c>
      <c r="AM125" s="187">
        <v>5.422</v>
      </c>
      <c r="AN125" s="187">
        <v>0.334</v>
      </c>
      <c r="AO125" s="187">
        <v>5.353</v>
      </c>
      <c r="AP125" s="187">
        <v>0.473</v>
      </c>
      <c r="AQ125" s="187">
        <v>0.824</v>
      </c>
      <c r="AR125" s="187">
        <v>2.764</v>
      </c>
      <c r="AS125" s="187">
        <v>0.329</v>
      </c>
      <c r="AT125" s="187">
        <v>5.568</v>
      </c>
      <c r="AU125" s="187">
        <v>4.902</v>
      </c>
      <c r="AV125" s="187">
        <v>0.232</v>
      </c>
      <c r="AW125" s="187">
        <v>0.482</v>
      </c>
      <c r="AX125" s="187">
        <v>2.053</v>
      </c>
      <c r="AY125" s="187">
        <v>0.006</v>
      </c>
      <c r="AZ125" s="187">
        <v>0.176</v>
      </c>
      <c r="BA125" s="187">
        <v>0.797</v>
      </c>
      <c r="BB125" s="187">
        <v>2.866</v>
      </c>
      <c r="BC125" s="187">
        <v>3186.946</v>
      </c>
      <c r="BD125" s="187">
        <v>0.077</v>
      </c>
      <c r="BE125" s="187">
        <v>7.319</v>
      </c>
      <c r="BF125" s="187">
        <v>3.934</v>
      </c>
      <c r="BG125" s="187">
        <v>0.211</v>
      </c>
      <c r="BH125" s="187">
        <v>0</v>
      </c>
      <c r="BI125" s="187">
        <v>0.088</v>
      </c>
      <c r="BJ125" s="187">
        <v>9.052</v>
      </c>
      <c r="BK125" s="187">
        <v>0</v>
      </c>
      <c r="BL125" s="187">
        <v>0</v>
      </c>
      <c r="BM125" s="155">
        <f t="shared" si="10"/>
        <v>3261.6040000000003</v>
      </c>
      <c r="BN125" s="155">
        <f t="shared" si="11"/>
        <v>3261.6040000000003</v>
      </c>
      <c r="BO125" s="188"/>
      <c r="BP125" s="61" t="s">
        <v>173</v>
      </c>
      <c r="BQ125" s="164"/>
      <c r="BR125" s="164"/>
      <c r="BS125" s="164"/>
      <c r="BT125" s="189">
        <f>I121</f>
        <v>0</v>
      </c>
      <c r="BU125" s="184"/>
      <c r="BV125" s="61" t="s">
        <v>178</v>
      </c>
      <c r="BW125" s="3"/>
      <c r="BX125" s="183"/>
      <c r="BY125" s="183"/>
      <c r="BZ125" s="169">
        <f>BW120</f>
        <v>4592.363</v>
      </c>
      <c r="CA125" s="104"/>
    </row>
    <row r="126" spans="2:79" ht="15">
      <c r="B126" s="91" t="s">
        <v>168</v>
      </c>
      <c r="C126" s="154"/>
      <c r="D126" s="152"/>
      <c r="E126" s="152"/>
      <c r="F126" s="152"/>
      <c r="G126" s="152"/>
      <c r="H126" s="152"/>
      <c r="I126" s="152"/>
      <c r="J126" s="152"/>
      <c r="K126" s="152"/>
      <c r="L126" s="154">
        <v>9.235</v>
      </c>
      <c r="M126" s="153">
        <v>1.721</v>
      </c>
      <c r="N126" s="153">
        <v>5.649</v>
      </c>
      <c r="O126" s="153">
        <v>31.32</v>
      </c>
      <c r="P126" s="153">
        <v>11.645</v>
      </c>
      <c r="Q126" s="153">
        <v>34.313</v>
      </c>
      <c r="R126" s="153">
        <v>8.878</v>
      </c>
      <c r="S126" s="153">
        <v>0.563</v>
      </c>
      <c r="T126" s="153">
        <v>0</v>
      </c>
      <c r="U126" s="153">
        <v>5.58</v>
      </c>
      <c r="V126" s="153">
        <v>4.068</v>
      </c>
      <c r="W126" s="153">
        <v>0.507</v>
      </c>
      <c r="X126" s="153">
        <v>5.657</v>
      </c>
      <c r="Y126" s="153">
        <v>3.92</v>
      </c>
      <c r="Z126" s="153">
        <v>0.427</v>
      </c>
      <c r="AA126" s="153">
        <v>6.098</v>
      </c>
      <c r="AB126" s="153">
        <v>2.824</v>
      </c>
      <c r="AC126" s="153">
        <v>45.498</v>
      </c>
      <c r="AD126" s="153">
        <v>12.392</v>
      </c>
      <c r="AE126" s="153">
        <v>269.868</v>
      </c>
      <c r="AF126" s="153">
        <v>16.765</v>
      </c>
      <c r="AG126" s="153">
        <v>16.127</v>
      </c>
      <c r="AH126" s="153">
        <v>67.298</v>
      </c>
      <c r="AI126" s="153">
        <v>384.807</v>
      </c>
      <c r="AJ126" s="153">
        <v>3.738</v>
      </c>
      <c r="AK126" s="153">
        <v>8.887</v>
      </c>
      <c r="AL126" s="153">
        <v>48.829</v>
      </c>
      <c r="AM126" s="153">
        <v>83.366</v>
      </c>
      <c r="AN126" s="153">
        <v>2.647</v>
      </c>
      <c r="AO126" s="153">
        <v>197.729</v>
      </c>
      <c r="AP126" s="153">
        <v>14.449</v>
      </c>
      <c r="AQ126" s="153">
        <v>4.137</v>
      </c>
      <c r="AR126" s="153">
        <v>20.131</v>
      </c>
      <c r="AS126" s="153">
        <v>1.778</v>
      </c>
      <c r="AT126" s="153">
        <v>0.494</v>
      </c>
      <c r="AU126" s="153">
        <v>0</v>
      </c>
      <c r="AV126" s="153">
        <v>14.236</v>
      </c>
      <c r="AW126" s="153">
        <v>55.031</v>
      </c>
      <c r="AX126" s="153">
        <v>18.543</v>
      </c>
      <c r="AY126" s="153">
        <v>0.152</v>
      </c>
      <c r="AZ126" s="153">
        <v>1.689</v>
      </c>
      <c r="BA126" s="153">
        <v>4.578</v>
      </c>
      <c r="BB126" s="153">
        <v>2.159</v>
      </c>
      <c r="BC126" s="153">
        <v>0</v>
      </c>
      <c r="BD126" s="153">
        <v>0</v>
      </c>
      <c r="BE126" s="153">
        <v>3.789</v>
      </c>
      <c r="BF126" s="153">
        <v>4.064</v>
      </c>
      <c r="BG126" s="153">
        <v>4.014</v>
      </c>
      <c r="BH126" s="153">
        <v>1.471</v>
      </c>
      <c r="BI126" s="153">
        <v>3.708</v>
      </c>
      <c r="BJ126" s="153">
        <v>0</v>
      </c>
      <c r="BK126" s="153">
        <v>0</v>
      </c>
      <c r="BL126" s="153">
        <v>0</v>
      </c>
      <c r="BM126" s="155">
        <f t="shared" si="10"/>
        <v>1444.7790000000002</v>
      </c>
      <c r="BN126" s="155">
        <f t="shared" si="11"/>
        <v>1444.7790000000002</v>
      </c>
      <c r="BO126" s="188"/>
      <c r="BP126" s="61" t="s">
        <v>174</v>
      </c>
      <c r="BQ126" s="183"/>
      <c r="BR126" s="183"/>
      <c r="BS126" s="183"/>
      <c r="BT126" s="169">
        <f>H121+F121</f>
        <v>12407.180999999999</v>
      </c>
      <c r="BU126"/>
      <c r="BV126" s="61" t="s">
        <v>181</v>
      </c>
      <c r="BW126" s="3"/>
      <c r="BX126" s="183"/>
      <c r="BY126" s="183"/>
      <c r="BZ126" s="169">
        <f>BX120</f>
        <v>0</v>
      </c>
      <c r="CA126" s="7"/>
    </row>
    <row r="127" spans="2:79" ht="15">
      <c r="B127" s="91" t="s">
        <v>169</v>
      </c>
      <c r="C127" s="154"/>
      <c r="D127" s="152"/>
      <c r="E127" s="152"/>
      <c r="F127" s="152"/>
      <c r="G127" s="152"/>
      <c r="H127" s="152"/>
      <c r="I127" s="152"/>
      <c r="J127" s="152"/>
      <c r="K127" s="152"/>
      <c r="L127" s="154">
        <v>0</v>
      </c>
      <c r="M127" s="153">
        <v>0</v>
      </c>
      <c r="N127" s="153">
        <v>0</v>
      </c>
      <c r="O127" s="153">
        <v>-21.41</v>
      </c>
      <c r="P127" s="153">
        <v>0</v>
      </c>
      <c r="Q127" s="153">
        <v>0</v>
      </c>
      <c r="R127" s="153">
        <v>0</v>
      </c>
      <c r="S127" s="153">
        <v>0</v>
      </c>
      <c r="T127" s="153">
        <v>0</v>
      </c>
      <c r="U127" s="153">
        <v>0</v>
      </c>
      <c r="V127" s="153">
        <v>0</v>
      </c>
      <c r="W127" s="153">
        <v>0</v>
      </c>
      <c r="X127" s="153">
        <v>0</v>
      </c>
      <c r="Y127" s="153">
        <v>0</v>
      </c>
      <c r="Z127" s="153">
        <v>0</v>
      </c>
      <c r="AA127" s="153">
        <v>0</v>
      </c>
      <c r="AB127" s="153">
        <v>0</v>
      </c>
      <c r="AC127" s="153">
        <v>-7.675</v>
      </c>
      <c r="AD127" s="153">
        <v>0</v>
      </c>
      <c r="AE127" s="153">
        <v>0</v>
      </c>
      <c r="AF127" s="153">
        <v>0</v>
      </c>
      <c r="AG127" s="153">
        <v>0</v>
      </c>
      <c r="AH127" s="153">
        <v>0</v>
      </c>
      <c r="AI127" s="153">
        <v>0</v>
      </c>
      <c r="AJ127" s="153">
        <v>0</v>
      </c>
      <c r="AK127" s="153">
        <v>-39.942</v>
      </c>
      <c r="AL127" s="153">
        <v>0</v>
      </c>
      <c r="AM127" s="153">
        <v>0</v>
      </c>
      <c r="AN127" s="153">
        <v>0</v>
      </c>
      <c r="AO127" s="153">
        <v>0</v>
      </c>
      <c r="AP127" s="153">
        <v>0</v>
      </c>
      <c r="AQ127" s="153">
        <v>-59.603</v>
      </c>
      <c r="AR127" s="153">
        <v>0</v>
      </c>
      <c r="AS127" s="153">
        <v>-35</v>
      </c>
      <c r="AT127" s="153">
        <v>0</v>
      </c>
      <c r="AU127" s="153">
        <v>0</v>
      </c>
      <c r="AV127" s="153">
        <v>0</v>
      </c>
      <c r="AW127" s="153">
        <v>0</v>
      </c>
      <c r="AX127" s="153">
        <v>-1.908</v>
      </c>
      <c r="AY127" s="153">
        <v>0</v>
      </c>
      <c r="AZ127" s="153">
        <v>0</v>
      </c>
      <c r="BA127" s="153">
        <v>0</v>
      </c>
      <c r="BB127" s="153">
        <v>0</v>
      </c>
      <c r="BC127" s="153">
        <v>0</v>
      </c>
      <c r="BD127" s="153">
        <v>0</v>
      </c>
      <c r="BE127" s="153">
        <v>0</v>
      </c>
      <c r="BF127" s="153">
        <v>0</v>
      </c>
      <c r="BG127" s="153">
        <v>0</v>
      </c>
      <c r="BH127" s="153">
        <v>0</v>
      </c>
      <c r="BI127" s="153">
        <v>0</v>
      </c>
      <c r="BJ127" s="153">
        <v>0</v>
      </c>
      <c r="BK127" s="153">
        <v>0</v>
      </c>
      <c r="BL127" s="153">
        <v>0</v>
      </c>
      <c r="BM127" s="155">
        <f t="shared" si="10"/>
        <v>-165.53799999999998</v>
      </c>
      <c r="BN127" s="155">
        <f t="shared" si="11"/>
        <v>-165.53799999999998</v>
      </c>
      <c r="BO127" s="188"/>
      <c r="BP127" s="61" t="s">
        <v>175</v>
      </c>
      <c r="BQ127" s="183"/>
      <c r="BR127" s="183"/>
      <c r="BS127" s="183"/>
      <c r="BT127" s="169">
        <f>G121</f>
        <v>0</v>
      </c>
      <c r="BU127"/>
      <c r="BV127" s="61" t="s">
        <v>179</v>
      </c>
      <c r="BW127" s="3"/>
      <c r="BX127" s="183"/>
      <c r="BY127" s="183"/>
      <c r="BZ127" s="169">
        <f>BO120</f>
        <v>71538.564</v>
      </c>
      <c r="CA127" s="7"/>
    </row>
    <row r="128" spans="2:79" ht="15.75" thickBot="1">
      <c r="B128" s="91" t="s">
        <v>170</v>
      </c>
      <c r="C128" s="190"/>
      <c r="D128" s="191"/>
      <c r="E128" s="191"/>
      <c r="F128" s="191"/>
      <c r="G128" s="191"/>
      <c r="H128" s="191"/>
      <c r="I128" s="191"/>
      <c r="J128" s="191"/>
      <c r="K128" s="191"/>
      <c r="L128" s="190">
        <v>7180.515</v>
      </c>
      <c r="M128" s="192">
        <v>2039.516</v>
      </c>
      <c r="N128" s="192">
        <v>434.022</v>
      </c>
      <c r="O128" s="192">
        <v>2010.131</v>
      </c>
      <c r="P128" s="192">
        <v>750.762</v>
      </c>
      <c r="Q128" s="192">
        <v>226.117</v>
      </c>
      <c r="R128" s="192">
        <v>188.125</v>
      </c>
      <c r="S128" s="192">
        <v>113.931</v>
      </c>
      <c r="T128" s="192">
        <v>0</v>
      </c>
      <c r="U128" s="192">
        <v>190.747</v>
      </c>
      <c r="V128" s="192">
        <v>78.038</v>
      </c>
      <c r="W128" s="192">
        <v>44.496</v>
      </c>
      <c r="X128" s="192">
        <v>50.402</v>
      </c>
      <c r="Y128" s="192">
        <v>89.676</v>
      </c>
      <c r="Z128" s="192">
        <v>285.34</v>
      </c>
      <c r="AA128" s="192">
        <v>959.323</v>
      </c>
      <c r="AB128" s="192">
        <v>110.179</v>
      </c>
      <c r="AC128" s="192">
        <v>3126.039</v>
      </c>
      <c r="AD128" s="192">
        <v>463.664</v>
      </c>
      <c r="AE128" s="192">
        <v>6460.055</v>
      </c>
      <c r="AF128" s="192">
        <v>792.681</v>
      </c>
      <c r="AG128" s="192">
        <v>354.096</v>
      </c>
      <c r="AH128" s="192">
        <v>1090.093</v>
      </c>
      <c r="AI128" s="192">
        <v>7798.34</v>
      </c>
      <c r="AJ128" s="192">
        <v>7363.703</v>
      </c>
      <c r="AK128" s="192">
        <v>160.229</v>
      </c>
      <c r="AL128" s="192">
        <v>-2695.889</v>
      </c>
      <c r="AM128" s="192">
        <v>3141.84</v>
      </c>
      <c r="AN128" s="192">
        <v>-37.124</v>
      </c>
      <c r="AO128" s="192">
        <v>6399.521</v>
      </c>
      <c r="AP128" s="192">
        <v>2037.536</v>
      </c>
      <c r="AQ128" s="192">
        <v>274.915</v>
      </c>
      <c r="AR128" s="192">
        <v>3701.838</v>
      </c>
      <c r="AS128" s="192">
        <v>106.148</v>
      </c>
      <c r="AT128" s="192">
        <v>6828.231</v>
      </c>
      <c r="AU128" s="192">
        <v>510.783</v>
      </c>
      <c r="AV128" s="192">
        <v>290.937</v>
      </c>
      <c r="AW128" s="192">
        <v>15980.911</v>
      </c>
      <c r="AX128" s="192">
        <v>738.652</v>
      </c>
      <c r="AY128" s="192">
        <v>-3.095</v>
      </c>
      <c r="AZ128" s="192">
        <v>258.077</v>
      </c>
      <c r="BA128" s="192">
        <v>893.635</v>
      </c>
      <c r="BB128" s="192">
        <v>239.702</v>
      </c>
      <c r="BC128" s="192">
        <v>2921.37</v>
      </c>
      <c r="BD128" s="192">
        <v>79.052</v>
      </c>
      <c r="BE128" s="192">
        <v>1440.712</v>
      </c>
      <c r="BF128" s="192">
        <v>727.73</v>
      </c>
      <c r="BG128" s="192">
        <v>1576.325</v>
      </c>
      <c r="BH128" s="192">
        <v>0</v>
      </c>
      <c r="BI128" s="192">
        <v>863.232</v>
      </c>
      <c r="BJ128" s="192">
        <v>0</v>
      </c>
      <c r="BK128" s="192">
        <v>0</v>
      </c>
      <c r="BL128" s="192">
        <v>0</v>
      </c>
      <c r="BM128" s="193">
        <f t="shared" si="10"/>
        <v>88635.25899999999</v>
      </c>
      <c r="BN128" s="193">
        <f t="shared" si="11"/>
        <v>88635.25899999999</v>
      </c>
      <c r="BO128" s="188"/>
      <c r="BP128" s="61"/>
      <c r="BQ128" s="183"/>
      <c r="BR128" s="183"/>
      <c r="BS128" s="183"/>
      <c r="BT128" s="169"/>
      <c r="BU128"/>
      <c r="BV128" s="61" t="s">
        <v>180</v>
      </c>
      <c r="BW128" s="3"/>
      <c r="BX128" s="183"/>
      <c r="BY128" s="183"/>
      <c r="BZ128" s="169">
        <f>BO61</f>
        <v>91952.36100000002</v>
      </c>
      <c r="CA128" s="7"/>
    </row>
    <row r="129" spans="2:79" ht="16.5" thickBot="1" thickTop="1">
      <c r="B129" s="109" t="s">
        <v>171</v>
      </c>
      <c r="C129" s="194"/>
      <c r="D129" s="194"/>
      <c r="E129" s="194"/>
      <c r="F129" s="194"/>
      <c r="G129" s="194"/>
      <c r="H129" s="194"/>
      <c r="I129" s="194"/>
      <c r="J129" s="194"/>
      <c r="K129" s="194"/>
      <c r="L129" s="195">
        <v>31632</v>
      </c>
      <c r="M129" s="196">
        <v>4932</v>
      </c>
      <c r="N129" s="196">
        <v>1549</v>
      </c>
      <c r="O129" s="196">
        <v>8081</v>
      </c>
      <c r="P129" s="196">
        <v>1109</v>
      </c>
      <c r="Q129" s="196">
        <v>42</v>
      </c>
      <c r="R129" s="196">
        <v>1565</v>
      </c>
      <c r="S129" s="196">
        <v>1069</v>
      </c>
      <c r="T129" s="196">
        <v>0</v>
      </c>
      <c r="U129" s="196">
        <v>207</v>
      </c>
      <c r="V129" s="196">
        <v>58</v>
      </c>
      <c r="W129" s="196">
        <v>58</v>
      </c>
      <c r="X129" s="196">
        <v>379</v>
      </c>
      <c r="Y129" s="196">
        <v>1412</v>
      </c>
      <c r="Z129" s="196">
        <v>2318</v>
      </c>
      <c r="AA129" s="196">
        <v>542</v>
      </c>
      <c r="AB129" s="196">
        <v>392</v>
      </c>
      <c r="AC129" s="196">
        <v>845</v>
      </c>
      <c r="AD129" s="196">
        <v>334</v>
      </c>
      <c r="AE129" s="196">
        <v>15307</v>
      </c>
      <c r="AF129" s="196">
        <v>3764</v>
      </c>
      <c r="AG129" s="196">
        <v>1116</v>
      </c>
      <c r="AH129" s="196">
        <v>1353</v>
      </c>
      <c r="AI129" s="196">
        <v>23801</v>
      </c>
      <c r="AJ129" s="196">
        <v>5214</v>
      </c>
      <c r="AK129" s="196">
        <v>303</v>
      </c>
      <c r="AL129" s="196">
        <v>739</v>
      </c>
      <c r="AM129" s="196">
        <v>2317</v>
      </c>
      <c r="AN129" s="196">
        <v>190</v>
      </c>
      <c r="AO129" s="196">
        <v>7458</v>
      </c>
      <c r="AP129" s="196">
        <v>6992</v>
      </c>
      <c r="AQ129" s="196">
        <v>606</v>
      </c>
      <c r="AR129" s="196">
        <v>1500</v>
      </c>
      <c r="AS129" s="196">
        <v>238</v>
      </c>
      <c r="AT129" s="196">
        <v>1412</v>
      </c>
      <c r="AU129" s="196">
        <v>163</v>
      </c>
      <c r="AV129" s="196">
        <v>86</v>
      </c>
      <c r="AW129" s="196">
        <v>539</v>
      </c>
      <c r="AX129" s="196">
        <v>1762</v>
      </c>
      <c r="AY129" s="196">
        <v>12</v>
      </c>
      <c r="AZ129" s="196">
        <v>587</v>
      </c>
      <c r="BA129" s="196">
        <v>1104</v>
      </c>
      <c r="BB129" s="196">
        <v>4749</v>
      </c>
      <c r="BC129" s="196">
        <v>19439</v>
      </c>
      <c r="BD129" s="196">
        <v>278</v>
      </c>
      <c r="BE129" s="196">
        <v>13755</v>
      </c>
      <c r="BF129" s="196">
        <v>3482</v>
      </c>
      <c r="BG129" s="196">
        <v>1500</v>
      </c>
      <c r="BH129" s="196">
        <v>818</v>
      </c>
      <c r="BI129" s="196">
        <v>4308</v>
      </c>
      <c r="BJ129" s="196">
        <v>12701</v>
      </c>
      <c r="BK129" s="196">
        <v>0</v>
      </c>
      <c r="BL129" s="196">
        <v>0</v>
      </c>
      <c r="BM129" s="176">
        <f t="shared" si="10"/>
        <v>194117</v>
      </c>
      <c r="BN129" s="197">
        <f t="shared" si="11"/>
        <v>194117</v>
      </c>
      <c r="BO129" s="188"/>
      <c r="BP129" s="11" t="s">
        <v>131</v>
      </c>
      <c r="BQ129" s="151"/>
      <c r="BR129" s="151"/>
      <c r="BS129" s="151"/>
      <c r="BT129" s="197">
        <f>BT123+BT124+BT125+BT126+BT127</f>
        <v>173910.81399999998</v>
      </c>
      <c r="BU129"/>
      <c r="BV129" s="11" t="s">
        <v>131</v>
      </c>
      <c r="BW129" s="12"/>
      <c r="BX129" s="151"/>
      <c r="BY129" s="151"/>
      <c r="BZ129" s="197">
        <f>BZ123+BZ124+BZ125+BZ126+BZ127-BZ128</f>
        <v>173910.81399999995</v>
      </c>
      <c r="CA129" s="7"/>
    </row>
    <row r="130" ht="13.5" thickTop="1"/>
  </sheetData>
  <sheetProtection/>
  <printOptions gridLines="1"/>
  <pageMargins left="0.1968503937007874" right="0.1968503937007874" top="0.5905511811023623" bottom="0.31496062992125984" header="0.5118110236220472" footer="0.2362204724409449"/>
  <pageSetup fitToWidth="3" horizontalDpi="300" verticalDpi="300" orientation="landscape" paperSize="9" scale="13" r:id="rId2"/>
  <headerFooter alignWithMargins="0"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A129"/>
  <sheetViews>
    <sheetView showGridLines="0" view="pageLayout" zoomScaleSheetLayoutView="100" workbookViewId="0" topLeftCell="X1">
      <selection activeCell="A2" sqref="A2"/>
    </sheetView>
  </sheetViews>
  <sheetFormatPr defaultColWidth="11.421875" defaultRowHeight="15"/>
  <cols>
    <col min="1" max="1" width="9.140625" style="2" customWidth="1"/>
    <col min="2" max="2" width="88.421875" style="2" customWidth="1"/>
    <col min="3" max="3" width="10.8515625" style="2" customWidth="1"/>
    <col min="4" max="4" width="10.7109375" style="2" bestFit="1" customWidth="1"/>
    <col min="5" max="5" width="9.7109375" style="2" customWidth="1"/>
    <col min="6" max="6" width="10.140625" style="2" bestFit="1" customWidth="1"/>
    <col min="7" max="10" width="9.7109375" style="2" customWidth="1"/>
    <col min="11" max="11" width="13.7109375" style="2" customWidth="1"/>
    <col min="12" max="64" width="12.7109375" style="2" customWidth="1"/>
    <col min="65" max="66" width="12.7109375" style="8" customWidth="1"/>
    <col min="67" max="67" width="12.140625" style="2" customWidth="1"/>
    <col min="68" max="68" width="38.7109375" style="2" bestFit="1" customWidth="1"/>
    <col min="69" max="75" width="9.7109375" style="2" customWidth="1"/>
    <col min="76" max="76" width="10.421875" style="2" customWidth="1"/>
    <col min="77" max="77" width="14.7109375" style="2" customWidth="1"/>
    <col min="78" max="78" width="9.7109375" style="7" customWidth="1"/>
    <col min="79" max="16384" width="11.421875" style="2" customWidth="1"/>
  </cols>
  <sheetData>
    <row r="1" spans="6:66" ht="15.75">
      <c r="F1" s="4" t="s">
        <v>196</v>
      </c>
      <c r="G1" s="114" t="s">
        <v>144</v>
      </c>
      <c r="H1" s="114"/>
      <c r="I1" s="115"/>
      <c r="J1" s="115"/>
      <c r="K1" s="115"/>
      <c r="N1" s="2" t="s">
        <v>185</v>
      </c>
      <c r="BM1" s="2"/>
      <c r="BN1" s="2"/>
    </row>
    <row r="2" spans="1:14" ht="12.75">
      <c r="A2" s="202" t="s">
        <v>5</v>
      </c>
      <c r="N2" s="2" t="s">
        <v>133</v>
      </c>
    </row>
    <row r="3" spans="3:72" ht="13.5" thickBot="1">
      <c r="C3" s="9" t="s">
        <v>136</v>
      </c>
      <c r="BN3" s="10"/>
      <c r="BT3" s="9"/>
    </row>
    <row r="4" spans="12:78" ht="14.25" thickBot="1" thickTop="1">
      <c r="L4" s="11" t="s">
        <v>137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3"/>
      <c r="BN4" s="2"/>
      <c r="BY4" s="7"/>
      <c r="BZ4" s="2"/>
    </row>
    <row r="5" spans="1:78" ht="70.5" customHeight="1" thickTop="1">
      <c r="A5" s="14"/>
      <c r="B5" s="15" t="s">
        <v>134</v>
      </c>
      <c r="C5" s="16" t="s">
        <v>135</v>
      </c>
      <c r="D5" s="16" t="s">
        <v>138</v>
      </c>
      <c r="E5" s="16" t="s">
        <v>139</v>
      </c>
      <c r="F5" s="16" t="s">
        <v>140</v>
      </c>
      <c r="G5" s="16" t="s">
        <v>141</v>
      </c>
      <c r="H5" s="16" t="s">
        <v>142</v>
      </c>
      <c r="I5" s="16" t="s">
        <v>143</v>
      </c>
      <c r="J5" s="17" t="s">
        <v>145</v>
      </c>
      <c r="K5" s="18" t="s">
        <v>183</v>
      </c>
      <c r="L5" s="19" t="s">
        <v>207</v>
      </c>
      <c r="M5" s="20" t="s">
        <v>40</v>
      </c>
      <c r="N5" s="20" t="s">
        <v>42</v>
      </c>
      <c r="O5" s="20" t="s">
        <v>208</v>
      </c>
      <c r="P5" s="20" t="s">
        <v>45</v>
      </c>
      <c r="Q5" s="20" t="s">
        <v>47</v>
      </c>
      <c r="R5" s="20" t="s">
        <v>49</v>
      </c>
      <c r="S5" s="20" t="s">
        <v>209</v>
      </c>
      <c r="T5" s="20" t="s">
        <v>210</v>
      </c>
      <c r="U5" s="20" t="s">
        <v>211</v>
      </c>
      <c r="V5" s="20" t="s">
        <v>212</v>
      </c>
      <c r="W5" s="20" t="s">
        <v>213</v>
      </c>
      <c r="X5" s="20" t="s">
        <v>214</v>
      </c>
      <c r="Y5" s="20" t="s">
        <v>215</v>
      </c>
      <c r="Z5" s="20" t="s">
        <v>58</v>
      </c>
      <c r="AA5" s="20" t="s">
        <v>60</v>
      </c>
      <c r="AB5" s="20" t="s">
        <v>216</v>
      </c>
      <c r="AC5" s="20" t="s">
        <v>63</v>
      </c>
      <c r="AD5" s="20" t="s">
        <v>217</v>
      </c>
      <c r="AE5" s="20" t="s">
        <v>17</v>
      </c>
      <c r="AF5" s="20" t="s">
        <v>218</v>
      </c>
      <c r="AG5" s="20" t="s">
        <v>219</v>
      </c>
      <c r="AH5" s="20" t="s">
        <v>220</v>
      </c>
      <c r="AI5" s="20" t="s">
        <v>221</v>
      </c>
      <c r="AJ5" s="20" t="s">
        <v>222</v>
      </c>
      <c r="AK5" s="20" t="s">
        <v>72</v>
      </c>
      <c r="AL5" s="20" t="s">
        <v>74</v>
      </c>
      <c r="AM5" s="20" t="s">
        <v>223</v>
      </c>
      <c r="AN5" s="20" t="s">
        <v>77</v>
      </c>
      <c r="AO5" s="20" t="s">
        <v>79</v>
      </c>
      <c r="AP5" s="20" t="s">
        <v>81</v>
      </c>
      <c r="AQ5" s="20" t="s">
        <v>224</v>
      </c>
      <c r="AR5" s="20" t="s">
        <v>84</v>
      </c>
      <c r="AS5" s="20" t="s">
        <v>225</v>
      </c>
      <c r="AT5" s="20" t="s">
        <v>226</v>
      </c>
      <c r="AU5" s="20" t="s">
        <v>227</v>
      </c>
      <c r="AV5" s="20" t="s">
        <v>89</v>
      </c>
      <c r="AW5" s="20" t="s">
        <v>91</v>
      </c>
      <c r="AX5" s="20" t="s">
        <v>228</v>
      </c>
      <c r="AY5" s="20" t="s">
        <v>94</v>
      </c>
      <c r="AZ5" s="20" t="s">
        <v>96</v>
      </c>
      <c r="BA5" s="20" t="s">
        <v>229</v>
      </c>
      <c r="BB5" s="20" t="s">
        <v>230</v>
      </c>
      <c r="BC5" s="20" t="s">
        <v>100</v>
      </c>
      <c r="BD5" s="20" t="s">
        <v>102</v>
      </c>
      <c r="BE5" s="20" t="s">
        <v>231</v>
      </c>
      <c r="BF5" s="20" t="s">
        <v>105</v>
      </c>
      <c r="BG5" s="20" t="s">
        <v>232</v>
      </c>
      <c r="BH5" s="20" t="s">
        <v>108</v>
      </c>
      <c r="BI5" s="20" t="s">
        <v>233</v>
      </c>
      <c r="BJ5" s="20" t="s">
        <v>234</v>
      </c>
      <c r="BK5" s="20" t="s">
        <v>235</v>
      </c>
      <c r="BL5" s="16" t="s">
        <v>236</v>
      </c>
      <c r="BM5" s="18" t="s">
        <v>146</v>
      </c>
      <c r="BN5" s="21" t="s">
        <v>147</v>
      </c>
      <c r="BO5" s="22" t="s">
        <v>148</v>
      </c>
      <c r="BZ5" s="2"/>
    </row>
    <row r="6" spans="1:78" ht="15" customHeight="1">
      <c r="A6" s="23"/>
      <c r="B6" s="24"/>
      <c r="C6" s="25"/>
      <c r="D6" s="24"/>
      <c r="E6" s="24"/>
      <c r="F6" s="24"/>
      <c r="G6" s="24"/>
      <c r="H6" s="24"/>
      <c r="I6" s="24"/>
      <c r="J6" s="24"/>
      <c r="K6" s="24"/>
      <c r="L6" s="26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7"/>
      <c r="BN6" s="28"/>
      <c r="BO6" s="29"/>
      <c r="BZ6" s="2"/>
    </row>
    <row r="7" spans="1:78" ht="15" customHeight="1" thickBot="1">
      <c r="A7" s="30"/>
      <c r="B7" s="31"/>
      <c r="C7" s="32"/>
      <c r="D7" s="31"/>
      <c r="E7" s="31"/>
      <c r="F7" s="31"/>
      <c r="G7" s="31"/>
      <c r="H7" s="31"/>
      <c r="I7" s="31"/>
      <c r="J7" s="31"/>
      <c r="K7" s="31"/>
      <c r="L7" s="33" t="s">
        <v>38</v>
      </c>
      <c r="M7" s="32" t="s">
        <v>39</v>
      </c>
      <c r="N7" s="32" t="s">
        <v>41</v>
      </c>
      <c r="O7" s="32" t="s">
        <v>43</v>
      </c>
      <c r="P7" s="32" t="s">
        <v>44</v>
      </c>
      <c r="Q7" s="32" t="s">
        <v>46</v>
      </c>
      <c r="R7" s="32" t="s">
        <v>48</v>
      </c>
      <c r="S7" s="32" t="s">
        <v>50</v>
      </c>
      <c r="T7" s="32" t="s">
        <v>51</v>
      </c>
      <c r="U7" s="32" t="s">
        <v>52</v>
      </c>
      <c r="V7" s="32" t="s">
        <v>53</v>
      </c>
      <c r="W7" s="32" t="s">
        <v>54</v>
      </c>
      <c r="X7" s="32" t="s">
        <v>55</v>
      </c>
      <c r="Y7" s="32" t="s">
        <v>56</v>
      </c>
      <c r="Z7" s="32" t="s">
        <v>57</v>
      </c>
      <c r="AA7" s="32" t="s">
        <v>59</v>
      </c>
      <c r="AB7" s="32" t="s">
        <v>61</v>
      </c>
      <c r="AC7" s="32" t="s">
        <v>62</v>
      </c>
      <c r="AD7" s="32" t="s">
        <v>64</v>
      </c>
      <c r="AE7" s="32" t="s">
        <v>65</v>
      </c>
      <c r="AF7" s="32" t="s">
        <v>66</v>
      </c>
      <c r="AG7" s="32" t="s">
        <v>67</v>
      </c>
      <c r="AH7" s="32" t="s">
        <v>68</v>
      </c>
      <c r="AI7" s="32" t="s">
        <v>69</v>
      </c>
      <c r="AJ7" s="32" t="s">
        <v>70</v>
      </c>
      <c r="AK7" s="32" t="s">
        <v>71</v>
      </c>
      <c r="AL7" s="32" t="s">
        <v>73</v>
      </c>
      <c r="AM7" s="32" t="s">
        <v>75</v>
      </c>
      <c r="AN7" s="32" t="s">
        <v>76</v>
      </c>
      <c r="AO7" s="32" t="s">
        <v>78</v>
      </c>
      <c r="AP7" s="32" t="s">
        <v>80</v>
      </c>
      <c r="AQ7" s="32" t="s">
        <v>82</v>
      </c>
      <c r="AR7" s="32" t="s">
        <v>83</v>
      </c>
      <c r="AS7" s="32" t="s">
        <v>85</v>
      </c>
      <c r="AT7" s="32" t="s">
        <v>86</v>
      </c>
      <c r="AU7" s="32" t="s">
        <v>87</v>
      </c>
      <c r="AV7" s="32" t="s">
        <v>88</v>
      </c>
      <c r="AW7" s="32" t="s">
        <v>90</v>
      </c>
      <c r="AX7" s="32" t="s">
        <v>92</v>
      </c>
      <c r="AY7" s="32" t="s">
        <v>93</v>
      </c>
      <c r="AZ7" s="32" t="s">
        <v>95</v>
      </c>
      <c r="BA7" s="32" t="s">
        <v>97</v>
      </c>
      <c r="BB7" s="32" t="s">
        <v>98</v>
      </c>
      <c r="BC7" s="32" t="s">
        <v>99</v>
      </c>
      <c r="BD7" s="32" t="s">
        <v>101</v>
      </c>
      <c r="BE7" s="32" t="s">
        <v>103</v>
      </c>
      <c r="BF7" s="32" t="s">
        <v>104</v>
      </c>
      <c r="BG7" s="32" t="s">
        <v>106</v>
      </c>
      <c r="BH7" s="32" t="s">
        <v>107</v>
      </c>
      <c r="BI7" s="32" t="s">
        <v>109</v>
      </c>
      <c r="BJ7" s="32" t="s">
        <v>110</v>
      </c>
      <c r="BK7" s="32" t="s">
        <v>124</v>
      </c>
      <c r="BL7" s="32" t="s">
        <v>125</v>
      </c>
      <c r="BM7" s="34"/>
      <c r="BN7" s="28"/>
      <c r="BO7" s="29"/>
      <c r="BZ7" s="2"/>
    </row>
    <row r="8" spans="1:78" ht="13.5" thickTop="1">
      <c r="A8" s="23" t="s">
        <v>38</v>
      </c>
      <c r="B8" s="35" t="s">
        <v>207</v>
      </c>
      <c r="C8" s="36">
        <f>D8+E8+F8+G8+H8+I8+J8+K8</f>
        <v>19407.553000000004</v>
      </c>
      <c r="D8" s="35">
        <v>2892.516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211.561</v>
      </c>
      <c r="K8" s="35">
        <f>BM8+BN8+BO8</f>
        <v>16303.476000000002</v>
      </c>
      <c r="L8" s="37">
        <v>12629.941</v>
      </c>
      <c r="M8" s="36">
        <v>0</v>
      </c>
      <c r="N8" s="36">
        <v>0</v>
      </c>
      <c r="O8" s="36">
        <v>364.771</v>
      </c>
      <c r="P8" s="36">
        <v>0</v>
      </c>
      <c r="Q8" s="36">
        <v>0</v>
      </c>
      <c r="R8" s="36">
        <v>0</v>
      </c>
      <c r="S8" s="36">
        <v>46.115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1.311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36">
        <v>0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36">
        <v>0</v>
      </c>
      <c r="AO8" s="36">
        <v>0</v>
      </c>
      <c r="AP8" s="36">
        <v>0</v>
      </c>
      <c r="AQ8" s="36">
        <v>0</v>
      </c>
      <c r="AR8" s="36">
        <v>0</v>
      </c>
      <c r="AS8" s="36">
        <v>0</v>
      </c>
      <c r="AT8" s="36">
        <v>0</v>
      </c>
      <c r="AU8" s="36">
        <v>0</v>
      </c>
      <c r="AV8" s="36">
        <v>0</v>
      </c>
      <c r="AW8" s="36">
        <v>0</v>
      </c>
      <c r="AX8" s="36">
        <v>0</v>
      </c>
      <c r="AY8" s="36">
        <v>0</v>
      </c>
      <c r="AZ8" s="36">
        <v>0</v>
      </c>
      <c r="BA8" s="36">
        <v>0</v>
      </c>
      <c r="BB8" s="36">
        <v>0</v>
      </c>
      <c r="BC8" s="36">
        <v>6.404</v>
      </c>
      <c r="BD8" s="36">
        <v>0</v>
      </c>
      <c r="BE8" s="36">
        <v>0</v>
      </c>
      <c r="BF8" s="36">
        <v>0</v>
      </c>
      <c r="BG8" s="36">
        <v>0</v>
      </c>
      <c r="BH8" s="36">
        <v>0</v>
      </c>
      <c r="BI8" s="36">
        <v>0</v>
      </c>
      <c r="BJ8" s="36">
        <v>0</v>
      </c>
      <c r="BK8" s="36">
        <v>0</v>
      </c>
      <c r="BL8" s="36">
        <v>0</v>
      </c>
      <c r="BM8" s="38">
        <f>SUM(L8:BL8)</f>
        <v>13048.542000000001</v>
      </c>
      <c r="BN8" s="39"/>
      <c r="BO8" s="147">
        <v>3254.934</v>
      </c>
      <c r="BZ8" s="2"/>
    </row>
    <row r="9" spans="1:78" ht="12.75">
      <c r="A9" s="23" t="s">
        <v>39</v>
      </c>
      <c r="B9" s="35" t="s">
        <v>40</v>
      </c>
      <c r="C9" s="36">
        <f aca="true" t="shared" si="0" ref="C9:C60">D9+E9+F9+G9+H9+I9+J9+K9</f>
        <v>7717.585000000001</v>
      </c>
      <c r="D9" s="35">
        <v>1891.36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1.182</v>
      </c>
      <c r="K9" s="35">
        <f aca="true" t="shared" si="1" ref="K9:K60">BM9+BN9+BO9</f>
        <v>5825.043000000001</v>
      </c>
      <c r="L9" s="37">
        <v>0</v>
      </c>
      <c r="M9" s="36">
        <v>5716.81</v>
      </c>
      <c r="N9" s="36">
        <v>0</v>
      </c>
      <c r="O9" s="36">
        <v>41.572</v>
      </c>
      <c r="P9" s="36">
        <v>0</v>
      </c>
      <c r="Q9" s="36">
        <v>0</v>
      </c>
      <c r="R9" s="36">
        <v>0</v>
      </c>
      <c r="S9" s="36">
        <v>59.789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36">
        <v>0</v>
      </c>
      <c r="AO9" s="36">
        <v>0</v>
      </c>
      <c r="AP9" s="36">
        <v>0</v>
      </c>
      <c r="AQ9" s="36">
        <v>0</v>
      </c>
      <c r="AR9" s="36">
        <v>0</v>
      </c>
      <c r="AS9" s="36">
        <v>0</v>
      </c>
      <c r="AT9" s="36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0</v>
      </c>
      <c r="BB9" s="36">
        <v>0</v>
      </c>
      <c r="BC9" s="36">
        <v>0</v>
      </c>
      <c r="BD9" s="36">
        <v>0</v>
      </c>
      <c r="BE9" s="36">
        <v>0</v>
      </c>
      <c r="BF9" s="36">
        <v>0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8">
        <f aca="true" t="shared" si="2" ref="BM9:BM60">SUM(L9:BL9)</f>
        <v>5818.171</v>
      </c>
      <c r="BN9" s="40"/>
      <c r="BO9" s="148">
        <v>6.872</v>
      </c>
      <c r="BZ9" s="2"/>
    </row>
    <row r="10" spans="1:78" ht="12.75">
      <c r="A10" s="23" t="s">
        <v>41</v>
      </c>
      <c r="B10" s="35" t="s">
        <v>42</v>
      </c>
      <c r="C10" s="36">
        <f t="shared" si="0"/>
        <v>1263.807</v>
      </c>
      <c r="D10" s="35">
        <v>476.202</v>
      </c>
      <c r="E10" s="35">
        <v>0</v>
      </c>
      <c r="F10" s="35">
        <v>6.122</v>
      </c>
      <c r="G10" s="35">
        <v>0</v>
      </c>
      <c r="H10" s="35">
        <v>0</v>
      </c>
      <c r="I10" s="35">
        <v>0</v>
      </c>
      <c r="J10" s="35">
        <v>4.342</v>
      </c>
      <c r="K10" s="35">
        <f t="shared" si="1"/>
        <v>777.1410000000001</v>
      </c>
      <c r="L10" s="37">
        <v>0</v>
      </c>
      <c r="M10" s="36">
        <v>0</v>
      </c>
      <c r="N10" s="36">
        <v>629.941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7.094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6">
        <v>0</v>
      </c>
      <c r="AX10" s="36">
        <v>0</v>
      </c>
      <c r="AY10" s="36">
        <v>0</v>
      </c>
      <c r="AZ10" s="36">
        <v>0</v>
      </c>
      <c r="BA10" s="36">
        <v>0</v>
      </c>
      <c r="BB10" s="36">
        <v>0</v>
      </c>
      <c r="BC10" s="36">
        <v>4.999</v>
      </c>
      <c r="BD10" s="36">
        <v>0</v>
      </c>
      <c r="BE10" s="36">
        <v>0</v>
      </c>
      <c r="BF10" s="36">
        <v>0</v>
      </c>
      <c r="BG10" s="36">
        <v>0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38">
        <f t="shared" si="2"/>
        <v>642.0340000000001</v>
      </c>
      <c r="BN10" s="40"/>
      <c r="BO10" s="148">
        <v>135.107</v>
      </c>
      <c r="BZ10" s="2"/>
    </row>
    <row r="11" spans="1:78" ht="12.75">
      <c r="A11" s="23" t="s">
        <v>43</v>
      </c>
      <c r="B11" s="35" t="s">
        <v>208</v>
      </c>
      <c r="C11" s="36">
        <f t="shared" si="0"/>
        <v>33424.816</v>
      </c>
      <c r="D11" s="35">
        <v>4560.724</v>
      </c>
      <c r="E11" s="35">
        <v>0</v>
      </c>
      <c r="F11" s="35">
        <v>2245.666</v>
      </c>
      <c r="G11" s="35">
        <v>-10.644</v>
      </c>
      <c r="H11" s="35">
        <v>0</v>
      </c>
      <c r="I11" s="35">
        <v>0</v>
      </c>
      <c r="J11" s="35">
        <v>2237.354</v>
      </c>
      <c r="K11" s="35">
        <f t="shared" si="1"/>
        <v>24391.716</v>
      </c>
      <c r="L11" s="37">
        <v>607.062</v>
      </c>
      <c r="M11" s="36">
        <v>12.634</v>
      </c>
      <c r="N11" s="36">
        <v>0</v>
      </c>
      <c r="O11" s="36">
        <v>9388.547</v>
      </c>
      <c r="P11" s="36">
        <v>11.775</v>
      </c>
      <c r="Q11" s="36">
        <v>0</v>
      </c>
      <c r="R11" s="36">
        <v>0</v>
      </c>
      <c r="S11" s="36">
        <v>59.02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0.394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10.364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36">
        <v>0</v>
      </c>
      <c r="AX11" s="36">
        <v>0</v>
      </c>
      <c r="AY11" s="36">
        <v>0</v>
      </c>
      <c r="AZ11" s="36">
        <v>0</v>
      </c>
      <c r="BA11" s="36">
        <v>0</v>
      </c>
      <c r="BB11" s="36">
        <v>0</v>
      </c>
      <c r="BC11" s="36">
        <v>0</v>
      </c>
      <c r="BD11" s="36">
        <v>0</v>
      </c>
      <c r="BE11" s="36">
        <v>0</v>
      </c>
      <c r="BF11" s="36">
        <v>0</v>
      </c>
      <c r="BG11" s="36">
        <v>0</v>
      </c>
      <c r="BH11" s="36">
        <v>0</v>
      </c>
      <c r="BI11" s="36">
        <v>0</v>
      </c>
      <c r="BJ11" s="36">
        <v>0</v>
      </c>
      <c r="BK11" s="36">
        <v>0</v>
      </c>
      <c r="BL11" s="36">
        <v>0</v>
      </c>
      <c r="BM11" s="38">
        <f t="shared" si="2"/>
        <v>10089.796</v>
      </c>
      <c r="BN11" s="40"/>
      <c r="BO11" s="148">
        <v>14301.92</v>
      </c>
      <c r="BZ11" s="2"/>
    </row>
    <row r="12" spans="1:78" ht="12.75">
      <c r="A12" s="23" t="s">
        <v>44</v>
      </c>
      <c r="B12" s="35" t="s">
        <v>45</v>
      </c>
      <c r="C12" s="36">
        <f t="shared" si="0"/>
        <v>12253.429</v>
      </c>
      <c r="D12" s="35">
        <v>1149.625</v>
      </c>
      <c r="E12" s="35">
        <v>0</v>
      </c>
      <c r="F12" s="35">
        <v>745.089</v>
      </c>
      <c r="G12" s="35">
        <v>0</v>
      </c>
      <c r="H12" s="35">
        <v>0</v>
      </c>
      <c r="I12" s="35">
        <v>0</v>
      </c>
      <c r="J12" s="35">
        <v>2193.154</v>
      </c>
      <c r="K12" s="35">
        <f t="shared" si="1"/>
        <v>8165.561</v>
      </c>
      <c r="L12" s="37">
        <v>1675.877</v>
      </c>
      <c r="M12" s="36">
        <v>0</v>
      </c>
      <c r="N12" s="36">
        <v>0</v>
      </c>
      <c r="O12" s="36">
        <v>266.908</v>
      </c>
      <c r="P12" s="36">
        <v>3436.572</v>
      </c>
      <c r="Q12" s="36">
        <v>0</v>
      </c>
      <c r="R12" s="36">
        <v>8.428</v>
      </c>
      <c r="S12" s="36">
        <v>9.564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3.602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  <c r="AX12" s="36">
        <v>0</v>
      </c>
      <c r="AY12" s="36">
        <v>0</v>
      </c>
      <c r="AZ12" s="36">
        <v>0</v>
      </c>
      <c r="BA12" s="36">
        <v>0</v>
      </c>
      <c r="BB12" s="36">
        <v>0</v>
      </c>
      <c r="BC12" s="36">
        <v>0</v>
      </c>
      <c r="BD12" s="36">
        <v>0</v>
      </c>
      <c r="BE12" s="36">
        <v>0</v>
      </c>
      <c r="BF12" s="36">
        <v>0</v>
      </c>
      <c r="BG12" s="36">
        <v>0</v>
      </c>
      <c r="BH12" s="36">
        <v>0</v>
      </c>
      <c r="BI12" s="36">
        <v>0</v>
      </c>
      <c r="BJ12" s="36">
        <v>0</v>
      </c>
      <c r="BK12" s="36">
        <v>0</v>
      </c>
      <c r="BL12" s="36">
        <v>0</v>
      </c>
      <c r="BM12" s="38">
        <f t="shared" si="2"/>
        <v>5400.951</v>
      </c>
      <c r="BN12" s="40"/>
      <c r="BO12" s="148">
        <v>2764.61</v>
      </c>
      <c r="BZ12" s="2"/>
    </row>
    <row r="13" spans="1:78" ht="12.75">
      <c r="A13" s="23" t="s">
        <v>46</v>
      </c>
      <c r="B13" s="35" t="s">
        <v>47</v>
      </c>
      <c r="C13" s="36">
        <f t="shared" si="0"/>
        <v>1549.0140000000001</v>
      </c>
      <c r="D13" s="35">
        <v>463.562</v>
      </c>
      <c r="E13" s="35">
        <v>0</v>
      </c>
      <c r="F13" s="35">
        <v>160.31</v>
      </c>
      <c r="G13" s="35">
        <v>0</v>
      </c>
      <c r="H13" s="35">
        <v>30.027</v>
      </c>
      <c r="I13" s="35">
        <v>0</v>
      </c>
      <c r="J13" s="35">
        <v>114.825</v>
      </c>
      <c r="K13" s="35">
        <f t="shared" si="1"/>
        <v>780.29</v>
      </c>
      <c r="L13" s="37">
        <v>0</v>
      </c>
      <c r="M13" s="36">
        <v>0</v>
      </c>
      <c r="N13" s="36">
        <v>0</v>
      </c>
      <c r="O13" s="36">
        <v>0</v>
      </c>
      <c r="P13" s="36">
        <v>0</v>
      </c>
      <c r="Q13" s="36">
        <v>519.009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  <c r="AX13" s="36">
        <v>0</v>
      </c>
      <c r="AY13" s="36">
        <v>0</v>
      </c>
      <c r="AZ13" s="36">
        <v>0</v>
      </c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0</v>
      </c>
      <c r="BL13" s="36">
        <v>0</v>
      </c>
      <c r="BM13" s="38">
        <f t="shared" si="2"/>
        <v>519.009</v>
      </c>
      <c r="BN13" s="40"/>
      <c r="BO13" s="148">
        <v>261.281</v>
      </c>
      <c r="BZ13" s="2"/>
    </row>
    <row r="14" spans="1:78" ht="12.75">
      <c r="A14" s="23" t="s">
        <v>48</v>
      </c>
      <c r="B14" s="35" t="s">
        <v>49</v>
      </c>
      <c r="C14" s="36">
        <f t="shared" si="0"/>
        <v>4774.002</v>
      </c>
      <c r="D14" s="35">
        <v>847.111</v>
      </c>
      <c r="E14" s="35">
        <v>0</v>
      </c>
      <c r="F14" s="35">
        <v>320.821</v>
      </c>
      <c r="G14" s="35">
        <v>0</v>
      </c>
      <c r="H14" s="35">
        <v>0</v>
      </c>
      <c r="I14" s="35">
        <v>0</v>
      </c>
      <c r="J14" s="35">
        <v>417.945</v>
      </c>
      <c r="K14" s="35">
        <f t="shared" si="1"/>
        <v>3188.125</v>
      </c>
      <c r="L14" s="37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1075.31</v>
      </c>
      <c r="S14" s="36">
        <v>110.929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0.965</v>
      </c>
      <c r="AA14" s="36">
        <v>9.626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8">
        <f t="shared" si="2"/>
        <v>1196.83</v>
      </c>
      <c r="BN14" s="40"/>
      <c r="BO14" s="148">
        <v>1991.295</v>
      </c>
      <c r="BZ14" s="2"/>
    </row>
    <row r="15" spans="1:78" ht="12.75">
      <c r="A15" s="23" t="s">
        <v>50</v>
      </c>
      <c r="B15" s="35" t="s">
        <v>209</v>
      </c>
      <c r="C15" s="36">
        <f t="shared" si="0"/>
        <v>2934.5020000000004</v>
      </c>
      <c r="D15" s="35">
        <v>507.049</v>
      </c>
      <c r="E15" s="35">
        <v>0</v>
      </c>
      <c r="F15" s="35">
        <v>140.187</v>
      </c>
      <c r="G15" s="35">
        <v>0</v>
      </c>
      <c r="H15" s="35">
        <v>0</v>
      </c>
      <c r="I15" s="35">
        <v>0</v>
      </c>
      <c r="J15" s="35">
        <v>97.158</v>
      </c>
      <c r="K15" s="35">
        <f t="shared" si="1"/>
        <v>2190.108</v>
      </c>
      <c r="L15" s="37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442.066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157.982</v>
      </c>
      <c r="AA15" s="36">
        <v>23.248</v>
      </c>
      <c r="AB15" s="36">
        <v>0</v>
      </c>
      <c r="AC15" s="36">
        <v>0</v>
      </c>
      <c r="AD15" s="36">
        <v>0</v>
      </c>
      <c r="AE15" s="36">
        <v>3.112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38">
        <f t="shared" si="2"/>
        <v>626.408</v>
      </c>
      <c r="BN15" s="40"/>
      <c r="BO15" s="148">
        <v>1563.7</v>
      </c>
      <c r="BZ15" s="2"/>
    </row>
    <row r="16" spans="1:78" ht="12.75">
      <c r="A16" s="23" t="s">
        <v>51</v>
      </c>
      <c r="B16" s="35" t="s">
        <v>210</v>
      </c>
      <c r="C16" s="36">
        <f t="shared" si="0"/>
        <v>18484.869</v>
      </c>
      <c r="D16" s="35">
        <v>4268.225</v>
      </c>
      <c r="E16" s="35">
        <v>0</v>
      </c>
      <c r="F16" s="35">
        <v>580.574</v>
      </c>
      <c r="G16" s="35">
        <v>0</v>
      </c>
      <c r="H16" s="35">
        <v>606.54</v>
      </c>
      <c r="I16" s="35">
        <v>0</v>
      </c>
      <c r="J16" s="35">
        <v>652.591</v>
      </c>
      <c r="K16" s="35">
        <f t="shared" si="1"/>
        <v>12376.939</v>
      </c>
      <c r="L16" s="37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0.394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>
        <v>0</v>
      </c>
      <c r="BA16" s="36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38">
        <f t="shared" si="2"/>
        <v>0.394</v>
      </c>
      <c r="BN16" s="40"/>
      <c r="BO16" s="148">
        <v>12376.545</v>
      </c>
      <c r="BZ16" s="2"/>
    </row>
    <row r="17" spans="1:78" ht="12.75">
      <c r="A17" s="23" t="s">
        <v>52</v>
      </c>
      <c r="B17" s="35" t="s">
        <v>211</v>
      </c>
      <c r="C17" s="36">
        <f t="shared" si="0"/>
        <v>6036.78</v>
      </c>
      <c r="D17" s="35">
        <v>966.884</v>
      </c>
      <c r="E17" s="35">
        <v>0</v>
      </c>
      <c r="F17" s="35">
        <v>294.002</v>
      </c>
      <c r="G17" s="35">
        <v>0</v>
      </c>
      <c r="H17" s="35">
        <v>0</v>
      </c>
      <c r="I17" s="35">
        <v>0</v>
      </c>
      <c r="J17" s="35">
        <v>399.959</v>
      </c>
      <c r="K17" s="35">
        <f t="shared" si="1"/>
        <v>4375.9349999999995</v>
      </c>
      <c r="L17" s="37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17.664</v>
      </c>
      <c r="S17" s="36">
        <v>0</v>
      </c>
      <c r="T17" s="36">
        <v>0</v>
      </c>
      <c r="U17" s="36">
        <v>1018.483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110.295</v>
      </c>
      <c r="AB17" s="36">
        <v>0</v>
      </c>
      <c r="AC17" s="36">
        <v>0</v>
      </c>
      <c r="AD17" s="36">
        <v>0</v>
      </c>
      <c r="AE17" s="36">
        <v>32.982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  <c r="AX17" s="36">
        <v>0</v>
      </c>
      <c r="AY17" s="36">
        <v>0</v>
      </c>
      <c r="AZ17" s="36">
        <v>0</v>
      </c>
      <c r="BA17" s="36">
        <v>0</v>
      </c>
      <c r="BB17" s="36">
        <v>0</v>
      </c>
      <c r="BC17" s="36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0</v>
      </c>
      <c r="BI17" s="36">
        <v>0</v>
      </c>
      <c r="BJ17" s="36">
        <v>0</v>
      </c>
      <c r="BK17" s="36">
        <v>0</v>
      </c>
      <c r="BL17" s="36">
        <v>0</v>
      </c>
      <c r="BM17" s="38">
        <f t="shared" si="2"/>
        <v>1179.424</v>
      </c>
      <c r="BN17" s="40"/>
      <c r="BO17" s="148">
        <v>3196.511</v>
      </c>
      <c r="BZ17" s="2"/>
    </row>
    <row r="18" spans="1:78" ht="12.75">
      <c r="A18" s="23" t="s">
        <v>53</v>
      </c>
      <c r="B18" s="35" t="s">
        <v>212</v>
      </c>
      <c r="C18" s="36">
        <f t="shared" si="0"/>
        <v>2142.401</v>
      </c>
      <c r="D18" s="35">
        <v>809.679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4.884</v>
      </c>
      <c r="K18" s="35">
        <f t="shared" si="1"/>
        <v>1327.838</v>
      </c>
      <c r="L18" s="37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312.459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  <c r="AX18" s="36">
        <v>0</v>
      </c>
      <c r="AY18" s="36">
        <v>0</v>
      </c>
      <c r="AZ18" s="36">
        <v>0</v>
      </c>
      <c r="BA18" s="36">
        <v>0</v>
      </c>
      <c r="BB18" s="36">
        <v>0</v>
      </c>
      <c r="BC18" s="36">
        <v>4.907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36">
        <v>0</v>
      </c>
      <c r="BJ18" s="36">
        <v>0</v>
      </c>
      <c r="BK18" s="36">
        <v>0</v>
      </c>
      <c r="BL18" s="36">
        <v>0</v>
      </c>
      <c r="BM18" s="38">
        <f t="shared" si="2"/>
        <v>317.366</v>
      </c>
      <c r="BN18" s="40"/>
      <c r="BO18" s="148">
        <v>1010.472</v>
      </c>
      <c r="BZ18" s="2"/>
    </row>
    <row r="19" spans="1:78" ht="12.75">
      <c r="A19" s="23" t="s">
        <v>54</v>
      </c>
      <c r="B19" s="35" t="s">
        <v>213</v>
      </c>
      <c r="C19" s="36">
        <f t="shared" si="0"/>
        <v>3762.5609999999997</v>
      </c>
      <c r="D19" s="35">
        <v>371.266</v>
      </c>
      <c r="E19" s="35">
        <v>0</v>
      </c>
      <c r="F19" s="35">
        <v>36.186</v>
      </c>
      <c r="G19" s="35">
        <v>0</v>
      </c>
      <c r="H19" s="35">
        <v>0</v>
      </c>
      <c r="I19" s="35">
        <v>0</v>
      </c>
      <c r="J19" s="35">
        <v>353.002</v>
      </c>
      <c r="K19" s="35">
        <f t="shared" si="1"/>
        <v>3002.107</v>
      </c>
      <c r="L19" s="37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161.248</v>
      </c>
      <c r="X19" s="36">
        <v>0</v>
      </c>
      <c r="Y19" s="36">
        <v>0</v>
      </c>
      <c r="Z19" s="36">
        <v>2.777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6">
        <v>0</v>
      </c>
      <c r="AX19" s="36">
        <v>0</v>
      </c>
      <c r="AY19" s="36">
        <v>0</v>
      </c>
      <c r="AZ19" s="36">
        <v>0</v>
      </c>
      <c r="BA19" s="36">
        <v>0</v>
      </c>
      <c r="BB19" s="36">
        <v>0</v>
      </c>
      <c r="BC19" s="36">
        <v>6.309</v>
      </c>
      <c r="BD19" s="36">
        <v>0</v>
      </c>
      <c r="BE19" s="36">
        <v>0</v>
      </c>
      <c r="BF19" s="36">
        <v>0</v>
      </c>
      <c r="BG19" s="36">
        <v>0</v>
      </c>
      <c r="BH19" s="36">
        <v>0</v>
      </c>
      <c r="BI19" s="36">
        <v>0</v>
      </c>
      <c r="BJ19" s="36">
        <v>0</v>
      </c>
      <c r="BK19" s="36">
        <v>0</v>
      </c>
      <c r="BL19" s="36">
        <v>0</v>
      </c>
      <c r="BM19" s="38">
        <f t="shared" si="2"/>
        <v>170.33399999999997</v>
      </c>
      <c r="BN19" s="40"/>
      <c r="BO19" s="148">
        <v>2831.773</v>
      </c>
      <c r="BZ19" s="2"/>
    </row>
    <row r="20" spans="1:78" ht="12.75">
      <c r="A20" s="23" t="s">
        <v>55</v>
      </c>
      <c r="B20" s="35" t="s">
        <v>214</v>
      </c>
      <c r="C20" s="36">
        <f t="shared" si="0"/>
        <v>7945.659000000001</v>
      </c>
      <c r="D20" s="35">
        <v>1491.292</v>
      </c>
      <c r="E20" s="35">
        <v>0</v>
      </c>
      <c r="F20" s="35">
        <v>44.265</v>
      </c>
      <c r="G20" s="35">
        <v>0</v>
      </c>
      <c r="H20" s="35">
        <v>0</v>
      </c>
      <c r="I20" s="35">
        <v>0</v>
      </c>
      <c r="J20" s="35">
        <v>359.73</v>
      </c>
      <c r="K20" s="35">
        <f t="shared" si="1"/>
        <v>6050.372</v>
      </c>
      <c r="L20" s="37">
        <v>0</v>
      </c>
      <c r="M20" s="36">
        <v>0</v>
      </c>
      <c r="N20" s="36">
        <v>17.565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755.367</v>
      </c>
      <c r="Y20" s="36">
        <v>0</v>
      </c>
      <c r="Z20" s="36">
        <v>0</v>
      </c>
      <c r="AA20" s="36">
        <v>4.52</v>
      </c>
      <c r="AB20" s="36">
        <v>0</v>
      </c>
      <c r="AC20" s="36">
        <v>0</v>
      </c>
      <c r="AD20" s="36">
        <v>0</v>
      </c>
      <c r="AE20" s="36">
        <v>45.096</v>
      </c>
      <c r="AF20" s="36">
        <v>0</v>
      </c>
      <c r="AG20" s="36">
        <v>0</v>
      </c>
      <c r="AH20" s="36">
        <v>512.899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36">
        <v>0</v>
      </c>
      <c r="AX20" s="36">
        <v>0</v>
      </c>
      <c r="AY20" s="36">
        <v>0</v>
      </c>
      <c r="AZ20" s="36">
        <v>0</v>
      </c>
      <c r="BA20" s="36"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0</v>
      </c>
      <c r="BJ20" s="36">
        <v>0</v>
      </c>
      <c r="BK20" s="36">
        <v>0</v>
      </c>
      <c r="BL20" s="36">
        <v>0</v>
      </c>
      <c r="BM20" s="38">
        <f t="shared" si="2"/>
        <v>1335.4470000000001</v>
      </c>
      <c r="BN20" s="40"/>
      <c r="BO20" s="148">
        <v>4714.925</v>
      </c>
      <c r="BZ20" s="2"/>
    </row>
    <row r="21" spans="1:78" ht="12.75">
      <c r="A21" s="23" t="s">
        <v>56</v>
      </c>
      <c r="B21" s="35" t="s">
        <v>215</v>
      </c>
      <c r="C21" s="36">
        <f t="shared" si="0"/>
        <v>8517.118999999999</v>
      </c>
      <c r="D21" s="35">
        <v>2177.554</v>
      </c>
      <c r="E21" s="35">
        <v>0</v>
      </c>
      <c r="F21" s="35">
        <v>70.463</v>
      </c>
      <c r="G21" s="35">
        <v>0</v>
      </c>
      <c r="H21" s="35">
        <v>0</v>
      </c>
      <c r="I21" s="35">
        <v>0</v>
      </c>
      <c r="J21" s="35">
        <v>170.622</v>
      </c>
      <c r="K21" s="35">
        <f t="shared" si="1"/>
        <v>6098.48</v>
      </c>
      <c r="L21" s="37">
        <v>0</v>
      </c>
      <c r="M21" s="36">
        <v>0</v>
      </c>
      <c r="N21" s="36">
        <v>14.402</v>
      </c>
      <c r="O21" s="36">
        <v>0</v>
      </c>
      <c r="P21" s="36">
        <v>0</v>
      </c>
      <c r="Q21" s="36">
        <v>0</v>
      </c>
      <c r="R21" s="36">
        <v>0</v>
      </c>
      <c r="S21" s="36">
        <v>117.4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1019.333</v>
      </c>
      <c r="Z21" s="36">
        <v>28.407</v>
      </c>
      <c r="AA21" s="36">
        <v>46.887</v>
      </c>
      <c r="AB21" s="36">
        <v>0</v>
      </c>
      <c r="AC21" s="36">
        <v>0</v>
      </c>
      <c r="AD21" s="36">
        <v>0</v>
      </c>
      <c r="AE21" s="36">
        <v>0</v>
      </c>
      <c r="AF21" s="36">
        <v>149.764</v>
      </c>
      <c r="AG21" s="36">
        <v>0.479</v>
      </c>
      <c r="AH21" s="36">
        <v>0</v>
      </c>
      <c r="AI21" s="36">
        <v>3.197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  <c r="AX21" s="36">
        <v>0</v>
      </c>
      <c r="AY21" s="36">
        <v>0</v>
      </c>
      <c r="AZ21" s="36">
        <v>0</v>
      </c>
      <c r="BA21" s="36">
        <v>0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36">
        <v>0</v>
      </c>
      <c r="BH21" s="36">
        <v>0</v>
      </c>
      <c r="BI21" s="36">
        <v>0</v>
      </c>
      <c r="BJ21" s="36">
        <v>0</v>
      </c>
      <c r="BK21" s="36">
        <v>0</v>
      </c>
      <c r="BL21" s="36">
        <v>0</v>
      </c>
      <c r="BM21" s="38">
        <f t="shared" si="2"/>
        <v>1379.8689999999997</v>
      </c>
      <c r="BN21" s="40"/>
      <c r="BO21" s="148">
        <v>4718.611</v>
      </c>
      <c r="BZ21" s="2"/>
    </row>
    <row r="22" spans="1:78" ht="12.75">
      <c r="A22" s="23" t="s">
        <v>57</v>
      </c>
      <c r="B22" s="35" t="s">
        <v>58</v>
      </c>
      <c r="C22" s="36">
        <f t="shared" si="0"/>
        <v>2923.459</v>
      </c>
      <c r="D22" s="35">
        <v>534.266</v>
      </c>
      <c r="E22" s="35">
        <v>0</v>
      </c>
      <c r="F22" s="35">
        <v>238.04</v>
      </c>
      <c r="G22" s="35">
        <v>0</v>
      </c>
      <c r="H22" s="35">
        <v>0</v>
      </c>
      <c r="I22" s="35">
        <v>0</v>
      </c>
      <c r="J22" s="35">
        <v>262.066</v>
      </c>
      <c r="K22" s="35">
        <f t="shared" si="1"/>
        <v>1889.087</v>
      </c>
      <c r="L22" s="37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8.428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412.113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2.755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0</v>
      </c>
      <c r="BG22" s="36">
        <v>0</v>
      </c>
      <c r="BH22" s="36">
        <v>0</v>
      </c>
      <c r="BI22" s="36">
        <v>0</v>
      </c>
      <c r="BJ22" s="36">
        <v>0</v>
      </c>
      <c r="BK22" s="36">
        <v>0</v>
      </c>
      <c r="BL22" s="36">
        <v>0</v>
      </c>
      <c r="BM22" s="38">
        <f t="shared" si="2"/>
        <v>423.296</v>
      </c>
      <c r="BN22" s="40"/>
      <c r="BO22" s="148">
        <v>1465.791</v>
      </c>
      <c r="BZ22" s="2"/>
    </row>
    <row r="23" spans="1:78" ht="12.75">
      <c r="A23" s="23" t="s">
        <v>59</v>
      </c>
      <c r="B23" s="35" t="s">
        <v>60</v>
      </c>
      <c r="C23" s="36">
        <f t="shared" si="0"/>
        <v>25076.188</v>
      </c>
      <c r="D23" s="35">
        <v>3434.91</v>
      </c>
      <c r="E23" s="35">
        <v>0</v>
      </c>
      <c r="F23" s="35">
        <v>936.847</v>
      </c>
      <c r="G23" s="35">
        <v>0</v>
      </c>
      <c r="H23" s="35">
        <v>0</v>
      </c>
      <c r="I23" s="35">
        <v>0</v>
      </c>
      <c r="J23" s="35">
        <v>1431.404</v>
      </c>
      <c r="K23" s="35">
        <f t="shared" si="1"/>
        <v>19273.027</v>
      </c>
      <c r="L23" s="37">
        <v>0</v>
      </c>
      <c r="M23" s="36">
        <v>0</v>
      </c>
      <c r="N23" s="36">
        <v>0</v>
      </c>
      <c r="O23" s="36">
        <v>3.655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13.593</v>
      </c>
      <c r="AA23" s="36">
        <v>1530.86</v>
      </c>
      <c r="AB23" s="36">
        <v>0</v>
      </c>
      <c r="AC23" s="36">
        <v>0</v>
      </c>
      <c r="AD23" s="36">
        <v>0</v>
      </c>
      <c r="AE23" s="36">
        <v>0</v>
      </c>
      <c r="AF23" s="36">
        <v>22.145</v>
      </c>
      <c r="AG23" s="36">
        <v>0</v>
      </c>
      <c r="AH23" s="36">
        <v>0</v>
      </c>
      <c r="AI23" s="36">
        <v>0.254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36">
        <v>0</v>
      </c>
      <c r="AY23" s="36">
        <v>0</v>
      </c>
      <c r="AZ23" s="36">
        <v>0</v>
      </c>
      <c r="BA23" s="36">
        <v>0.186</v>
      </c>
      <c r="BB23" s="36">
        <v>0</v>
      </c>
      <c r="BC23" s="36">
        <v>0</v>
      </c>
      <c r="BD23" s="36">
        <v>0</v>
      </c>
      <c r="BE23" s="36">
        <v>0</v>
      </c>
      <c r="BF23" s="36">
        <v>0</v>
      </c>
      <c r="BG23" s="36">
        <v>0</v>
      </c>
      <c r="BH23" s="36">
        <v>0</v>
      </c>
      <c r="BI23" s="36">
        <v>0</v>
      </c>
      <c r="BJ23" s="36">
        <v>0</v>
      </c>
      <c r="BK23" s="36">
        <v>0</v>
      </c>
      <c r="BL23" s="36">
        <v>0</v>
      </c>
      <c r="BM23" s="38">
        <f t="shared" si="2"/>
        <v>1570.6929999999998</v>
      </c>
      <c r="BN23" s="40"/>
      <c r="BO23" s="148">
        <v>17702.334</v>
      </c>
      <c r="BZ23" s="2"/>
    </row>
    <row r="24" spans="1:78" ht="12.75">
      <c r="A24" s="23" t="s">
        <v>61</v>
      </c>
      <c r="B24" s="35" t="s">
        <v>216</v>
      </c>
      <c r="C24" s="36">
        <f t="shared" si="0"/>
        <v>1300.434</v>
      </c>
      <c r="D24" s="35">
        <v>0</v>
      </c>
      <c r="E24" s="35">
        <v>0</v>
      </c>
      <c r="F24" s="35">
        <v>4.74</v>
      </c>
      <c r="G24" s="35">
        <v>0</v>
      </c>
      <c r="H24" s="35">
        <v>0</v>
      </c>
      <c r="I24" s="35">
        <v>0</v>
      </c>
      <c r="J24" s="35">
        <v>0</v>
      </c>
      <c r="K24" s="35">
        <f t="shared" si="1"/>
        <v>1295.694</v>
      </c>
      <c r="L24" s="37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614.179</v>
      </c>
      <c r="AC24" s="36">
        <v>0</v>
      </c>
      <c r="AD24" s="36">
        <v>0</v>
      </c>
      <c r="AE24" s="36">
        <v>0</v>
      </c>
      <c r="AF24" s="36">
        <v>66.538</v>
      </c>
      <c r="AG24" s="36">
        <v>0</v>
      </c>
      <c r="AH24" s="36">
        <v>0</v>
      </c>
      <c r="AI24" s="36">
        <v>4.643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  <c r="BB24" s="36">
        <v>0</v>
      </c>
      <c r="BC24" s="36">
        <v>0</v>
      </c>
      <c r="BD24" s="36">
        <v>0</v>
      </c>
      <c r="BE24" s="36">
        <v>0</v>
      </c>
      <c r="BF24" s="36">
        <v>0</v>
      </c>
      <c r="BG24" s="36">
        <v>0</v>
      </c>
      <c r="BH24" s="36">
        <v>0</v>
      </c>
      <c r="BI24" s="36">
        <v>1.798</v>
      </c>
      <c r="BJ24" s="36">
        <v>0</v>
      </c>
      <c r="BK24" s="36">
        <v>0</v>
      </c>
      <c r="BL24" s="36">
        <v>0</v>
      </c>
      <c r="BM24" s="38">
        <f t="shared" si="2"/>
        <v>687.158</v>
      </c>
      <c r="BN24" s="40"/>
      <c r="BO24" s="148">
        <v>608.536</v>
      </c>
      <c r="BZ24" s="2"/>
    </row>
    <row r="25" spans="1:78" ht="12.75">
      <c r="A25" s="23" t="s">
        <v>62</v>
      </c>
      <c r="B25" s="35" t="s">
        <v>63</v>
      </c>
      <c r="C25" s="36">
        <f t="shared" si="0"/>
        <v>9089.265</v>
      </c>
      <c r="D25" s="35">
        <v>0</v>
      </c>
      <c r="E25" s="35">
        <v>0</v>
      </c>
      <c r="F25" s="35">
        <v>698.829</v>
      </c>
      <c r="G25" s="35">
        <v>0</v>
      </c>
      <c r="H25" s="35">
        <v>0</v>
      </c>
      <c r="I25" s="35">
        <v>0</v>
      </c>
      <c r="J25" s="35">
        <v>0</v>
      </c>
      <c r="K25" s="35">
        <f t="shared" si="1"/>
        <v>8390.436</v>
      </c>
      <c r="L25" s="37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7671.845</v>
      </c>
      <c r="AD25" s="36">
        <v>718.386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36">
        <v>0</v>
      </c>
      <c r="AU25" s="36">
        <v>0</v>
      </c>
      <c r="AV25" s="36">
        <v>0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  <c r="BB25" s="36">
        <v>0</v>
      </c>
      <c r="BC25" s="36">
        <v>0.142</v>
      </c>
      <c r="BD25" s="36">
        <v>0</v>
      </c>
      <c r="BE25" s="36">
        <v>0</v>
      </c>
      <c r="BF25" s="36">
        <v>0</v>
      </c>
      <c r="BG25" s="36">
        <v>0</v>
      </c>
      <c r="BH25" s="36">
        <v>0</v>
      </c>
      <c r="BI25" s="36">
        <v>0.063</v>
      </c>
      <c r="BJ25" s="36">
        <v>0</v>
      </c>
      <c r="BK25" s="36">
        <v>0</v>
      </c>
      <c r="BL25" s="36">
        <v>0</v>
      </c>
      <c r="BM25" s="38">
        <f t="shared" si="2"/>
        <v>8390.436</v>
      </c>
      <c r="BN25" s="40"/>
      <c r="BO25" s="148">
        <v>0</v>
      </c>
      <c r="BZ25" s="2"/>
    </row>
    <row r="26" spans="1:78" ht="12.75">
      <c r="A26" s="23" t="s">
        <v>64</v>
      </c>
      <c r="B26" s="35" t="s">
        <v>217</v>
      </c>
      <c r="C26" s="36">
        <f t="shared" si="0"/>
        <v>3328.945</v>
      </c>
      <c r="D26" s="35">
        <v>0</v>
      </c>
      <c r="E26" s="35">
        <v>0</v>
      </c>
      <c r="F26" s="35">
        <v>234.852</v>
      </c>
      <c r="G26" s="35">
        <v>0</v>
      </c>
      <c r="H26" s="35">
        <v>0</v>
      </c>
      <c r="I26" s="35">
        <v>0</v>
      </c>
      <c r="J26" s="35">
        <v>0</v>
      </c>
      <c r="K26" s="35">
        <f t="shared" si="1"/>
        <v>3094.0930000000003</v>
      </c>
      <c r="L26" s="37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1214.486</v>
      </c>
      <c r="AD26" s="36">
        <v>1815.039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  <c r="BB26" s="36">
        <v>0</v>
      </c>
      <c r="BC26" s="36">
        <v>63.257</v>
      </c>
      <c r="BD26" s="36">
        <v>0</v>
      </c>
      <c r="BE26" s="36">
        <v>0</v>
      </c>
      <c r="BF26" s="36">
        <v>0</v>
      </c>
      <c r="BG26" s="36">
        <v>0</v>
      </c>
      <c r="BH26" s="36">
        <v>0</v>
      </c>
      <c r="BI26" s="36">
        <v>1.311</v>
      </c>
      <c r="BJ26" s="36">
        <v>0</v>
      </c>
      <c r="BK26" s="36">
        <v>0</v>
      </c>
      <c r="BL26" s="36">
        <v>0</v>
      </c>
      <c r="BM26" s="38">
        <f t="shared" si="2"/>
        <v>3094.0930000000003</v>
      </c>
      <c r="BN26" s="40"/>
      <c r="BO26" s="148">
        <v>0</v>
      </c>
      <c r="BZ26" s="2"/>
    </row>
    <row r="27" spans="1:78" ht="12.75">
      <c r="A27" s="23" t="s">
        <v>65</v>
      </c>
      <c r="B27" s="35" t="s">
        <v>17</v>
      </c>
      <c r="C27" s="36">
        <f t="shared" si="0"/>
        <v>36357.556</v>
      </c>
      <c r="D27" s="35">
        <v>0</v>
      </c>
      <c r="E27" s="35">
        <v>0</v>
      </c>
      <c r="F27" s="35">
        <v>66.898</v>
      </c>
      <c r="G27" s="35">
        <v>0</v>
      </c>
      <c r="H27" s="35">
        <v>0</v>
      </c>
      <c r="I27" s="35">
        <v>0</v>
      </c>
      <c r="J27" s="35">
        <v>8.665</v>
      </c>
      <c r="K27" s="35">
        <f t="shared" si="1"/>
        <v>36281.992999999995</v>
      </c>
      <c r="L27" s="37">
        <v>0</v>
      </c>
      <c r="M27" s="36">
        <v>0</v>
      </c>
      <c r="N27" s="36">
        <v>0.968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8.267</v>
      </c>
      <c r="Y27" s="36">
        <v>0</v>
      </c>
      <c r="Z27" s="36">
        <v>0</v>
      </c>
      <c r="AA27" s="36">
        <v>23.499</v>
      </c>
      <c r="AB27" s="36">
        <v>0</v>
      </c>
      <c r="AC27" s="36">
        <v>0</v>
      </c>
      <c r="AD27" s="36">
        <v>0</v>
      </c>
      <c r="AE27" s="36">
        <v>34719.127</v>
      </c>
      <c r="AF27" s="36">
        <v>0</v>
      </c>
      <c r="AG27" s="36">
        <v>7.914</v>
      </c>
      <c r="AH27" s="36">
        <v>115.132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649.045</v>
      </c>
      <c r="AP27" s="36">
        <v>0</v>
      </c>
      <c r="AQ27" s="36">
        <v>0</v>
      </c>
      <c r="AR27" s="36">
        <v>22.428</v>
      </c>
      <c r="AS27" s="36">
        <v>0</v>
      </c>
      <c r="AT27" s="36">
        <v>0</v>
      </c>
      <c r="AU27" s="36">
        <v>0</v>
      </c>
      <c r="AV27" s="36">
        <v>0</v>
      </c>
      <c r="AW27" s="36">
        <v>5.3</v>
      </c>
      <c r="AX27" s="36">
        <v>0.09</v>
      </c>
      <c r="AY27" s="36">
        <v>0</v>
      </c>
      <c r="AZ27" s="36">
        <v>0</v>
      </c>
      <c r="BA27" s="36">
        <v>0.567</v>
      </c>
      <c r="BB27" s="36">
        <v>0.872</v>
      </c>
      <c r="BC27" s="36">
        <v>0</v>
      </c>
      <c r="BD27" s="36">
        <v>0</v>
      </c>
      <c r="BE27" s="36">
        <v>0</v>
      </c>
      <c r="BF27" s="36">
        <v>0</v>
      </c>
      <c r="BG27" s="36">
        <v>0</v>
      </c>
      <c r="BH27" s="36">
        <v>0</v>
      </c>
      <c r="BI27" s="36">
        <v>0</v>
      </c>
      <c r="BJ27" s="36">
        <v>0</v>
      </c>
      <c r="BK27" s="36">
        <v>0</v>
      </c>
      <c r="BL27" s="36">
        <v>0</v>
      </c>
      <c r="BM27" s="38">
        <f t="shared" si="2"/>
        <v>35553.208999999995</v>
      </c>
      <c r="BN27" s="40"/>
      <c r="BO27" s="148">
        <v>728.784</v>
      </c>
      <c r="BZ27" s="2"/>
    </row>
    <row r="28" spans="1:78" ht="12.75">
      <c r="A28" s="23" t="s">
        <v>66</v>
      </c>
      <c r="B28" s="35" t="s">
        <v>218</v>
      </c>
      <c r="C28" s="36">
        <f t="shared" si="0"/>
        <v>925.22</v>
      </c>
      <c r="D28" s="35">
        <v>-738.56</v>
      </c>
      <c r="E28" s="35">
        <v>0</v>
      </c>
      <c r="F28" s="35">
        <v>41.828</v>
      </c>
      <c r="G28" s="35">
        <v>0</v>
      </c>
      <c r="H28" s="35">
        <v>0</v>
      </c>
      <c r="I28" s="35">
        <v>0</v>
      </c>
      <c r="J28" s="35">
        <v>0</v>
      </c>
      <c r="K28" s="35">
        <f t="shared" si="1"/>
        <v>1621.952</v>
      </c>
      <c r="L28" s="37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1582.116</v>
      </c>
      <c r="AG28" s="36">
        <v>8.508</v>
      </c>
      <c r="AH28" s="36">
        <v>13.93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36">
        <v>0</v>
      </c>
      <c r="AX28" s="36">
        <v>0</v>
      </c>
      <c r="AY28" s="36">
        <v>0</v>
      </c>
      <c r="AZ28" s="36">
        <v>17.398</v>
      </c>
      <c r="BA28" s="36">
        <v>0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36">
        <v>0</v>
      </c>
      <c r="BH28" s="36">
        <v>0</v>
      </c>
      <c r="BI28" s="36">
        <v>0</v>
      </c>
      <c r="BJ28" s="36">
        <v>0</v>
      </c>
      <c r="BK28" s="36">
        <v>0</v>
      </c>
      <c r="BL28" s="36">
        <v>0</v>
      </c>
      <c r="BM28" s="38">
        <f t="shared" si="2"/>
        <v>1621.952</v>
      </c>
      <c r="BN28" s="40"/>
      <c r="BO28" s="148">
        <v>0</v>
      </c>
      <c r="BZ28" s="2"/>
    </row>
    <row r="29" spans="1:78" ht="12.75">
      <c r="A29" s="23" t="s">
        <v>67</v>
      </c>
      <c r="B29" s="35" t="s">
        <v>219</v>
      </c>
      <c r="C29" s="36">
        <f t="shared" si="0"/>
        <v>0</v>
      </c>
      <c r="D29" s="35">
        <v>-1980.505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f t="shared" si="1"/>
        <v>1980.505</v>
      </c>
      <c r="L29" s="37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58.383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1736.626</v>
      </c>
      <c r="AH29" s="36">
        <v>0</v>
      </c>
      <c r="AI29" s="36">
        <v>1.706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170.025</v>
      </c>
      <c r="AS29" s="36">
        <v>0</v>
      </c>
      <c r="AT29" s="36">
        <v>0</v>
      </c>
      <c r="AU29" s="36">
        <v>0</v>
      </c>
      <c r="AV29" s="36">
        <v>0</v>
      </c>
      <c r="AW29" s="36">
        <v>0</v>
      </c>
      <c r="AX29" s="36">
        <v>0</v>
      </c>
      <c r="AY29" s="36">
        <v>0</v>
      </c>
      <c r="AZ29" s="36">
        <v>0</v>
      </c>
      <c r="BA29" s="36">
        <v>0</v>
      </c>
      <c r="BB29" s="36">
        <v>13.765</v>
      </c>
      <c r="BC29" s="36">
        <v>0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0</v>
      </c>
      <c r="BJ29" s="36">
        <v>0</v>
      </c>
      <c r="BK29" s="36">
        <v>0</v>
      </c>
      <c r="BL29" s="36">
        <v>0</v>
      </c>
      <c r="BM29" s="38">
        <f t="shared" si="2"/>
        <v>1980.505</v>
      </c>
      <c r="BN29" s="40"/>
      <c r="BO29" s="148">
        <v>0</v>
      </c>
      <c r="BZ29" s="2"/>
    </row>
    <row r="30" spans="1:78" ht="12.75">
      <c r="A30" s="23" t="s">
        <v>68</v>
      </c>
      <c r="B30" s="35" t="s">
        <v>220</v>
      </c>
      <c r="C30" s="36">
        <f t="shared" si="0"/>
        <v>0</v>
      </c>
      <c r="D30" s="35">
        <v>-5511.802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f t="shared" si="1"/>
        <v>5511.802000000001</v>
      </c>
      <c r="L30" s="37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13.421</v>
      </c>
      <c r="AB30" s="36">
        <v>0</v>
      </c>
      <c r="AC30" s="36">
        <v>0.66</v>
      </c>
      <c r="AD30" s="36">
        <v>0</v>
      </c>
      <c r="AE30" s="36">
        <v>41.376</v>
      </c>
      <c r="AF30" s="36">
        <v>0</v>
      </c>
      <c r="AG30" s="36">
        <v>0</v>
      </c>
      <c r="AH30" s="36">
        <v>5445.937</v>
      </c>
      <c r="AI30" s="36">
        <v>9.429</v>
      </c>
      <c r="AJ30" s="36">
        <v>0</v>
      </c>
      <c r="AK30" s="36">
        <v>0</v>
      </c>
      <c r="AL30" s="36">
        <v>0</v>
      </c>
      <c r="AM30" s="36">
        <v>0.979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  <c r="AZ30" s="36">
        <v>0</v>
      </c>
      <c r="BA30" s="36">
        <v>0</v>
      </c>
      <c r="BB30" s="36">
        <v>0</v>
      </c>
      <c r="BC30" s="36">
        <v>0</v>
      </c>
      <c r="BD30" s="36">
        <v>0</v>
      </c>
      <c r="BE30" s="36">
        <v>0</v>
      </c>
      <c r="BF30" s="36">
        <v>0</v>
      </c>
      <c r="BG30" s="36">
        <v>0</v>
      </c>
      <c r="BH30" s="36">
        <v>0</v>
      </c>
      <c r="BI30" s="36">
        <v>0</v>
      </c>
      <c r="BJ30" s="36">
        <v>0</v>
      </c>
      <c r="BK30" s="36">
        <v>0</v>
      </c>
      <c r="BL30" s="36">
        <v>0</v>
      </c>
      <c r="BM30" s="38">
        <f t="shared" si="2"/>
        <v>5511.802000000001</v>
      </c>
      <c r="BN30" s="40"/>
      <c r="BO30" s="148">
        <v>0</v>
      </c>
      <c r="BZ30" s="2"/>
    </row>
    <row r="31" spans="1:78" ht="12.75">
      <c r="A31" s="23" t="s">
        <v>69</v>
      </c>
      <c r="B31" s="35" t="s">
        <v>221</v>
      </c>
      <c r="C31" s="36">
        <f t="shared" si="0"/>
        <v>0</v>
      </c>
      <c r="D31" s="35">
        <v>-18611.358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f t="shared" si="1"/>
        <v>18611.358</v>
      </c>
      <c r="L31" s="37">
        <v>0</v>
      </c>
      <c r="M31" s="36">
        <v>0</v>
      </c>
      <c r="N31" s="36">
        <v>0</v>
      </c>
      <c r="O31" s="36">
        <v>355.755</v>
      </c>
      <c r="P31" s="36">
        <v>882.364</v>
      </c>
      <c r="Q31" s="36">
        <v>86.067</v>
      </c>
      <c r="R31" s="36">
        <v>23.796</v>
      </c>
      <c r="S31" s="36">
        <v>0</v>
      </c>
      <c r="T31" s="36">
        <v>0</v>
      </c>
      <c r="U31" s="36">
        <v>0</v>
      </c>
      <c r="V31" s="36">
        <v>133.576</v>
      </c>
      <c r="W31" s="36">
        <v>0</v>
      </c>
      <c r="X31" s="36">
        <v>0</v>
      </c>
      <c r="Y31" s="36">
        <v>0</v>
      </c>
      <c r="Z31" s="36">
        <v>0.965</v>
      </c>
      <c r="AA31" s="36">
        <v>8.365</v>
      </c>
      <c r="AB31" s="36">
        <v>13.492</v>
      </c>
      <c r="AC31" s="36">
        <v>0</v>
      </c>
      <c r="AD31" s="36">
        <v>0</v>
      </c>
      <c r="AE31" s="36">
        <v>10.442</v>
      </c>
      <c r="AF31" s="36">
        <v>0</v>
      </c>
      <c r="AG31" s="36">
        <v>1.173</v>
      </c>
      <c r="AH31" s="36">
        <v>11.587</v>
      </c>
      <c r="AI31" s="36">
        <v>15934.461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46.116</v>
      </c>
      <c r="AP31" s="36">
        <v>999.526</v>
      </c>
      <c r="AQ31" s="36">
        <v>0</v>
      </c>
      <c r="AR31" s="36">
        <v>0</v>
      </c>
      <c r="AS31" s="36">
        <v>0</v>
      </c>
      <c r="AT31" s="36">
        <v>0</v>
      </c>
      <c r="AU31" s="36">
        <v>0</v>
      </c>
      <c r="AV31" s="36">
        <v>0</v>
      </c>
      <c r="AW31" s="36">
        <v>0</v>
      </c>
      <c r="AX31" s="36">
        <v>0</v>
      </c>
      <c r="AY31" s="36">
        <v>1.444</v>
      </c>
      <c r="AZ31" s="36">
        <v>0</v>
      </c>
      <c r="BA31" s="36">
        <v>0.65</v>
      </c>
      <c r="BB31" s="36">
        <v>0</v>
      </c>
      <c r="BC31" s="36">
        <v>0</v>
      </c>
      <c r="BD31" s="36">
        <v>0</v>
      </c>
      <c r="BE31" s="36">
        <v>6.945</v>
      </c>
      <c r="BF31" s="36">
        <v>0</v>
      </c>
      <c r="BG31" s="36">
        <v>91.801</v>
      </c>
      <c r="BH31" s="36">
        <v>0</v>
      </c>
      <c r="BI31" s="36">
        <v>2.833</v>
      </c>
      <c r="BJ31" s="36">
        <v>0</v>
      </c>
      <c r="BK31" s="36">
        <v>0</v>
      </c>
      <c r="BL31" s="36">
        <v>0</v>
      </c>
      <c r="BM31" s="38">
        <f t="shared" si="2"/>
        <v>18611.358</v>
      </c>
      <c r="BN31" s="40"/>
      <c r="BO31" s="148">
        <v>0</v>
      </c>
      <c r="BZ31" s="2"/>
    </row>
    <row r="32" spans="1:78" ht="12.75">
      <c r="A32" s="23" t="s">
        <v>70</v>
      </c>
      <c r="B32" s="35" t="s">
        <v>222</v>
      </c>
      <c r="C32" s="36">
        <f t="shared" si="0"/>
        <v>16684.451</v>
      </c>
      <c r="D32" s="35">
        <v>0</v>
      </c>
      <c r="E32" s="35">
        <v>0</v>
      </c>
      <c r="F32" s="35">
        <v>192.166</v>
      </c>
      <c r="G32" s="35">
        <v>0</v>
      </c>
      <c r="H32" s="35">
        <v>0</v>
      </c>
      <c r="I32" s="35">
        <v>0</v>
      </c>
      <c r="J32" s="35">
        <v>0</v>
      </c>
      <c r="K32" s="35">
        <f t="shared" si="1"/>
        <v>16492.285</v>
      </c>
      <c r="L32" s="37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1.106</v>
      </c>
      <c r="AG32" s="36">
        <v>3.932</v>
      </c>
      <c r="AH32" s="36">
        <v>90.416</v>
      </c>
      <c r="AI32" s="36">
        <v>7.828</v>
      </c>
      <c r="AJ32" s="36">
        <v>16387.874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  <c r="BB32" s="36">
        <v>0</v>
      </c>
      <c r="BC32" s="36">
        <v>1.129</v>
      </c>
      <c r="BD32" s="36">
        <v>0</v>
      </c>
      <c r="BE32" s="36">
        <v>0</v>
      </c>
      <c r="BF32" s="36">
        <v>0</v>
      </c>
      <c r="BG32" s="36">
        <v>0</v>
      </c>
      <c r="BH32" s="36">
        <v>0</v>
      </c>
      <c r="BI32" s="36">
        <v>0</v>
      </c>
      <c r="BJ32" s="36">
        <v>0</v>
      </c>
      <c r="BK32" s="36">
        <v>0</v>
      </c>
      <c r="BL32" s="36">
        <v>0</v>
      </c>
      <c r="BM32" s="38">
        <f t="shared" si="2"/>
        <v>16492.285</v>
      </c>
      <c r="BN32" s="40"/>
      <c r="BO32" s="148">
        <v>0</v>
      </c>
      <c r="BZ32" s="2"/>
    </row>
    <row r="33" spans="1:78" ht="12.75">
      <c r="A33" s="23" t="s">
        <v>71</v>
      </c>
      <c r="B33" s="35" t="s">
        <v>72</v>
      </c>
      <c r="C33" s="36">
        <f t="shared" si="0"/>
        <v>2006.324</v>
      </c>
      <c r="D33" s="35">
        <v>0</v>
      </c>
      <c r="E33" s="35">
        <v>0</v>
      </c>
      <c r="F33" s="35">
        <v>90.585</v>
      </c>
      <c r="G33" s="35">
        <v>0</v>
      </c>
      <c r="H33" s="35">
        <v>0</v>
      </c>
      <c r="I33" s="35">
        <v>0</v>
      </c>
      <c r="J33" s="35">
        <v>0</v>
      </c>
      <c r="K33" s="35">
        <f t="shared" si="1"/>
        <v>1915.739</v>
      </c>
      <c r="L33" s="37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313.082</v>
      </c>
      <c r="AI33" s="36">
        <v>0</v>
      </c>
      <c r="AJ33" s="36">
        <v>0</v>
      </c>
      <c r="AK33" s="36">
        <v>1602.657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  <c r="BB33" s="36">
        <v>0</v>
      </c>
      <c r="BC33" s="36">
        <v>0</v>
      </c>
      <c r="BD33" s="36">
        <v>0</v>
      </c>
      <c r="BE33" s="36">
        <v>0</v>
      </c>
      <c r="BF33" s="36">
        <v>0</v>
      </c>
      <c r="BG33" s="36">
        <v>0</v>
      </c>
      <c r="BH33" s="36">
        <v>0</v>
      </c>
      <c r="BI33" s="36">
        <v>0</v>
      </c>
      <c r="BJ33" s="36">
        <v>0</v>
      </c>
      <c r="BK33" s="36">
        <v>0</v>
      </c>
      <c r="BL33" s="36">
        <v>0</v>
      </c>
      <c r="BM33" s="38">
        <f t="shared" si="2"/>
        <v>1915.739</v>
      </c>
      <c r="BN33" s="40"/>
      <c r="BO33" s="148">
        <v>0</v>
      </c>
      <c r="BZ33" s="2"/>
    </row>
    <row r="34" spans="1:78" ht="12.75">
      <c r="A34" s="23" t="s">
        <v>73</v>
      </c>
      <c r="B34" s="35" t="s">
        <v>74</v>
      </c>
      <c r="C34" s="36">
        <f t="shared" si="0"/>
        <v>7837.2880000000005</v>
      </c>
      <c r="D34" s="35">
        <v>0</v>
      </c>
      <c r="E34" s="35">
        <v>0</v>
      </c>
      <c r="F34" s="35">
        <v>424.255</v>
      </c>
      <c r="G34" s="35">
        <v>0</v>
      </c>
      <c r="H34" s="35">
        <v>10.749</v>
      </c>
      <c r="I34" s="35">
        <v>0</v>
      </c>
      <c r="J34" s="35">
        <v>0</v>
      </c>
      <c r="K34" s="35">
        <f t="shared" si="1"/>
        <v>7402.284000000001</v>
      </c>
      <c r="L34" s="37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6646.654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36">
        <v>0</v>
      </c>
      <c r="AX34" s="36">
        <v>0</v>
      </c>
      <c r="AY34" s="36">
        <v>0</v>
      </c>
      <c r="AZ34" s="36">
        <v>0</v>
      </c>
      <c r="BA34" s="36">
        <v>0</v>
      </c>
      <c r="BB34" s="36">
        <v>0</v>
      </c>
      <c r="BC34" s="36">
        <v>0</v>
      </c>
      <c r="BD34" s="36">
        <v>0</v>
      </c>
      <c r="BE34" s="36">
        <v>0</v>
      </c>
      <c r="BF34" s="36">
        <v>0</v>
      </c>
      <c r="BG34" s="36">
        <v>0</v>
      </c>
      <c r="BH34" s="36">
        <v>0</v>
      </c>
      <c r="BI34" s="36">
        <v>0</v>
      </c>
      <c r="BJ34" s="36">
        <v>0</v>
      </c>
      <c r="BK34" s="36">
        <v>0</v>
      </c>
      <c r="BL34" s="36">
        <v>0</v>
      </c>
      <c r="BM34" s="38">
        <f t="shared" si="2"/>
        <v>6646.654</v>
      </c>
      <c r="BN34" s="40"/>
      <c r="BO34" s="148">
        <v>755.63</v>
      </c>
      <c r="BZ34" s="2"/>
    </row>
    <row r="35" spans="1:78" ht="12.75">
      <c r="A35" s="23" t="s">
        <v>75</v>
      </c>
      <c r="B35" s="35" t="s">
        <v>223</v>
      </c>
      <c r="C35" s="36">
        <f t="shared" si="0"/>
        <v>14085.853</v>
      </c>
      <c r="D35" s="35">
        <v>0</v>
      </c>
      <c r="E35" s="35">
        <v>0</v>
      </c>
      <c r="F35" s="35">
        <v>2.774</v>
      </c>
      <c r="G35" s="35">
        <v>0</v>
      </c>
      <c r="H35" s="35">
        <v>0</v>
      </c>
      <c r="I35" s="35">
        <v>0</v>
      </c>
      <c r="J35" s="35">
        <v>0</v>
      </c>
      <c r="K35" s="35">
        <f t="shared" si="1"/>
        <v>14083.079</v>
      </c>
      <c r="L35" s="37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0.056</v>
      </c>
      <c r="AH35" s="36">
        <v>17.7</v>
      </c>
      <c r="AI35" s="36">
        <v>9.648</v>
      </c>
      <c r="AJ35" s="36">
        <v>686.612</v>
      </c>
      <c r="AK35" s="36">
        <v>0</v>
      </c>
      <c r="AL35" s="36">
        <v>0</v>
      </c>
      <c r="AM35" s="36">
        <v>11343.473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6">
        <v>0</v>
      </c>
      <c r="AU35" s="36">
        <v>0</v>
      </c>
      <c r="AV35" s="36">
        <v>0</v>
      </c>
      <c r="AW35" s="36">
        <v>0</v>
      </c>
      <c r="AX35" s="36">
        <v>0</v>
      </c>
      <c r="AY35" s="36">
        <v>0</v>
      </c>
      <c r="AZ35" s="36">
        <v>0</v>
      </c>
      <c r="BA35" s="36">
        <v>0</v>
      </c>
      <c r="BB35" s="36">
        <v>0</v>
      </c>
      <c r="BC35" s="36">
        <v>0</v>
      </c>
      <c r="BD35" s="36">
        <v>0</v>
      </c>
      <c r="BE35" s="36">
        <v>0</v>
      </c>
      <c r="BF35" s="36">
        <v>0</v>
      </c>
      <c r="BG35" s="36">
        <v>0</v>
      </c>
      <c r="BH35" s="36">
        <v>0</v>
      </c>
      <c r="BI35" s="36">
        <v>0</v>
      </c>
      <c r="BJ35" s="36">
        <v>0</v>
      </c>
      <c r="BK35" s="36">
        <v>0</v>
      </c>
      <c r="BL35" s="36">
        <v>0</v>
      </c>
      <c r="BM35" s="38">
        <f t="shared" si="2"/>
        <v>12057.489</v>
      </c>
      <c r="BN35" s="40"/>
      <c r="BO35" s="148">
        <v>2025.59</v>
      </c>
      <c r="BZ35" s="2"/>
    </row>
    <row r="36" spans="1:78" ht="12.75">
      <c r="A36" s="23" t="s">
        <v>76</v>
      </c>
      <c r="B36" s="35" t="s">
        <v>77</v>
      </c>
      <c r="C36" s="36">
        <f t="shared" si="0"/>
        <v>266.716</v>
      </c>
      <c r="D36" s="35">
        <v>0</v>
      </c>
      <c r="E36" s="35">
        <v>0</v>
      </c>
      <c r="F36" s="35">
        <v>26.872</v>
      </c>
      <c r="G36" s="35">
        <v>0</v>
      </c>
      <c r="H36" s="35">
        <v>0</v>
      </c>
      <c r="I36" s="35">
        <v>0</v>
      </c>
      <c r="J36" s="35">
        <v>0</v>
      </c>
      <c r="K36" s="35">
        <f t="shared" si="1"/>
        <v>239.844</v>
      </c>
      <c r="L36" s="37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232.227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  <c r="AT36" s="36">
        <v>0</v>
      </c>
      <c r="AU36" s="36">
        <v>0</v>
      </c>
      <c r="AV36" s="36">
        <v>0</v>
      </c>
      <c r="AW36" s="36">
        <v>0</v>
      </c>
      <c r="AX36" s="36">
        <v>0</v>
      </c>
      <c r="AY36" s="36">
        <v>0</v>
      </c>
      <c r="AZ36" s="36">
        <v>0</v>
      </c>
      <c r="BA36" s="36">
        <v>0</v>
      </c>
      <c r="BB36" s="36">
        <v>0</v>
      </c>
      <c r="BC36" s="36">
        <v>0</v>
      </c>
      <c r="BD36" s="36">
        <v>0</v>
      </c>
      <c r="BE36" s="36">
        <v>0</v>
      </c>
      <c r="BF36" s="36">
        <v>0</v>
      </c>
      <c r="BG36" s="36">
        <v>0</v>
      </c>
      <c r="BH36" s="36">
        <v>0</v>
      </c>
      <c r="BI36" s="36">
        <v>0</v>
      </c>
      <c r="BJ36" s="36">
        <v>0</v>
      </c>
      <c r="BK36" s="36">
        <v>0</v>
      </c>
      <c r="BL36" s="36">
        <v>0</v>
      </c>
      <c r="BM36" s="38">
        <f t="shared" si="2"/>
        <v>232.227</v>
      </c>
      <c r="BN36" s="40"/>
      <c r="BO36" s="148">
        <v>7.617</v>
      </c>
      <c r="BZ36" s="2"/>
    </row>
    <row r="37" spans="1:78" ht="12.75">
      <c r="A37" s="23" t="s">
        <v>78</v>
      </c>
      <c r="B37" s="35" t="s">
        <v>79</v>
      </c>
      <c r="C37" s="36">
        <f t="shared" si="0"/>
        <v>20719.057</v>
      </c>
      <c r="D37" s="35">
        <v>0</v>
      </c>
      <c r="E37" s="35">
        <v>0</v>
      </c>
      <c r="F37" s="35">
        <v>1225.632</v>
      </c>
      <c r="G37" s="35">
        <v>0</v>
      </c>
      <c r="H37" s="35">
        <v>710.508</v>
      </c>
      <c r="I37" s="35">
        <v>0</v>
      </c>
      <c r="J37" s="35">
        <v>0</v>
      </c>
      <c r="K37" s="35">
        <f t="shared" si="1"/>
        <v>18782.917</v>
      </c>
      <c r="L37" s="37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5.733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18700.11</v>
      </c>
      <c r="AP37" s="36">
        <v>0</v>
      </c>
      <c r="AQ37" s="36">
        <v>0</v>
      </c>
      <c r="AR37" s="36">
        <v>0</v>
      </c>
      <c r="AS37" s="36">
        <v>0</v>
      </c>
      <c r="AT37" s="36">
        <v>0</v>
      </c>
      <c r="AU37" s="36">
        <v>0</v>
      </c>
      <c r="AV37" s="36">
        <v>0</v>
      </c>
      <c r="AW37" s="36">
        <v>77.074</v>
      </c>
      <c r="AX37" s="36">
        <v>0</v>
      </c>
      <c r="AY37" s="36">
        <v>0</v>
      </c>
      <c r="AZ37" s="36">
        <v>0</v>
      </c>
      <c r="BA37" s="36">
        <v>0</v>
      </c>
      <c r="BB37" s="36">
        <v>0</v>
      </c>
      <c r="BC37" s="36">
        <v>0</v>
      </c>
      <c r="BD37" s="36">
        <v>0</v>
      </c>
      <c r="BE37" s="36">
        <v>0</v>
      </c>
      <c r="BF37" s="36">
        <v>0</v>
      </c>
      <c r="BG37" s="36">
        <v>0</v>
      </c>
      <c r="BH37" s="36">
        <v>0</v>
      </c>
      <c r="BI37" s="36">
        <v>0</v>
      </c>
      <c r="BJ37" s="36">
        <v>0</v>
      </c>
      <c r="BK37" s="36">
        <v>0</v>
      </c>
      <c r="BL37" s="36">
        <v>0</v>
      </c>
      <c r="BM37" s="38">
        <f t="shared" si="2"/>
        <v>18782.917</v>
      </c>
      <c r="BN37" s="40"/>
      <c r="BO37" s="148">
        <v>0</v>
      </c>
      <c r="BZ37" s="2"/>
    </row>
    <row r="38" spans="1:78" ht="12.75">
      <c r="A38" s="23" t="s">
        <v>80</v>
      </c>
      <c r="B38" s="35" t="s">
        <v>81</v>
      </c>
      <c r="C38" s="36">
        <f t="shared" si="0"/>
        <v>11230.552</v>
      </c>
      <c r="D38" s="35">
        <v>0</v>
      </c>
      <c r="E38" s="35">
        <v>0</v>
      </c>
      <c r="F38" s="35">
        <v>290.237</v>
      </c>
      <c r="G38" s="35">
        <v>0</v>
      </c>
      <c r="H38" s="35">
        <v>0</v>
      </c>
      <c r="I38" s="35">
        <v>0</v>
      </c>
      <c r="J38" s="35">
        <v>0</v>
      </c>
      <c r="K38" s="35">
        <f t="shared" si="1"/>
        <v>10940.315</v>
      </c>
      <c r="L38" s="37">
        <v>7.339</v>
      </c>
      <c r="M38" s="36">
        <v>0</v>
      </c>
      <c r="N38" s="36">
        <v>0</v>
      </c>
      <c r="O38" s="36">
        <v>20.161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7.784</v>
      </c>
      <c r="AG38" s="36">
        <v>0</v>
      </c>
      <c r="AH38" s="36">
        <v>0.128</v>
      </c>
      <c r="AI38" s="36">
        <v>45.363</v>
      </c>
      <c r="AJ38" s="36">
        <v>11.128</v>
      </c>
      <c r="AK38" s="36">
        <v>2.394</v>
      </c>
      <c r="AL38" s="36">
        <v>0</v>
      </c>
      <c r="AM38" s="36">
        <v>0</v>
      </c>
      <c r="AN38" s="36">
        <v>0</v>
      </c>
      <c r="AO38" s="36">
        <v>3576.646</v>
      </c>
      <c r="AP38" s="36">
        <v>7253.238</v>
      </c>
      <c r="AQ38" s="36">
        <v>0</v>
      </c>
      <c r="AR38" s="36">
        <v>0</v>
      </c>
      <c r="AS38" s="36">
        <v>0</v>
      </c>
      <c r="AT38" s="36">
        <v>0</v>
      </c>
      <c r="AU38" s="36">
        <v>0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  <c r="BB38" s="36">
        <v>0</v>
      </c>
      <c r="BC38" s="36">
        <v>3.516</v>
      </c>
      <c r="BD38" s="36">
        <v>0</v>
      </c>
      <c r="BE38" s="36">
        <v>0</v>
      </c>
      <c r="BF38" s="36">
        <v>0</v>
      </c>
      <c r="BG38" s="36">
        <v>0</v>
      </c>
      <c r="BH38" s="36">
        <v>0</v>
      </c>
      <c r="BI38" s="36">
        <v>12.618</v>
      </c>
      <c r="BJ38" s="36">
        <v>0</v>
      </c>
      <c r="BK38" s="36">
        <v>0</v>
      </c>
      <c r="BL38" s="36">
        <v>0</v>
      </c>
      <c r="BM38" s="38">
        <f t="shared" si="2"/>
        <v>10940.315</v>
      </c>
      <c r="BN38" s="40"/>
      <c r="BO38" s="148">
        <v>0</v>
      </c>
      <c r="BZ38" s="2"/>
    </row>
    <row r="39" spans="1:78" ht="12.75">
      <c r="A39" s="23" t="s">
        <v>82</v>
      </c>
      <c r="B39" s="35" t="s">
        <v>224</v>
      </c>
      <c r="C39" s="36">
        <f t="shared" si="0"/>
        <v>1662.2020000000002</v>
      </c>
      <c r="D39" s="35">
        <v>0</v>
      </c>
      <c r="E39" s="35">
        <v>0</v>
      </c>
      <c r="F39" s="35">
        <v>91.691</v>
      </c>
      <c r="G39" s="35">
        <v>0</v>
      </c>
      <c r="H39" s="35">
        <v>0</v>
      </c>
      <c r="I39" s="35">
        <v>0</v>
      </c>
      <c r="J39" s="35">
        <v>6.548</v>
      </c>
      <c r="K39" s="35">
        <f t="shared" si="1"/>
        <v>1563.9630000000002</v>
      </c>
      <c r="L39" s="37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7.484</v>
      </c>
      <c r="AJ39" s="36">
        <v>0</v>
      </c>
      <c r="AK39" s="36">
        <v>0</v>
      </c>
      <c r="AL39" s="36">
        <v>0</v>
      </c>
      <c r="AM39" s="36">
        <v>0</v>
      </c>
      <c r="AN39" s="36">
        <v>4.293</v>
      </c>
      <c r="AO39" s="36">
        <v>0</v>
      </c>
      <c r="AP39" s="36">
        <v>0</v>
      </c>
      <c r="AQ39" s="36">
        <v>1180.969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36">
        <v>0</v>
      </c>
      <c r="AX39" s="36">
        <v>9.75</v>
      </c>
      <c r="AY39" s="36">
        <v>0</v>
      </c>
      <c r="AZ39" s="36">
        <v>0</v>
      </c>
      <c r="BA39" s="36">
        <v>0</v>
      </c>
      <c r="BB39" s="36">
        <v>0</v>
      </c>
      <c r="BC39" s="36">
        <v>107.57</v>
      </c>
      <c r="BD39" s="36">
        <v>0</v>
      </c>
      <c r="BE39" s="36">
        <v>0</v>
      </c>
      <c r="BF39" s="36">
        <v>0</v>
      </c>
      <c r="BG39" s="36">
        <v>0</v>
      </c>
      <c r="BH39" s="36">
        <v>0</v>
      </c>
      <c r="BI39" s="36">
        <v>11.035</v>
      </c>
      <c r="BJ39" s="36">
        <v>0</v>
      </c>
      <c r="BK39" s="36">
        <v>0</v>
      </c>
      <c r="BL39" s="36">
        <v>0</v>
      </c>
      <c r="BM39" s="38">
        <f t="shared" si="2"/>
        <v>1321.101</v>
      </c>
      <c r="BN39" s="40"/>
      <c r="BO39" s="148">
        <v>242.862</v>
      </c>
      <c r="BZ39" s="2"/>
    </row>
    <row r="40" spans="1:78" ht="12.75">
      <c r="A40" s="23" t="s">
        <v>83</v>
      </c>
      <c r="B40" s="35" t="s">
        <v>84</v>
      </c>
      <c r="C40" s="36">
        <f t="shared" si="0"/>
        <v>11591.138</v>
      </c>
      <c r="D40" s="35">
        <v>0</v>
      </c>
      <c r="E40" s="35">
        <v>0</v>
      </c>
      <c r="F40" s="35">
        <v>673.223</v>
      </c>
      <c r="G40" s="35">
        <v>0</v>
      </c>
      <c r="H40" s="35">
        <v>0</v>
      </c>
      <c r="I40" s="35">
        <v>0</v>
      </c>
      <c r="J40" s="35">
        <v>0</v>
      </c>
      <c r="K40" s="35">
        <f t="shared" si="1"/>
        <v>10917.915</v>
      </c>
      <c r="L40" s="37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0.35</v>
      </c>
      <c r="AI40" s="36">
        <v>105.895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44.178</v>
      </c>
      <c r="AP40" s="36">
        <v>30.289</v>
      </c>
      <c r="AQ40" s="36">
        <v>0</v>
      </c>
      <c r="AR40" s="36">
        <v>9820.13</v>
      </c>
      <c r="AS40" s="36">
        <v>0</v>
      </c>
      <c r="AT40" s="36">
        <v>0</v>
      </c>
      <c r="AU40" s="36">
        <v>0</v>
      </c>
      <c r="AV40" s="36">
        <v>0</v>
      </c>
      <c r="AW40" s="36">
        <v>0</v>
      </c>
      <c r="AX40" s="36">
        <v>0</v>
      </c>
      <c r="AY40" s="36">
        <v>0</v>
      </c>
      <c r="AZ40" s="36">
        <v>0</v>
      </c>
      <c r="BA40" s="36">
        <v>1.592</v>
      </c>
      <c r="BB40" s="36">
        <v>0</v>
      </c>
      <c r="BC40" s="36">
        <v>0</v>
      </c>
      <c r="BD40" s="36">
        <v>0</v>
      </c>
      <c r="BE40" s="36">
        <v>0</v>
      </c>
      <c r="BF40" s="36">
        <v>0</v>
      </c>
      <c r="BG40" s="36">
        <v>0</v>
      </c>
      <c r="BH40" s="36">
        <v>0</v>
      </c>
      <c r="BI40" s="36">
        <v>9.557</v>
      </c>
      <c r="BJ40" s="36">
        <v>0</v>
      </c>
      <c r="BK40" s="36">
        <v>0</v>
      </c>
      <c r="BL40" s="36">
        <v>0</v>
      </c>
      <c r="BM40" s="38">
        <f t="shared" si="2"/>
        <v>10011.991</v>
      </c>
      <c r="BN40" s="40"/>
      <c r="BO40" s="148">
        <v>905.924</v>
      </c>
      <c r="BZ40" s="2"/>
    </row>
    <row r="41" spans="1:78" ht="12.75">
      <c r="A41" s="23" t="s">
        <v>85</v>
      </c>
      <c r="B41" s="35" t="s">
        <v>225</v>
      </c>
      <c r="C41" s="36">
        <f t="shared" si="0"/>
        <v>2925.335</v>
      </c>
      <c r="D41" s="35">
        <v>0</v>
      </c>
      <c r="E41" s="35">
        <v>0</v>
      </c>
      <c r="F41" s="35">
        <v>11.51</v>
      </c>
      <c r="G41" s="35">
        <v>0</v>
      </c>
      <c r="H41" s="35">
        <v>0</v>
      </c>
      <c r="I41" s="35">
        <v>0</v>
      </c>
      <c r="J41" s="35">
        <v>0</v>
      </c>
      <c r="K41" s="35">
        <f t="shared" si="1"/>
        <v>2913.825</v>
      </c>
      <c r="L41" s="37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989.352</v>
      </c>
      <c r="AT41" s="36">
        <v>0</v>
      </c>
      <c r="AU41" s="36">
        <v>0</v>
      </c>
      <c r="AV41" s="36">
        <v>0</v>
      </c>
      <c r="AW41" s="36">
        <v>0</v>
      </c>
      <c r="AX41" s="36">
        <v>0</v>
      </c>
      <c r="AY41" s="36">
        <v>0</v>
      </c>
      <c r="AZ41" s="36">
        <v>0</v>
      </c>
      <c r="BA41" s="36">
        <v>0</v>
      </c>
      <c r="BB41" s="36">
        <v>0</v>
      </c>
      <c r="BC41" s="36">
        <v>0</v>
      </c>
      <c r="BD41" s="36">
        <v>0</v>
      </c>
      <c r="BE41" s="36">
        <v>0</v>
      </c>
      <c r="BF41" s="36">
        <v>0</v>
      </c>
      <c r="BG41" s="36">
        <v>0</v>
      </c>
      <c r="BH41" s="36">
        <v>0</v>
      </c>
      <c r="BI41" s="36">
        <v>1.451</v>
      </c>
      <c r="BJ41" s="36">
        <v>0</v>
      </c>
      <c r="BK41" s="36">
        <v>0</v>
      </c>
      <c r="BL41" s="36">
        <v>0</v>
      </c>
      <c r="BM41" s="38">
        <f t="shared" si="2"/>
        <v>990.803</v>
      </c>
      <c r="BN41" s="40"/>
      <c r="BO41" s="148">
        <v>1923.022</v>
      </c>
      <c r="BZ41" s="2"/>
    </row>
    <row r="42" spans="1:78" ht="12.75">
      <c r="A42" s="23" t="s">
        <v>86</v>
      </c>
      <c r="B42" s="35" t="s">
        <v>226</v>
      </c>
      <c r="C42" s="36">
        <f t="shared" si="0"/>
        <v>16465.4</v>
      </c>
      <c r="D42" s="35">
        <v>0</v>
      </c>
      <c r="E42" s="35">
        <v>0</v>
      </c>
      <c r="F42" s="35">
        <v>0</v>
      </c>
      <c r="G42" s="35">
        <v>0</v>
      </c>
      <c r="H42" s="35">
        <v>265.395</v>
      </c>
      <c r="I42" s="35">
        <v>0</v>
      </c>
      <c r="J42" s="35">
        <v>0</v>
      </c>
      <c r="K42" s="35">
        <f t="shared" si="1"/>
        <v>16200.005000000001</v>
      </c>
      <c r="L42" s="37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0</v>
      </c>
      <c r="AS42" s="36">
        <v>0</v>
      </c>
      <c r="AT42" s="36">
        <v>15373.682</v>
      </c>
      <c r="AU42" s="36">
        <v>0</v>
      </c>
      <c r="AV42" s="36">
        <v>0</v>
      </c>
      <c r="AW42" s="36">
        <v>0</v>
      </c>
      <c r="AX42" s="36">
        <v>0</v>
      </c>
      <c r="AY42" s="36">
        <v>0</v>
      </c>
      <c r="AZ42" s="36">
        <v>0</v>
      </c>
      <c r="BA42" s="36">
        <v>0</v>
      </c>
      <c r="BB42" s="36">
        <v>0</v>
      </c>
      <c r="BC42" s="36">
        <v>0</v>
      </c>
      <c r="BD42" s="36">
        <v>0</v>
      </c>
      <c r="BE42" s="36">
        <v>0</v>
      </c>
      <c r="BF42" s="36">
        <v>0</v>
      </c>
      <c r="BG42" s="36">
        <v>0</v>
      </c>
      <c r="BH42" s="36">
        <v>0</v>
      </c>
      <c r="BI42" s="36">
        <v>0</v>
      </c>
      <c r="BJ42" s="36">
        <v>0</v>
      </c>
      <c r="BK42" s="36">
        <v>0</v>
      </c>
      <c r="BL42" s="36">
        <v>0</v>
      </c>
      <c r="BM42" s="38">
        <f t="shared" si="2"/>
        <v>15373.682</v>
      </c>
      <c r="BN42" s="40"/>
      <c r="BO42" s="148">
        <v>826.323</v>
      </c>
      <c r="BZ42" s="2"/>
    </row>
    <row r="43" spans="1:78" ht="12.75">
      <c r="A43" s="23" t="s">
        <v>87</v>
      </c>
      <c r="B43" s="35" t="s">
        <v>227</v>
      </c>
      <c r="C43" s="36">
        <f t="shared" si="0"/>
        <v>2670.083</v>
      </c>
      <c r="D43" s="35">
        <v>0</v>
      </c>
      <c r="E43" s="35">
        <v>0</v>
      </c>
      <c r="F43" s="35">
        <v>0</v>
      </c>
      <c r="G43" s="35">
        <v>0</v>
      </c>
      <c r="H43" s="35">
        <v>66.324</v>
      </c>
      <c r="I43" s="35">
        <v>0</v>
      </c>
      <c r="J43" s="35">
        <v>0</v>
      </c>
      <c r="K43" s="35">
        <f t="shared" si="1"/>
        <v>2603.759</v>
      </c>
      <c r="L43" s="37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6">
        <v>0</v>
      </c>
      <c r="AQ43" s="36">
        <v>0</v>
      </c>
      <c r="AR43" s="36">
        <v>0</v>
      </c>
      <c r="AS43" s="36">
        <v>0</v>
      </c>
      <c r="AT43" s="36">
        <v>0</v>
      </c>
      <c r="AU43" s="36">
        <v>1693.965</v>
      </c>
      <c r="AV43" s="36">
        <v>0</v>
      </c>
      <c r="AW43" s="36">
        <v>0</v>
      </c>
      <c r="AX43" s="36">
        <v>0</v>
      </c>
      <c r="AY43" s="36">
        <v>0</v>
      </c>
      <c r="AZ43" s="36">
        <v>0</v>
      </c>
      <c r="BA43" s="36">
        <v>0</v>
      </c>
      <c r="BB43" s="36">
        <v>0</v>
      </c>
      <c r="BC43" s="36">
        <v>0</v>
      </c>
      <c r="BD43" s="36">
        <v>0</v>
      </c>
      <c r="BE43" s="36">
        <v>0</v>
      </c>
      <c r="BF43" s="36">
        <v>0</v>
      </c>
      <c r="BG43" s="36">
        <v>0</v>
      </c>
      <c r="BH43" s="36">
        <v>0</v>
      </c>
      <c r="BI43" s="36">
        <v>0</v>
      </c>
      <c r="BJ43" s="36">
        <v>0</v>
      </c>
      <c r="BK43" s="36">
        <v>0</v>
      </c>
      <c r="BL43" s="36">
        <v>0</v>
      </c>
      <c r="BM43" s="38">
        <f t="shared" si="2"/>
        <v>1693.965</v>
      </c>
      <c r="BN43" s="40"/>
      <c r="BO43" s="148">
        <v>909.794</v>
      </c>
      <c r="BZ43" s="2"/>
    </row>
    <row r="44" spans="1:78" ht="12.75">
      <c r="A44" s="23" t="s">
        <v>88</v>
      </c>
      <c r="B44" s="35" t="s">
        <v>89</v>
      </c>
      <c r="C44" s="36">
        <f t="shared" si="0"/>
        <v>895.983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f t="shared" si="1"/>
        <v>895.983</v>
      </c>
      <c r="L44" s="37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8.587</v>
      </c>
      <c r="AP44" s="36">
        <v>0</v>
      </c>
      <c r="AQ44" s="36">
        <v>0</v>
      </c>
      <c r="AR44" s="36">
        <v>0</v>
      </c>
      <c r="AS44" s="36">
        <v>0</v>
      </c>
      <c r="AT44" s="36">
        <v>0</v>
      </c>
      <c r="AU44" s="36">
        <v>0</v>
      </c>
      <c r="AV44" s="36">
        <v>846.976</v>
      </c>
      <c r="AW44" s="36">
        <v>0</v>
      </c>
      <c r="AX44" s="36">
        <v>0</v>
      </c>
      <c r="AY44" s="36">
        <v>0</v>
      </c>
      <c r="AZ44" s="36">
        <v>0</v>
      </c>
      <c r="BA44" s="36">
        <v>0.284</v>
      </c>
      <c r="BB44" s="36">
        <v>0</v>
      </c>
      <c r="BC44" s="36">
        <v>0</v>
      </c>
      <c r="BD44" s="36">
        <v>0</v>
      </c>
      <c r="BE44" s="36">
        <v>0</v>
      </c>
      <c r="BF44" s="36">
        <v>0.317</v>
      </c>
      <c r="BG44" s="36">
        <v>0</v>
      </c>
      <c r="BH44" s="36">
        <v>0</v>
      </c>
      <c r="BI44" s="36">
        <v>39.819</v>
      </c>
      <c r="BJ44" s="36">
        <v>0</v>
      </c>
      <c r="BK44" s="36">
        <v>0</v>
      </c>
      <c r="BL44" s="36">
        <v>0</v>
      </c>
      <c r="BM44" s="38">
        <f t="shared" si="2"/>
        <v>895.983</v>
      </c>
      <c r="BN44" s="40"/>
      <c r="BO44" s="148">
        <v>0</v>
      </c>
      <c r="BZ44" s="2"/>
    </row>
    <row r="45" spans="1:78" ht="12.75">
      <c r="A45" s="23" t="s">
        <v>90</v>
      </c>
      <c r="B45" s="35" t="s">
        <v>91</v>
      </c>
      <c r="C45" s="36">
        <f t="shared" si="0"/>
        <v>21244.396999999997</v>
      </c>
      <c r="D45" s="35">
        <v>0</v>
      </c>
      <c r="E45" s="35">
        <v>0</v>
      </c>
      <c r="F45" s="35">
        <v>222.463</v>
      </c>
      <c r="G45" s="35">
        <v>0</v>
      </c>
      <c r="H45" s="35">
        <v>2.392</v>
      </c>
      <c r="I45" s="35">
        <v>0</v>
      </c>
      <c r="J45" s="35">
        <v>0</v>
      </c>
      <c r="K45" s="35">
        <f t="shared" si="1"/>
        <v>21019.541999999998</v>
      </c>
      <c r="L45" s="37">
        <v>0</v>
      </c>
      <c r="M45" s="36">
        <v>0</v>
      </c>
      <c r="N45" s="36">
        <v>17.115</v>
      </c>
      <c r="O45" s="36">
        <v>0</v>
      </c>
      <c r="P45" s="36">
        <v>0</v>
      </c>
      <c r="Q45" s="36">
        <v>0</v>
      </c>
      <c r="R45" s="36">
        <v>9.656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2.796</v>
      </c>
      <c r="Z45" s="36">
        <v>4.504</v>
      </c>
      <c r="AA45" s="36">
        <v>0</v>
      </c>
      <c r="AB45" s="36">
        <v>0</v>
      </c>
      <c r="AC45" s="36">
        <v>0</v>
      </c>
      <c r="AD45" s="36">
        <v>0</v>
      </c>
      <c r="AE45" s="36">
        <v>425.774</v>
      </c>
      <c r="AF45" s="36">
        <v>10.183</v>
      </c>
      <c r="AG45" s="36">
        <v>37.239</v>
      </c>
      <c r="AH45" s="36">
        <v>65.687</v>
      </c>
      <c r="AI45" s="36">
        <v>128.195</v>
      </c>
      <c r="AJ45" s="36">
        <v>0</v>
      </c>
      <c r="AK45" s="36">
        <v>0</v>
      </c>
      <c r="AL45" s="36">
        <v>0.544</v>
      </c>
      <c r="AM45" s="36">
        <v>6.05</v>
      </c>
      <c r="AN45" s="36">
        <v>17.931</v>
      </c>
      <c r="AO45" s="36">
        <v>241.497</v>
      </c>
      <c r="AP45" s="36">
        <v>0</v>
      </c>
      <c r="AQ45" s="36">
        <v>0</v>
      </c>
      <c r="AR45" s="36">
        <v>16.487</v>
      </c>
      <c r="AS45" s="36">
        <v>0</v>
      </c>
      <c r="AT45" s="36">
        <v>0</v>
      </c>
      <c r="AU45" s="36">
        <v>0</v>
      </c>
      <c r="AV45" s="36">
        <v>0</v>
      </c>
      <c r="AW45" s="36">
        <v>19850.745</v>
      </c>
      <c r="AX45" s="36">
        <v>14.604</v>
      </c>
      <c r="AY45" s="36">
        <v>0</v>
      </c>
      <c r="AZ45" s="36">
        <v>0</v>
      </c>
      <c r="BA45" s="36">
        <v>4.04</v>
      </c>
      <c r="BB45" s="36">
        <v>0</v>
      </c>
      <c r="BC45" s="36">
        <v>165.055</v>
      </c>
      <c r="BD45" s="36">
        <v>0</v>
      </c>
      <c r="BE45" s="36">
        <v>0</v>
      </c>
      <c r="BF45" s="36">
        <v>1.44</v>
      </c>
      <c r="BG45" s="36">
        <v>0</v>
      </c>
      <c r="BH45" s="36">
        <v>0</v>
      </c>
      <c r="BI45" s="36">
        <v>0</v>
      </c>
      <c r="BJ45" s="36">
        <v>0</v>
      </c>
      <c r="BK45" s="36">
        <v>0</v>
      </c>
      <c r="BL45" s="36">
        <v>0</v>
      </c>
      <c r="BM45" s="38">
        <f t="shared" si="2"/>
        <v>21019.541999999998</v>
      </c>
      <c r="BN45" s="40"/>
      <c r="BO45" s="148">
        <v>0</v>
      </c>
      <c r="BZ45" s="2"/>
    </row>
    <row r="46" spans="1:78" ht="12.75">
      <c r="A46" s="23" t="s">
        <v>92</v>
      </c>
      <c r="B46" s="35" t="s">
        <v>228</v>
      </c>
      <c r="C46" s="36">
        <f t="shared" si="0"/>
        <v>10779.617</v>
      </c>
      <c r="D46" s="35">
        <v>0</v>
      </c>
      <c r="E46" s="35">
        <v>0</v>
      </c>
      <c r="F46" s="35">
        <v>150.046</v>
      </c>
      <c r="G46" s="35">
        <v>0</v>
      </c>
      <c r="H46" s="35">
        <v>0</v>
      </c>
      <c r="I46" s="35">
        <v>0</v>
      </c>
      <c r="J46" s="35">
        <v>0.014</v>
      </c>
      <c r="K46" s="35">
        <f t="shared" si="1"/>
        <v>10629.557</v>
      </c>
      <c r="L46" s="37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4.262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3.031</v>
      </c>
      <c r="AD46" s="36">
        <v>0</v>
      </c>
      <c r="AE46" s="36">
        <v>0</v>
      </c>
      <c r="AF46" s="36">
        <v>0</v>
      </c>
      <c r="AG46" s="36">
        <v>1.384</v>
      </c>
      <c r="AH46" s="36">
        <v>4.689</v>
      </c>
      <c r="AI46" s="36">
        <v>36.923</v>
      </c>
      <c r="AJ46" s="36">
        <v>0</v>
      </c>
      <c r="AK46" s="36">
        <v>0</v>
      </c>
      <c r="AL46" s="36">
        <v>0</v>
      </c>
      <c r="AM46" s="36">
        <v>0</v>
      </c>
      <c r="AN46" s="36">
        <v>0</v>
      </c>
      <c r="AO46" s="36">
        <v>22.057</v>
      </c>
      <c r="AP46" s="36">
        <v>0</v>
      </c>
      <c r="AQ46" s="36">
        <v>0</v>
      </c>
      <c r="AR46" s="36">
        <v>0</v>
      </c>
      <c r="AS46" s="36">
        <v>0</v>
      </c>
      <c r="AT46" s="36">
        <v>0</v>
      </c>
      <c r="AU46" s="36">
        <v>0</v>
      </c>
      <c r="AV46" s="36">
        <v>0</v>
      </c>
      <c r="AW46" s="36">
        <v>0</v>
      </c>
      <c r="AX46" s="36">
        <v>3920.207</v>
      </c>
      <c r="AY46" s="36">
        <v>0</v>
      </c>
      <c r="AZ46" s="36">
        <v>0</v>
      </c>
      <c r="BA46" s="36">
        <v>0.069</v>
      </c>
      <c r="BB46" s="36">
        <v>0</v>
      </c>
      <c r="BC46" s="36">
        <v>95.357</v>
      </c>
      <c r="BD46" s="36">
        <v>0</v>
      </c>
      <c r="BE46" s="36">
        <v>0</v>
      </c>
      <c r="BF46" s="36">
        <v>4.4</v>
      </c>
      <c r="BG46" s="36">
        <v>0</v>
      </c>
      <c r="BH46" s="36">
        <v>0</v>
      </c>
      <c r="BI46" s="36">
        <v>80.784</v>
      </c>
      <c r="BJ46" s="36">
        <v>0</v>
      </c>
      <c r="BK46" s="36">
        <v>0</v>
      </c>
      <c r="BL46" s="36">
        <v>0</v>
      </c>
      <c r="BM46" s="38">
        <f t="shared" si="2"/>
        <v>4173.163</v>
      </c>
      <c r="BN46" s="40"/>
      <c r="BO46" s="148">
        <v>6456.394</v>
      </c>
      <c r="BZ46" s="2"/>
    </row>
    <row r="47" spans="1:78" ht="12.75">
      <c r="A47" s="23" t="s">
        <v>93</v>
      </c>
      <c r="B47" s="35" t="s">
        <v>94</v>
      </c>
      <c r="C47" s="36">
        <f t="shared" si="0"/>
        <v>6.689</v>
      </c>
      <c r="D47" s="35">
        <v>0</v>
      </c>
      <c r="E47" s="35">
        <v>0</v>
      </c>
      <c r="F47" s="35">
        <v>0.528</v>
      </c>
      <c r="G47" s="35">
        <v>0</v>
      </c>
      <c r="H47" s="35">
        <v>0</v>
      </c>
      <c r="I47" s="35">
        <v>0</v>
      </c>
      <c r="J47" s="35">
        <v>0</v>
      </c>
      <c r="K47" s="35">
        <f t="shared" si="1"/>
        <v>6.161</v>
      </c>
      <c r="L47" s="37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0.241</v>
      </c>
      <c r="AJ47" s="36">
        <v>0</v>
      </c>
      <c r="AK47" s="36">
        <v>0</v>
      </c>
      <c r="AL47" s="36">
        <v>0</v>
      </c>
      <c r="AM47" s="36">
        <v>0</v>
      </c>
      <c r="AN47" s="36">
        <v>0</v>
      </c>
      <c r="AO47" s="36">
        <v>0</v>
      </c>
      <c r="AP47" s="36">
        <v>0</v>
      </c>
      <c r="AQ47" s="36">
        <v>0</v>
      </c>
      <c r="AR47" s="36">
        <v>0</v>
      </c>
      <c r="AS47" s="36">
        <v>0</v>
      </c>
      <c r="AT47" s="36">
        <v>0</v>
      </c>
      <c r="AU47" s="36">
        <v>0</v>
      </c>
      <c r="AV47" s="36">
        <v>0</v>
      </c>
      <c r="AW47" s="36">
        <v>0</v>
      </c>
      <c r="AX47" s="36">
        <v>0</v>
      </c>
      <c r="AY47" s="36">
        <v>5.92</v>
      </c>
      <c r="AZ47" s="36">
        <v>0</v>
      </c>
      <c r="BA47" s="36">
        <v>0</v>
      </c>
      <c r="BB47" s="36">
        <v>0</v>
      </c>
      <c r="BC47" s="36">
        <v>0</v>
      </c>
      <c r="BD47" s="36">
        <v>0</v>
      </c>
      <c r="BE47" s="36">
        <v>0</v>
      </c>
      <c r="BF47" s="36">
        <v>0</v>
      </c>
      <c r="BG47" s="36">
        <v>0</v>
      </c>
      <c r="BH47" s="36">
        <v>0</v>
      </c>
      <c r="BI47" s="36">
        <v>0</v>
      </c>
      <c r="BJ47" s="36">
        <v>0</v>
      </c>
      <c r="BK47" s="36">
        <v>0</v>
      </c>
      <c r="BL47" s="36">
        <v>0</v>
      </c>
      <c r="BM47" s="38">
        <f t="shared" si="2"/>
        <v>6.161</v>
      </c>
      <c r="BN47" s="40"/>
      <c r="BO47" s="148">
        <v>0</v>
      </c>
      <c r="BZ47" s="2"/>
    </row>
    <row r="48" spans="1:78" ht="12.75">
      <c r="A48" s="23" t="s">
        <v>95</v>
      </c>
      <c r="B48" s="35" t="s">
        <v>96</v>
      </c>
      <c r="C48" s="36">
        <f t="shared" si="0"/>
        <v>4650.743</v>
      </c>
      <c r="D48" s="35">
        <v>0</v>
      </c>
      <c r="E48" s="35">
        <v>0</v>
      </c>
      <c r="F48" s="35">
        <v>162.912</v>
      </c>
      <c r="G48" s="35">
        <v>0</v>
      </c>
      <c r="H48" s="35">
        <v>0</v>
      </c>
      <c r="I48" s="35">
        <v>0</v>
      </c>
      <c r="J48" s="35">
        <v>0</v>
      </c>
      <c r="K48" s="35">
        <f t="shared" si="1"/>
        <v>4487.831</v>
      </c>
      <c r="L48" s="37">
        <v>0</v>
      </c>
      <c r="M48" s="36">
        <v>0</v>
      </c>
      <c r="N48" s="36">
        <v>1.452</v>
      </c>
      <c r="O48" s="36">
        <v>23.665</v>
      </c>
      <c r="P48" s="36">
        <v>0.48</v>
      </c>
      <c r="Q48" s="36">
        <v>0</v>
      </c>
      <c r="R48" s="36">
        <v>0</v>
      </c>
      <c r="S48" s="36">
        <v>0</v>
      </c>
      <c r="T48" s="36">
        <v>0</v>
      </c>
      <c r="U48" s="36">
        <v>1.37</v>
      </c>
      <c r="V48" s="36">
        <v>0</v>
      </c>
      <c r="W48" s="36">
        <v>0</v>
      </c>
      <c r="X48" s="36">
        <v>0</v>
      </c>
      <c r="Y48" s="36">
        <v>0.818</v>
      </c>
      <c r="Z48" s="36">
        <v>0</v>
      </c>
      <c r="AA48" s="36">
        <v>0</v>
      </c>
      <c r="AB48" s="36">
        <v>0</v>
      </c>
      <c r="AC48" s="36">
        <v>0</v>
      </c>
      <c r="AD48" s="36">
        <v>36.935</v>
      </c>
      <c r="AE48" s="36">
        <v>19.228</v>
      </c>
      <c r="AF48" s="36">
        <v>51.11</v>
      </c>
      <c r="AG48" s="36">
        <v>13.48</v>
      </c>
      <c r="AH48" s="36">
        <v>9.614</v>
      </c>
      <c r="AI48" s="36">
        <v>31.536</v>
      </c>
      <c r="AJ48" s="36">
        <v>1.082</v>
      </c>
      <c r="AK48" s="36">
        <v>0</v>
      </c>
      <c r="AL48" s="36">
        <v>0</v>
      </c>
      <c r="AM48" s="36">
        <v>0</v>
      </c>
      <c r="AN48" s="36">
        <v>0</v>
      </c>
      <c r="AO48" s="36">
        <v>26.559</v>
      </c>
      <c r="AP48" s="36">
        <v>0</v>
      </c>
      <c r="AQ48" s="36">
        <v>0</v>
      </c>
      <c r="AR48" s="36">
        <v>52.268</v>
      </c>
      <c r="AS48" s="36">
        <v>0</v>
      </c>
      <c r="AT48" s="36">
        <v>0</v>
      </c>
      <c r="AU48" s="36">
        <v>0</v>
      </c>
      <c r="AV48" s="36">
        <v>0</v>
      </c>
      <c r="AW48" s="36">
        <v>0</v>
      </c>
      <c r="AX48" s="36">
        <v>0</v>
      </c>
      <c r="AY48" s="36">
        <v>0</v>
      </c>
      <c r="AZ48" s="36">
        <v>761.023</v>
      </c>
      <c r="BA48" s="36">
        <v>0</v>
      </c>
      <c r="BB48" s="36">
        <v>0</v>
      </c>
      <c r="BC48" s="36">
        <v>54.237</v>
      </c>
      <c r="BD48" s="36">
        <v>2.592</v>
      </c>
      <c r="BE48" s="36">
        <v>0</v>
      </c>
      <c r="BF48" s="36">
        <v>0.591</v>
      </c>
      <c r="BG48" s="36">
        <v>0</v>
      </c>
      <c r="BH48" s="36">
        <v>0</v>
      </c>
      <c r="BI48" s="36">
        <v>0</v>
      </c>
      <c r="BJ48" s="36">
        <v>0</v>
      </c>
      <c r="BK48" s="36">
        <v>0</v>
      </c>
      <c r="BL48" s="36">
        <v>0</v>
      </c>
      <c r="BM48" s="38">
        <f t="shared" si="2"/>
        <v>1088.04</v>
      </c>
      <c r="BN48" s="40"/>
      <c r="BO48" s="148">
        <v>3399.791</v>
      </c>
      <c r="BZ48" s="2"/>
    </row>
    <row r="49" spans="1:78" ht="12.75">
      <c r="A49" s="23" t="s">
        <v>97</v>
      </c>
      <c r="B49" s="35" t="s">
        <v>229</v>
      </c>
      <c r="C49" s="36">
        <f t="shared" si="0"/>
        <v>5906.360000000001</v>
      </c>
      <c r="D49" s="35">
        <v>0</v>
      </c>
      <c r="E49" s="35">
        <v>0</v>
      </c>
      <c r="F49" s="35">
        <v>433.769</v>
      </c>
      <c r="G49" s="35">
        <v>0</v>
      </c>
      <c r="H49" s="35">
        <v>0</v>
      </c>
      <c r="I49" s="35">
        <v>0</v>
      </c>
      <c r="J49" s="35">
        <v>0</v>
      </c>
      <c r="K49" s="35">
        <f t="shared" si="1"/>
        <v>5472.591</v>
      </c>
      <c r="L49" s="37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0</v>
      </c>
      <c r="AQ49" s="36">
        <v>0</v>
      </c>
      <c r="AR49" s="36">
        <v>0</v>
      </c>
      <c r="AS49" s="36">
        <v>0</v>
      </c>
      <c r="AT49" s="36">
        <v>0</v>
      </c>
      <c r="AU49" s="36">
        <v>0</v>
      </c>
      <c r="AV49" s="36">
        <v>0</v>
      </c>
      <c r="AW49" s="36">
        <v>0</v>
      </c>
      <c r="AX49" s="36">
        <v>0</v>
      </c>
      <c r="AY49" s="36">
        <v>0</v>
      </c>
      <c r="AZ49" s="36">
        <v>0</v>
      </c>
      <c r="BA49" s="36">
        <v>5472.591</v>
      </c>
      <c r="BB49" s="36">
        <v>0</v>
      </c>
      <c r="BC49" s="36">
        <v>0</v>
      </c>
      <c r="BD49" s="36">
        <v>0</v>
      </c>
      <c r="BE49" s="36">
        <v>0</v>
      </c>
      <c r="BF49" s="36">
        <v>0</v>
      </c>
      <c r="BG49" s="36">
        <v>0</v>
      </c>
      <c r="BH49" s="36">
        <v>0</v>
      </c>
      <c r="BI49" s="36">
        <v>0</v>
      </c>
      <c r="BJ49" s="36">
        <v>0</v>
      </c>
      <c r="BK49" s="36">
        <v>0</v>
      </c>
      <c r="BL49" s="36">
        <v>0</v>
      </c>
      <c r="BM49" s="38">
        <f t="shared" si="2"/>
        <v>5472.591</v>
      </c>
      <c r="BN49" s="40"/>
      <c r="BO49" s="148">
        <v>0</v>
      </c>
      <c r="BZ49" s="2"/>
    </row>
    <row r="50" spans="1:78" ht="12.75">
      <c r="A50" s="23" t="s">
        <v>98</v>
      </c>
      <c r="B50" s="35" t="s">
        <v>230</v>
      </c>
      <c r="C50" s="36">
        <f t="shared" si="0"/>
        <v>2825.6539999999995</v>
      </c>
      <c r="D50" s="35">
        <v>0</v>
      </c>
      <c r="E50" s="35">
        <v>0</v>
      </c>
      <c r="F50" s="35">
        <v>65.711</v>
      </c>
      <c r="G50" s="35">
        <v>0</v>
      </c>
      <c r="H50" s="35">
        <v>0</v>
      </c>
      <c r="I50" s="35">
        <v>0</v>
      </c>
      <c r="J50" s="35">
        <v>0</v>
      </c>
      <c r="K50" s="35">
        <f t="shared" si="1"/>
        <v>2759.9429999999998</v>
      </c>
      <c r="L50" s="37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33.79</v>
      </c>
      <c r="AF50" s="36">
        <v>0</v>
      </c>
      <c r="AG50" s="36">
        <v>1.377</v>
      </c>
      <c r="AH50" s="36">
        <v>0</v>
      </c>
      <c r="AI50" s="36">
        <v>7.735</v>
      </c>
      <c r="AJ50" s="36">
        <v>9.181</v>
      </c>
      <c r="AK50" s="36">
        <v>0</v>
      </c>
      <c r="AL50" s="36">
        <v>0</v>
      </c>
      <c r="AM50" s="36">
        <v>0</v>
      </c>
      <c r="AN50" s="36">
        <v>52.288</v>
      </c>
      <c r="AO50" s="36">
        <v>27.633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  <c r="BB50" s="36">
        <v>2621.129</v>
      </c>
      <c r="BC50" s="36">
        <v>0</v>
      </c>
      <c r="BD50" s="36">
        <v>0</v>
      </c>
      <c r="BE50" s="36">
        <v>0</v>
      </c>
      <c r="BF50" s="36">
        <v>0</v>
      </c>
      <c r="BG50" s="36">
        <v>0</v>
      </c>
      <c r="BH50" s="36">
        <v>0</v>
      </c>
      <c r="BI50" s="36">
        <v>6.81</v>
      </c>
      <c r="BJ50" s="36">
        <v>0</v>
      </c>
      <c r="BK50" s="36">
        <v>0</v>
      </c>
      <c r="BL50" s="36">
        <v>0</v>
      </c>
      <c r="BM50" s="38">
        <f t="shared" si="2"/>
        <v>2759.9429999999998</v>
      </c>
      <c r="BN50" s="40"/>
      <c r="BO50" s="148">
        <v>0</v>
      </c>
      <c r="BZ50" s="2"/>
    </row>
    <row r="51" spans="1:78" ht="12.75">
      <c r="A51" s="23" t="s">
        <v>99</v>
      </c>
      <c r="B51" s="35" t="s">
        <v>100</v>
      </c>
      <c r="C51" s="36">
        <f t="shared" si="0"/>
        <v>24974.832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f t="shared" si="1"/>
        <v>24974.832</v>
      </c>
      <c r="L51" s="37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  <c r="AJ51" s="36">
        <v>0</v>
      </c>
      <c r="AK51" s="36">
        <v>0</v>
      </c>
      <c r="AL51" s="36">
        <v>0</v>
      </c>
      <c r="AM51" s="36">
        <v>0</v>
      </c>
      <c r="AN51" s="36">
        <v>0</v>
      </c>
      <c r="AO51" s="36">
        <v>0</v>
      </c>
      <c r="AP51" s="36">
        <v>0</v>
      </c>
      <c r="AQ51" s="36">
        <v>0</v>
      </c>
      <c r="AR51" s="36">
        <v>0</v>
      </c>
      <c r="AS51" s="36">
        <v>0</v>
      </c>
      <c r="AT51" s="36">
        <v>0</v>
      </c>
      <c r="AU51" s="36">
        <v>0</v>
      </c>
      <c r="AV51" s="36">
        <v>0</v>
      </c>
      <c r="AW51" s="36">
        <v>0</v>
      </c>
      <c r="AX51" s="36">
        <v>0</v>
      </c>
      <c r="AY51" s="36">
        <v>0</v>
      </c>
      <c r="AZ51" s="36">
        <v>0</v>
      </c>
      <c r="BA51" s="36">
        <v>0</v>
      </c>
      <c r="BB51" s="36">
        <v>0</v>
      </c>
      <c r="BC51" s="36">
        <v>24974.832</v>
      </c>
      <c r="BD51" s="36">
        <v>0</v>
      </c>
      <c r="BE51" s="36">
        <v>0</v>
      </c>
      <c r="BF51" s="36">
        <v>0</v>
      </c>
      <c r="BG51" s="36">
        <v>0</v>
      </c>
      <c r="BH51" s="36">
        <v>0</v>
      </c>
      <c r="BI51" s="36">
        <v>0</v>
      </c>
      <c r="BJ51" s="36">
        <v>0</v>
      </c>
      <c r="BK51" s="36">
        <v>0</v>
      </c>
      <c r="BL51" s="36">
        <v>0</v>
      </c>
      <c r="BM51" s="38">
        <f t="shared" si="2"/>
        <v>24974.832</v>
      </c>
      <c r="BN51" s="40"/>
      <c r="BO51" s="148">
        <v>0</v>
      </c>
      <c r="BZ51" s="2"/>
    </row>
    <row r="52" spans="1:78" ht="12.75">
      <c r="A52" s="23" t="s">
        <v>101</v>
      </c>
      <c r="B52" s="35" t="s">
        <v>102</v>
      </c>
      <c r="C52" s="36">
        <f t="shared" si="0"/>
        <v>698.657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f t="shared" si="1"/>
        <v>698.657</v>
      </c>
      <c r="L52" s="37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36">
        <v>0</v>
      </c>
      <c r="AT52" s="36">
        <v>0</v>
      </c>
      <c r="AU52" s="36">
        <v>0</v>
      </c>
      <c r="AV52" s="36">
        <v>0</v>
      </c>
      <c r="AW52" s="36">
        <v>0</v>
      </c>
      <c r="AX52" s="36">
        <v>0</v>
      </c>
      <c r="AY52" s="36">
        <v>0</v>
      </c>
      <c r="AZ52" s="36">
        <v>0</v>
      </c>
      <c r="BA52" s="36">
        <v>0</v>
      </c>
      <c r="BB52" s="36">
        <v>0</v>
      </c>
      <c r="BC52" s="36">
        <v>0</v>
      </c>
      <c r="BD52" s="36">
        <v>698.657</v>
      </c>
      <c r="BE52" s="36">
        <v>0</v>
      </c>
      <c r="BF52" s="36">
        <v>0</v>
      </c>
      <c r="BG52" s="36">
        <v>0</v>
      </c>
      <c r="BH52" s="36">
        <v>0</v>
      </c>
      <c r="BI52" s="36">
        <v>0</v>
      </c>
      <c r="BJ52" s="36">
        <v>0</v>
      </c>
      <c r="BK52" s="36">
        <v>0</v>
      </c>
      <c r="BL52" s="36">
        <v>0</v>
      </c>
      <c r="BM52" s="38">
        <f t="shared" si="2"/>
        <v>698.657</v>
      </c>
      <c r="BN52" s="40"/>
      <c r="BO52" s="148">
        <v>0</v>
      </c>
      <c r="BZ52" s="2"/>
    </row>
    <row r="53" spans="1:78" ht="12.75">
      <c r="A53" s="23" t="s">
        <v>103</v>
      </c>
      <c r="B53" s="35" t="s">
        <v>231</v>
      </c>
      <c r="C53" s="36">
        <f t="shared" si="0"/>
        <v>10461.62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f t="shared" si="1"/>
        <v>10461.62</v>
      </c>
      <c r="L53" s="37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  <c r="AR53" s="36">
        <v>0</v>
      </c>
      <c r="AS53" s="36">
        <v>0</v>
      </c>
      <c r="AT53" s="36">
        <v>0</v>
      </c>
      <c r="AU53" s="36">
        <v>0</v>
      </c>
      <c r="AV53" s="36">
        <v>0</v>
      </c>
      <c r="AW53" s="36">
        <v>0</v>
      </c>
      <c r="AX53" s="36">
        <v>0</v>
      </c>
      <c r="AY53" s="36">
        <v>0</v>
      </c>
      <c r="AZ53" s="36">
        <v>0</v>
      </c>
      <c r="BA53" s="36">
        <v>0</v>
      </c>
      <c r="BB53" s="36">
        <v>0</v>
      </c>
      <c r="BC53" s="36">
        <v>0</v>
      </c>
      <c r="BD53" s="36">
        <v>0</v>
      </c>
      <c r="BE53" s="36">
        <v>10389.643</v>
      </c>
      <c r="BF53" s="36">
        <v>0</v>
      </c>
      <c r="BG53" s="36">
        <v>0</v>
      </c>
      <c r="BH53" s="36">
        <v>0</v>
      </c>
      <c r="BI53" s="36">
        <v>71.977</v>
      </c>
      <c r="BJ53" s="36">
        <v>0</v>
      </c>
      <c r="BK53" s="36">
        <v>0</v>
      </c>
      <c r="BL53" s="36">
        <v>0</v>
      </c>
      <c r="BM53" s="38">
        <f t="shared" si="2"/>
        <v>10461.62</v>
      </c>
      <c r="BN53" s="40"/>
      <c r="BO53" s="148">
        <v>0</v>
      </c>
      <c r="BZ53" s="2"/>
    </row>
    <row r="54" spans="1:78" ht="12.75">
      <c r="A54" s="23" t="s">
        <v>104</v>
      </c>
      <c r="B54" s="35" t="s">
        <v>105</v>
      </c>
      <c r="C54" s="36">
        <f t="shared" si="0"/>
        <v>5661.162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f t="shared" si="1"/>
        <v>5661.162</v>
      </c>
      <c r="L54" s="37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1.15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>
        <v>0</v>
      </c>
      <c r="AU54" s="36">
        <v>0</v>
      </c>
      <c r="AV54" s="36">
        <v>0</v>
      </c>
      <c r="AW54" s="36">
        <v>0</v>
      </c>
      <c r="AX54" s="36">
        <v>0</v>
      </c>
      <c r="AY54" s="36">
        <v>0</v>
      </c>
      <c r="AZ54" s="36">
        <v>0</v>
      </c>
      <c r="BA54" s="36">
        <v>0</v>
      </c>
      <c r="BB54" s="36">
        <v>0</v>
      </c>
      <c r="BC54" s="36">
        <v>0</v>
      </c>
      <c r="BD54" s="36">
        <v>0</v>
      </c>
      <c r="BE54" s="36">
        <v>163.705</v>
      </c>
      <c r="BF54" s="36">
        <v>5496.307</v>
      </c>
      <c r="BG54" s="36">
        <v>0</v>
      </c>
      <c r="BH54" s="36">
        <v>0</v>
      </c>
      <c r="BI54" s="36">
        <v>0</v>
      </c>
      <c r="BJ54" s="36">
        <v>0</v>
      </c>
      <c r="BK54" s="36">
        <v>0</v>
      </c>
      <c r="BL54" s="36">
        <v>0</v>
      </c>
      <c r="BM54" s="38">
        <f t="shared" si="2"/>
        <v>5661.162</v>
      </c>
      <c r="BN54" s="40"/>
      <c r="BO54" s="148">
        <v>0</v>
      </c>
      <c r="BZ54" s="2"/>
    </row>
    <row r="55" spans="1:78" ht="12.75">
      <c r="A55" s="23" t="s">
        <v>106</v>
      </c>
      <c r="B55" s="35" t="s">
        <v>232</v>
      </c>
      <c r="C55" s="36">
        <f t="shared" si="0"/>
        <v>2604.3239999999996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0.533</v>
      </c>
      <c r="K55" s="35">
        <f t="shared" si="1"/>
        <v>2603.7909999999997</v>
      </c>
      <c r="L55" s="37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1.482</v>
      </c>
      <c r="AH55" s="36">
        <v>0</v>
      </c>
      <c r="AI55" s="36">
        <v>1.213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>
        <v>11.347</v>
      </c>
      <c r="AP55" s="36">
        <v>0</v>
      </c>
      <c r="AQ55" s="36">
        <v>0</v>
      </c>
      <c r="AR55" s="36">
        <v>0</v>
      </c>
      <c r="AS55" s="36">
        <v>0</v>
      </c>
      <c r="AT55" s="36">
        <v>0</v>
      </c>
      <c r="AU55" s="36">
        <v>0</v>
      </c>
      <c r="AV55" s="36">
        <v>0</v>
      </c>
      <c r="AW55" s="36">
        <v>0</v>
      </c>
      <c r="AX55" s="36">
        <v>0</v>
      </c>
      <c r="AY55" s="36">
        <v>0</v>
      </c>
      <c r="AZ55" s="36">
        <v>0</v>
      </c>
      <c r="BA55" s="36">
        <v>0</v>
      </c>
      <c r="BB55" s="36">
        <v>0</v>
      </c>
      <c r="BC55" s="36">
        <v>47.167</v>
      </c>
      <c r="BD55" s="36">
        <v>0</v>
      </c>
      <c r="BE55" s="36">
        <v>0</v>
      </c>
      <c r="BF55" s="36">
        <v>0</v>
      </c>
      <c r="BG55" s="36">
        <v>2522.884</v>
      </c>
      <c r="BH55" s="36">
        <v>0</v>
      </c>
      <c r="BI55" s="36">
        <v>6.745</v>
      </c>
      <c r="BJ55" s="36">
        <v>0</v>
      </c>
      <c r="BK55" s="36">
        <v>0</v>
      </c>
      <c r="BL55" s="36">
        <v>0</v>
      </c>
      <c r="BM55" s="38">
        <f t="shared" si="2"/>
        <v>2590.8379999999997</v>
      </c>
      <c r="BN55" s="40"/>
      <c r="BO55" s="148">
        <v>12.953</v>
      </c>
      <c r="BZ55" s="2"/>
    </row>
    <row r="56" spans="1:78" ht="12.75">
      <c r="A56" s="23" t="s">
        <v>107</v>
      </c>
      <c r="B56" s="35" t="s">
        <v>108</v>
      </c>
      <c r="C56" s="36">
        <f t="shared" si="0"/>
        <v>495.238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f t="shared" si="1"/>
        <v>495.238</v>
      </c>
      <c r="L56" s="37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  <c r="AT56" s="36">
        <v>0</v>
      </c>
      <c r="AU56" s="36">
        <v>0</v>
      </c>
      <c r="AV56" s="36">
        <v>0</v>
      </c>
      <c r="AW56" s="36">
        <v>0</v>
      </c>
      <c r="AX56" s="36">
        <v>0</v>
      </c>
      <c r="AY56" s="36">
        <v>0</v>
      </c>
      <c r="AZ56" s="36">
        <v>0</v>
      </c>
      <c r="BA56" s="36">
        <v>0</v>
      </c>
      <c r="BB56" s="36">
        <v>0</v>
      </c>
      <c r="BC56" s="36">
        <v>0</v>
      </c>
      <c r="BD56" s="36">
        <v>0</v>
      </c>
      <c r="BE56" s="36">
        <v>0</v>
      </c>
      <c r="BF56" s="36">
        <v>0</v>
      </c>
      <c r="BG56" s="36">
        <v>0</v>
      </c>
      <c r="BH56" s="36">
        <v>495.238</v>
      </c>
      <c r="BI56" s="36">
        <v>0</v>
      </c>
      <c r="BJ56" s="36">
        <v>0</v>
      </c>
      <c r="BK56" s="36">
        <v>0</v>
      </c>
      <c r="BL56" s="36">
        <v>0</v>
      </c>
      <c r="BM56" s="38">
        <f t="shared" si="2"/>
        <v>495.238</v>
      </c>
      <c r="BN56" s="40"/>
      <c r="BO56" s="148">
        <v>0</v>
      </c>
      <c r="BZ56" s="2"/>
    </row>
    <row r="57" spans="1:78" ht="12.75">
      <c r="A57" s="23" t="s">
        <v>109</v>
      </c>
      <c r="B57" s="35" t="s">
        <v>233</v>
      </c>
      <c r="C57" s="36">
        <f t="shared" si="0"/>
        <v>2133.391</v>
      </c>
      <c r="D57" s="35">
        <v>0</v>
      </c>
      <c r="E57" s="35">
        <v>0</v>
      </c>
      <c r="F57" s="35">
        <v>100.274</v>
      </c>
      <c r="G57" s="35">
        <v>0</v>
      </c>
      <c r="H57" s="35">
        <v>0</v>
      </c>
      <c r="I57" s="35">
        <v>0</v>
      </c>
      <c r="J57" s="35">
        <v>0</v>
      </c>
      <c r="K57" s="35">
        <f t="shared" si="1"/>
        <v>2033.117</v>
      </c>
      <c r="L57" s="37">
        <v>0</v>
      </c>
      <c r="M57" s="36">
        <v>0</v>
      </c>
      <c r="N57" s="36">
        <v>5.234</v>
      </c>
      <c r="O57" s="36">
        <v>0</v>
      </c>
      <c r="P57" s="36">
        <v>0</v>
      </c>
      <c r="Q57" s="36">
        <v>0</v>
      </c>
      <c r="R57" s="36">
        <v>39.302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97.757</v>
      </c>
      <c r="AA57" s="36">
        <v>10.047</v>
      </c>
      <c r="AB57" s="36">
        <v>0</v>
      </c>
      <c r="AC57" s="36">
        <v>0</v>
      </c>
      <c r="AD57" s="36">
        <v>0</v>
      </c>
      <c r="AE57" s="36">
        <v>0</v>
      </c>
      <c r="AF57" s="36">
        <v>82.673</v>
      </c>
      <c r="AG57" s="36">
        <v>30.626</v>
      </c>
      <c r="AH57" s="36">
        <v>4.021</v>
      </c>
      <c r="AI57" s="36">
        <v>18.966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142.139</v>
      </c>
      <c r="AP57" s="36">
        <v>3.032</v>
      </c>
      <c r="AQ57" s="36">
        <v>0</v>
      </c>
      <c r="AR57" s="36">
        <v>0</v>
      </c>
      <c r="AS57" s="36">
        <v>0</v>
      </c>
      <c r="AT57" s="36">
        <v>0</v>
      </c>
      <c r="AU57" s="36">
        <v>0</v>
      </c>
      <c r="AV57" s="36">
        <v>0</v>
      </c>
      <c r="AW57" s="36">
        <v>0</v>
      </c>
      <c r="AX57" s="36">
        <v>0</v>
      </c>
      <c r="AY57" s="36">
        <v>0</v>
      </c>
      <c r="AZ57" s="36">
        <v>0</v>
      </c>
      <c r="BA57" s="36">
        <v>0</v>
      </c>
      <c r="BB57" s="36">
        <v>0</v>
      </c>
      <c r="BC57" s="36">
        <v>29.779</v>
      </c>
      <c r="BD57" s="36">
        <v>0</v>
      </c>
      <c r="BE57" s="36">
        <v>0</v>
      </c>
      <c r="BF57" s="36">
        <v>0</v>
      </c>
      <c r="BG57" s="36">
        <v>0</v>
      </c>
      <c r="BH57" s="36">
        <v>0</v>
      </c>
      <c r="BI57" s="36">
        <v>1569.541</v>
      </c>
      <c r="BJ57" s="36">
        <v>0</v>
      </c>
      <c r="BK57" s="36">
        <v>0</v>
      </c>
      <c r="BL57" s="36">
        <v>0</v>
      </c>
      <c r="BM57" s="38">
        <f t="shared" si="2"/>
        <v>2033.117</v>
      </c>
      <c r="BN57" s="40"/>
      <c r="BO57" s="148">
        <v>0</v>
      </c>
      <c r="BZ57" s="2"/>
    </row>
    <row r="58" spans="1:78" ht="12.75">
      <c r="A58" s="23" t="s">
        <v>110</v>
      </c>
      <c r="B58" s="35" t="s">
        <v>234</v>
      </c>
      <c r="C58" s="36">
        <f t="shared" si="0"/>
        <v>940.712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f t="shared" si="1"/>
        <v>940.712</v>
      </c>
      <c r="L58" s="37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0</v>
      </c>
      <c r="AT58" s="36">
        <v>0</v>
      </c>
      <c r="AU58" s="36">
        <v>0</v>
      </c>
      <c r="AV58" s="36">
        <v>0</v>
      </c>
      <c r="AW58" s="36">
        <v>0</v>
      </c>
      <c r="AX58" s="36">
        <v>0</v>
      </c>
      <c r="AY58" s="36">
        <v>0</v>
      </c>
      <c r="AZ58" s="36">
        <v>0</v>
      </c>
      <c r="BA58" s="36">
        <v>0</v>
      </c>
      <c r="BB58" s="36">
        <v>0</v>
      </c>
      <c r="BC58" s="36">
        <v>0</v>
      </c>
      <c r="BD58" s="36">
        <v>0</v>
      </c>
      <c r="BE58" s="36">
        <v>0</v>
      </c>
      <c r="BF58" s="36">
        <v>0</v>
      </c>
      <c r="BG58" s="36">
        <v>0</v>
      </c>
      <c r="BH58" s="36">
        <v>0</v>
      </c>
      <c r="BI58" s="36">
        <v>0</v>
      </c>
      <c r="BJ58" s="36">
        <v>940.712</v>
      </c>
      <c r="BK58" s="36">
        <v>0</v>
      </c>
      <c r="BL58" s="36">
        <v>0</v>
      </c>
      <c r="BM58" s="38">
        <f t="shared" si="2"/>
        <v>940.712</v>
      </c>
      <c r="BN58" s="40"/>
      <c r="BO58" s="148">
        <v>0</v>
      </c>
      <c r="BZ58" s="2"/>
    </row>
    <row r="59" spans="1:78" ht="12.75">
      <c r="A59" s="23" t="s">
        <v>124</v>
      </c>
      <c r="B59" s="35" t="s">
        <v>235</v>
      </c>
      <c r="C59" s="36">
        <f t="shared" si="0"/>
        <v>8302.39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f t="shared" si="1"/>
        <v>8302.39</v>
      </c>
      <c r="L59" s="37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</v>
      </c>
      <c r="AU59" s="36">
        <v>0</v>
      </c>
      <c r="AV59" s="36">
        <v>0</v>
      </c>
      <c r="AW59" s="36">
        <v>0</v>
      </c>
      <c r="AX59" s="36">
        <v>0</v>
      </c>
      <c r="AY59" s="36">
        <v>0</v>
      </c>
      <c r="AZ59" s="36">
        <v>0</v>
      </c>
      <c r="BA59" s="36">
        <v>0</v>
      </c>
      <c r="BB59" s="36">
        <v>0</v>
      </c>
      <c r="BC59" s="36">
        <v>0</v>
      </c>
      <c r="BD59" s="36">
        <v>0</v>
      </c>
      <c r="BE59" s="36">
        <v>0</v>
      </c>
      <c r="BF59" s="36">
        <v>0</v>
      </c>
      <c r="BG59" s="36">
        <v>0</v>
      </c>
      <c r="BH59" s="36">
        <v>0</v>
      </c>
      <c r="BI59" s="36">
        <v>0</v>
      </c>
      <c r="BJ59" s="36">
        <v>0</v>
      </c>
      <c r="BK59" s="36">
        <v>0</v>
      </c>
      <c r="BL59" s="36">
        <v>0</v>
      </c>
      <c r="BM59" s="38">
        <f t="shared" si="2"/>
        <v>0</v>
      </c>
      <c r="BN59" s="40"/>
      <c r="BO59" s="148">
        <v>8302.39</v>
      </c>
      <c r="BZ59" s="2"/>
    </row>
    <row r="60" spans="1:78" ht="13.5" thickBot="1">
      <c r="A60" s="30" t="s">
        <v>125</v>
      </c>
      <c r="B60" s="35" t="s">
        <v>236</v>
      </c>
      <c r="C60" s="36">
        <f t="shared" si="0"/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f t="shared" si="1"/>
        <v>0</v>
      </c>
      <c r="L60" s="37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0</v>
      </c>
      <c r="AW60" s="36">
        <v>0</v>
      </c>
      <c r="AX60" s="36">
        <v>0</v>
      </c>
      <c r="AY60" s="36">
        <v>0</v>
      </c>
      <c r="AZ60" s="36">
        <v>0</v>
      </c>
      <c r="BA60" s="36">
        <v>0</v>
      </c>
      <c r="BB60" s="36">
        <v>0</v>
      </c>
      <c r="BC60" s="36">
        <v>0</v>
      </c>
      <c r="BD60" s="36">
        <v>0</v>
      </c>
      <c r="BE60" s="36">
        <v>0</v>
      </c>
      <c r="BF60" s="36">
        <v>0</v>
      </c>
      <c r="BG60" s="36">
        <v>0</v>
      </c>
      <c r="BH60" s="36">
        <v>0</v>
      </c>
      <c r="BI60" s="36">
        <v>0</v>
      </c>
      <c r="BJ60" s="36">
        <v>0</v>
      </c>
      <c r="BK60" s="36">
        <v>0</v>
      </c>
      <c r="BL60" s="36">
        <v>0</v>
      </c>
      <c r="BM60" s="38">
        <f t="shared" si="2"/>
        <v>0</v>
      </c>
      <c r="BN60" s="42"/>
      <c r="BO60" s="149">
        <v>0</v>
      </c>
      <c r="BZ60" s="2"/>
    </row>
    <row r="61" spans="1:79" s="50" customFormat="1" ht="21.75" customHeight="1" thickBot="1" thickTop="1">
      <c r="A61" s="44"/>
      <c r="B61" s="45">
        <f>SUM(B8:B60)</f>
        <v>0</v>
      </c>
      <c r="C61" s="46">
        <f>SUM(C8:C60)</f>
        <v>419941.3320000001</v>
      </c>
      <c r="D61" s="46">
        <f>SUM(D8:D60)</f>
        <v>0</v>
      </c>
      <c r="E61" s="46">
        <f aca="true" t="shared" si="3" ref="E61:BO61">SUM(E8:E60)</f>
        <v>0</v>
      </c>
      <c r="F61" s="46">
        <f t="shared" si="3"/>
        <v>11030.367</v>
      </c>
      <c r="G61" s="46">
        <f t="shared" si="3"/>
        <v>-10.644</v>
      </c>
      <c r="H61" s="46">
        <f t="shared" si="3"/>
        <v>1691.9350000000002</v>
      </c>
      <c r="I61" s="46">
        <f t="shared" si="3"/>
        <v>0</v>
      </c>
      <c r="J61" s="46">
        <f t="shared" si="3"/>
        <v>8927.539</v>
      </c>
      <c r="K61" s="47">
        <f t="shared" si="3"/>
        <v>398302.13500000024</v>
      </c>
      <c r="L61" s="45">
        <f t="shared" si="3"/>
        <v>14920.219000000001</v>
      </c>
      <c r="M61" s="45">
        <f t="shared" si="3"/>
        <v>5729.444</v>
      </c>
      <c r="N61" s="45">
        <f t="shared" si="3"/>
        <v>686.6770000000001</v>
      </c>
      <c r="O61" s="45">
        <f t="shared" si="3"/>
        <v>10465.034000000001</v>
      </c>
      <c r="P61" s="45">
        <f t="shared" si="3"/>
        <v>4331.191</v>
      </c>
      <c r="Q61" s="45">
        <f t="shared" si="3"/>
        <v>605.076</v>
      </c>
      <c r="R61" s="45">
        <f t="shared" si="3"/>
        <v>1182.584</v>
      </c>
      <c r="S61" s="45">
        <f t="shared" si="3"/>
        <v>844.8829999999999</v>
      </c>
      <c r="T61" s="45">
        <f t="shared" si="3"/>
        <v>0</v>
      </c>
      <c r="U61" s="45">
        <f t="shared" si="3"/>
        <v>1082.4979999999998</v>
      </c>
      <c r="V61" s="45">
        <f t="shared" si="3"/>
        <v>446.03499999999997</v>
      </c>
      <c r="W61" s="45">
        <f t="shared" si="3"/>
        <v>161.248</v>
      </c>
      <c r="X61" s="45">
        <f t="shared" si="3"/>
        <v>763.634</v>
      </c>
      <c r="Y61" s="45">
        <f t="shared" si="3"/>
        <v>1022.947</v>
      </c>
      <c r="Z61" s="45">
        <f t="shared" si="3"/>
        <v>719.0630000000001</v>
      </c>
      <c r="AA61" s="45">
        <f t="shared" si="3"/>
        <v>1786.469</v>
      </c>
      <c r="AB61" s="45">
        <f t="shared" si="3"/>
        <v>627.6709999999999</v>
      </c>
      <c r="AC61" s="45">
        <f t="shared" si="3"/>
        <v>8890.022</v>
      </c>
      <c r="AD61" s="45">
        <f t="shared" si="3"/>
        <v>2570.36</v>
      </c>
      <c r="AE61" s="45">
        <f t="shared" si="3"/>
        <v>35338.021</v>
      </c>
      <c r="AF61" s="45">
        <f t="shared" si="3"/>
        <v>1973.419</v>
      </c>
      <c r="AG61" s="45">
        <f t="shared" si="3"/>
        <v>1844.276</v>
      </c>
      <c r="AH61" s="45">
        <f t="shared" si="3"/>
        <v>6605.1720000000005</v>
      </c>
      <c r="AI61" s="45">
        <f t="shared" si="3"/>
        <v>16374.719</v>
      </c>
      <c r="AJ61" s="45">
        <f t="shared" si="3"/>
        <v>17095.877</v>
      </c>
      <c r="AK61" s="45">
        <f t="shared" si="3"/>
        <v>1605.051</v>
      </c>
      <c r="AL61" s="45">
        <f t="shared" si="3"/>
        <v>6647.198</v>
      </c>
      <c r="AM61" s="45">
        <f t="shared" si="3"/>
        <v>11350.501999999999</v>
      </c>
      <c r="AN61" s="45">
        <f t="shared" si="3"/>
        <v>306.73900000000003</v>
      </c>
      <c r="AO61" s="45">
        <f t="shared" si="3"/>
        <v>23495.914000000004</v>
      </c>
      <c r="AP61" s="45">
        <f t="shared" si="3"/>
        <v>8286.085000000001</v>
      </c>
      <c r="AQ61" s="45">
        <f t="shared" si="3"/>
        <v>1180.969</v>
      </c>
      <c r="AR61" s="45">
        <f t="shared" si="3"/>
        <v>10081.337999999998</v>
      </c>
      <c r="AS61" s="45">
        <f t="shared" si="3"/>
        <v>989.352</v>
      </c>
      <c r="AT61" s="45">
        <f t="shared" si="3"/>
        <v>15373.682</v>
      </c>
      <c r="AU61" s="45">
        <f t="shared" si="3"/>
        <v>1693.965</v>
      </c>
      <c r="AV61" s="45">
        <f t="shared" si="3"/>
        <v>846.976</v>
      </c>
      <c r="AW61" s="45">
        <f t="shared" si="3"/>
        <v>19933.119</v>
      </c>
      <c r="AX61" s="45">
        <f t="shared" si="3"/>
        <v>3944.651</v>
      </c>
      <c r="AY61" s="45">
        <f t="shared" si="3"/>
        <v>7.364</v>
      </c>
      <c r="AZ61" s="45">
        <f t="shared" si="3"/>
        <v>778.421</v>
      </c>
      <c r="BA61" s="45">
        <f t="shared" si="3"/>
        <v>5479.979</v>
      </c>
      <c r="BB61" s="45">
        <f t="shared" si="3"/>
        <v>2635.766</v>
      </c>
      <c r="BC61" s="45">
        <f t="shared" si="3"/>
        <v>25564.66</v>
      </c>
      <c r="BD61" s="45">
        <f t="shared" si="3"/>
        <v>701.249</v>
      </c>
      <c r="BE61" s="45">
        <f t="shared" si="3"/>
        <v>10560.293</v>
      </c>
      <c r="BF61" s="45">
        <f t="shared" si="3"/>
        <v>5503.054999999999</v>
      </c>
      <c r="BG61" s="45">
        <f t="shared" si="3"/>
        <v>2614.685</v>
      </c>
      <c r="BH61" s="45">
        <f t="shared" si="3"/>
        <v>495.238</v>
      </c>
      <c r="BI61" s="45">
        <f t="shared" si="3"/>
        <v>1816.3419999999999</v>
      </c>
      <c r="BJ61" s="45">
        <f t="shared" si="3"/>
        <v>940.712</v>
      </c>
      <c r="BK61" s="45">
        <f t="shared" si="3"/>
        <v>0</v>
      </c>
      <c r="BL61" s="45">
        <f t="shared" si="3"/>
        <v>0</v>
      </c>
      <c r="BM61" s="45">
        <f t="shared" si="3"/>
        <v>298899.8440000001</v>
      </c>
      <c r="BN61" s="48">
        <f t="shared" si="3"/>
        <v>0</v>
      </c>
      <c r="BO61" s="47">
        <f t="shared" si="3"/>
        <v>99402.29099999997</v>
      </c>
      <c r="BP61" s="2"/>
      <c r="BQ61" s="2"/>
      <c r="BR61" s="2"/>
      <c r="BS61" s="2"/>
      <c r="BT61" s="2"/>
      <c r="BU61" s="2"/>
      <c r="BV61" s="2"/>
      <c r="BW61" s="2"/>
      <c r="BX61" s="2"/>
      <c r="BY61" s="49"/>
      <c r="BZ61" s="49"/>
      <c r="CA61" s="49"/>
    </row>
    <row r="62" spans="2:78" s="50" customFormat="1" ht="21.75" customHeight="1" thickBot="1" thickTop="1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2"/>
      <c r="BW62" s="52"/>
      <c r="BX62" s="49"/>
      <c r="BY62" s="49"/>
      <c r="BZ62" s="49"/>
    </row>
    <row r="63" spans="12:78" ht="14.25" thickBot="1" thickTop="1">
      <c r="L63" s="53" t="s">
        <v>150</v>
      </c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13"/>
      <c r="BN63" s="2"/>
      <c r="BY63" s="7"/>
      <c r="BZ63" s="2"/>
    </row>
    <row r="64" spans="1:78" ht="69.75" customHeight="1" thickBot="1" thickTop="1">
      <c r="A64" s="14"/>
      <c r="B64" s="55" t="s">
        <v>149</v>
      </c>
      <c r="C64" s="16" t="s">
        <v>182</v>
      </c>
      <c r="D64" s="16" t="s">
        <v>138</v>
      </c>
      <c r="E64" s="16" t="s">
        <v>139</v>
      </c>
      <c r="F64" s="16" t="s">
        <v>140</v>
      </c>
      <c r="G64" s="16" t="s">
        <v>141</v>
      </c>
      <c r="H64" s="16" t="s">
        <v>142</v>
      </c>
      <c r="I64" s="16" t="s">
        <v>143</v>
      </c>
      <c r="J64" s="17" t="s">
        <v>145</v>
      </c>
      <c r="K64" s="146" t="s">
        <v>184</v>
      </c>
      <c r="L64" s="19" t="s">
        <v>207</v>
      </c>
      <c r="M64" s="20" t="s">
        <v>40</v>
      </c>
      <c r="N64" s="20" t="s">
        <v>42</v>
      </c>
      <c r="O64" s="20" t="s">
        <v>208</v>
      </c>
      <c r="P64" s="20" t="s">
        <v>45</v>
      </c>
      <c r="Q64" s="20" t="s">
        <v>47</v>
      </c>
      <c r="R64" s="20" t="s">
        <v>49</v>
      </c>
      <c r="S64" s="20" t="s">
        <v>209</v>
      </c>
      <c r="T64" s="20" t="s">
        <v>210</v>
      </c>
      <c r="U64" s="20" t="s">
        <v>211</v>
      </c>
      <c r="V64" s="20" t="s">
        <v>212</v>
      </c>
      <c r="W64" s="20" t="s">
        <v>213</v>
      </c>
      <c r="X64" s="20" t="s">
        <v>214</v>
      </c>
      <c r="Y64" s="20" t="s">
        <v>215</v>
      </c>
      <c r="Z64" s="20" t="s">
        <v>58</v>
      </c>
      <c r="AA64" s="20" t="s">
        <v>60</v>
      </c>
      <c r="AB64" s="20" t="s">
        <v>216</v>
      </c>
      <c r="AC64" s="20" t="s">
        <v>63</v>
      </c>
      <c r="AD64" s="20" t="s">
        <v>217</v>
      </c>
      <c r="AE64" s="20" t="s">
        <v>17</v>
      </c>
      <c r="AF64" s="20" t="s">
        <v>218</v>
      </c>
      <c r="AG64" s="20" t="s">
        <v>219</v>
      </c>
      <c r="AH64" s="20" t="s">
        <v>220</v>
      </c>
      <c r="AI64" s="20" t="s">
        <v>221</v>
      </c>
      <c r="AJ64" s="20" t="s">
        <v>222</v>
      </c>
      <c r="AK64" s="20" t="s">
        <v>72</v>
      </c>
      <c r="AL64" s="20" t="s">
        <v>74</v>
      </c>
      <c r="AM64" s="20" t="s">
        <v>223</v>
      </c>
      <c r="AN64" s="20" t="s">
        <v>77</v>
      </c>
      <c r="AO64" s="20" t="s">
        <v>79</v>
      </c>
      <c r="AP64" s="20" t="s">
        <v>81</v>
      </c>
      <c r="AQ64" s="20" t="s">
        <v>224</v>
      </c>
      <c r="AR64" s="20" t="s">
        <v>84</v>
      </c>
      <c r="AS64" s="20" t="s">
        <v>225</v>
      </c>
      <c r="AT64" s="20" t="s">
        <v>226</v>
      </c>
      <c r="AU64" s="20" t="s">
        <v>227</v>
      </c>
      <c r="AV64" s="20" t="s">
        <v>89</v>
      </c>
      <c r="AW64" s="20" t="s">
        <v>91</v>
      </c>
      <c r="AX64" s="20" t="s">
        <v>228</v>
      </c>
      <c r="AY64" s="20" t="s">
        <v>94</v>
      </c>
      <c r="AZ64" s="20" t="s">
        <v>96</v>
      </c>
      <c r="BA64" s="20" t="s">
        <v>229</v>
      </c>
      <c r="BB64" s="20" t="s">
        <v>230</v>
      </c>
      <c r="BC64" s="20" t="s">
        <v>100</v>
      </c>
      <c r="BD64" s="20" t="s">
        <v>102</v>
      </c>
      <c r="BE64" s="20" t="s">
        <v>231</v>
      </c>
      <c r="BF64" s="20" t="s">
        <v>105</v>
      </c>
      <c r="BG64" s="20" t="s">
        <v>232</v>
      </c>
      <c r="BH64" s="20" t="s">
        <v>108</v>
      </c>
      <c r="BI64" s="20" t="s">
        <v>233</v>
      </c>
      <c r="BJ64" s="20" t="s">
        <v>234</v>
      </c>
      <c r="BK64" s="20" t="s">
        <v>235</v>
      </c>
      <c r="BL64" s="20" t="s">
        <v>236</v>
      </c>
      <c r="BM64" s="18" t="s">
        <v>151</v>
      </c>
      <c r="BN64" s="22" t="s">
        <v>152</v>
      </c>
      <c r="BO64" s="21" t="s">
        <v>153</v>
      </c>
      <c r="BP64" s="56" t="s">
        <v>155</v>
      </c>
      <c r="BQ64" s="57"/>
      <c r="BR64" s="58"/>
      <c r="BS64" s="59"/>
      <c r="BT64" s="59"/>
      <c r="BU64" s="59"/>
      <c r="BV64" s="60" t="s">
        <v>156</v>
      </c>
      <c r="BW64" s="16" t="s">
        <v>157</v>
      </c>
      <c r="BX64" s="18" t="s">
        <v>158</v>
      </c>
      <c r="BZ64" s="2"/>
    </row>
    <row r="65" spans="1:78" ht="13.5" thickTop="1">
      <c r="A65" s="61"/>
      <c r="B65" s="62"/>
      <c r="C65" s="25"/>
      <c r="D65" s="24"/>
      <c r="E65" s="24"/>
      <c r="F65" s="24"/>
      <c r="G65" s="24"/>
      <c r="H65" s="24"/>
      <c r="I65" s="24"/>
      <c r="J65" s="24"/>
      <c r="K65" s="24"/>
      <c r="L65" s="26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63"/>
      <c r="BM65" s="64"/>
      <c r="BN65" s="41"/>
      <c r="BO65" s="65"/>
      <c r="BP65" s="66" t="s">
        <v>154</v>
      </c>
      <c r="BQ65" s="67" t="s">
        <v>159</v>
      </c>
      <c r="BR65" s="68"/>
      <c r="BS65" s="69"/>
      <c r="BT65" s="70" t="s">
        <v>126</v>
      </c>
      <c r="BU65" s="71" t="s">
        <v>162</v>
      </c>
      <c r="BV65" s="24"/>
      <c r="BW65" s="72"/>
      <c r="BX65" s="27"/>
      <c r="BZ65" s="2"/>
    </row>
    <row r="66" spans="1:78" ht="13.5" thickBot="1">
      <c r="A66" s="73"/>
      <c r="B66" s="74"/>
      <c r="C66" s="32"/>
      <c r="D66" s="31"/>
      <c r="E66" s="31"/>
      <c r="F66" s="31"/>
      <c r="G66" s="31"/>
      <c r="H66" s="31"/>
      <c r="I66" s="31"/>
      <c r="J66" s="31"/>
      <c r="K66" s="31"/>
      <c r="L66" s="33" t="s">
        <v>38</v>
      </c>
      <c r="M66" s="32" t="s">
        <v>39</v>
      </c>
      <c r="N66" s="32" t="s">
        <v>41</v>
      </c>
      <c r="O66" s="32" t="s">
        <v>43</v>
      </c>
      <c r="P66" s="32" t="s">
        <v>44</v>
      </c>
      <c r="Q66" s="32" t="s">
        <v>46</v>
      </c>
      <c r="R66" s="32" t="s">
        <v>48</v>
      </c>
      <c r="S66" s="32" t="s">
        <v>50</v>
      </c>
      <c r="T66" s="32" t="s">
        <v>51</v>
      </c>
      <c r="U66" s="32" t="s">
        <v>52</v>
      </c>
      <c r="V66" s="32" t="s">
        <v>53</v>
      </c>
      <c r="W66" s="32" t="s">
        <v>54</v>
      </c>
      <c r="X66" s="32" t="s">
        <v>55</v>
      </c>
      <c r="Y66" s="32" t="s">
        <v>56</v>
      </c>
      <c r="Z66" s="32" t="s">
        <v>57</v>
      </c>
      <c r="AA66" s="32" t="s">
        <v>59</v>
      </c>
      <c r="AB66" s="32" t="s">
        <v>61</v>
      </c>
      <c r="AC66" s="32" t="s">
        <v>62</v>
      </c>
      <c r="AD66" s="32" t="s">
        <v>64</v>
      </c>
      <c r="AE66" s="32" t="s">
        <v>65</v>
      </c>
      <c r="AF66" s="32" t="s">
        <v>66</v>
      </c>
      <c r="AG66" s="32" t="s">
        <v>67</v>
      </c>
      <c r="AH66" s="32" t="s">
        <v>68</v>
      </c>
      <c r="AI66" s="32" t="s">
        <v>69</v>
      </c>
      <c r="AJ66" s="32" t="s">
        <v>70</v>
      </c>
      <c r="AK66" s="32" t="s">
        <v>71</v>
      </c>
      <c r="AL66" s="32" t="s">
        <v>73</v>
      </c>
      <c r="AM66" s="32" t="s">
        <v>75</v>
      </c>
      <c r="AN66" s="32" t="s">
        <v>76</v>
      </c>
      <c r="AO66" s="32" t="s">
        <v>78</v>
      </c>
      <c r="AP66" s="32" t="s">
        <v>80</v>
      </c>
      <c r="AQ66" s="32" t="s">
        <v>82</v>
      </c>
      <c r="AR66" s="32" t="s">
        <v>83</v>
      </c>
      <c r="AS66" s="32" t="s">
        <v>85</v>
      </c>
      <c r="AT66" s="32" t="s">
        <v>86</v>
      </c>
      <c r="AU66" s="32" t="s">
        <v>87</v>
      </c>
      <c r="AV66" s="32" t="s">
        <v>88</v>
      </c>
      <c r="AW66" s="32" t="s">
        <v>90</v>
      </c>
      <c r="AX66" s="32" t="s">
        <v>92</v>
      </c>
      <c r="AY66" s="32" t="s">
        <v>93</v>
      </c>
      <c r="AZ66" s="32" t="s">
        <v>95</v>
      </c>
      <c r="BA66" s="32" t="s">
        <v>97</v>
      </c>
      <c r="BB66" s="32" t="s">
        <v>98</v>
      </c>
      <c r="BC66" s="32" t="s">
        <v>99</v>
      </c>
      <c r="BD66" s="32" t="s">
        <v>101</v>
      </c>
      <c r="BE66" s="32" t="s">
        <v>103</v>
      </c>
      <c r="BF66" s="32" t="s">
        <v>104</v>
      </c>
      <c r="BG66" s="32" t="s">
        <v>106</v>
      </c>
      <c r="BH66" s="32" t="s">
        <v>107</v>
      </c>
      <c r="BI66" s="32" t="s">
        <v>109</v>
      </c>
      <c r="BJ66" s="32" t="s">
        <v>110</v>
      </c>
      <c r="BK66" s="32" t="s">
        <v>124</v>
      </c>
      <c r="BL66" s="32" t="s">
        <v>125</v>
      </c>
      <c r="BM66" s="74"/>
      <c r="BN66" s="43"/>
      <c r="BO66" s="75"/>
      <c r="BP66" s="76" t="s">
        <v>127</v>
      </c>
      <c r="BQ66" s="42" t="s">
        <v>160</v>
      </c>
      <c r="BR66" s="77" t="s">
        <v>128</v>
      </c>
      <c r="BS66" s="78" t="s">
        <v>161</v>
      </c>
      <c r="BT66" s="79" t="s">
        <v>163</v>
      </c>
      <c r="BU66" s="79"/>
      <c r="BV66" s="75"/>
      <c r="BW66" s="80"/>
      <c r="BX66" s="43"/>
      <c r="BZ66" s="2"/>
    </row>
    <row r="67" spans="1:78" ht="13.5" thickTop="1">
      <c r="A67" s="61" t="s">
        <v>38</v>
      </c>
      <c r="B67" s="38" t="s">
        <v>207</v>
      </c>
      <c r="C67" s="36">
        <f>BM67+BO67+BP67+SUM(BV67:BX67)</f>
        <v>19407.553</v>
      </c>
      <c r="D67" s="35"/>
      <c r="E67" s="35"/>
      <c r="F67" s="35"/>
      <c r="G67" s="35"/>
      <c r="H67" s="35"/>
      <c r="I67" s="35"/>
      <c r="J67" s="35"/>
      <c r="K67" s="35"/>
      <c r="L67" s="37">
        <v>4150.204</v>
      </c>
      <c r="M67" s="36">
        <v>62.77</v>
      </c>
      <c r="N67" s="36">
        <v>0</v>
      </c>
      <c r="O67" s="36">
        <v>1640.218</v>
      </c>
      <c r="P67" s="36">
        <v>44.013</v>
      </c>
      <c r="Q67" s="36">
        <v>0</v>
      </c>
      <c r="R67" s="36">
        <v>0</v>
      </c>
      <c r="S67" s="36">
        <v>4.019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0.569</v>
      </c>
      <c r="AA67" s="36">
        <v>0.472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36">
        <v>0</v>
      </c>
      <c r="AI67" s="36">
        <v>13.089</v>
      </c>
      <c r="AJ67" s="36">
        <v>0</v>
      </c>
      <c r="AK67" s="36">
        <v>0</v>
      </c>
      <c r="AL67" s="36">
        <v>0</v>
      </c>
      <c r="AM67" s="36">
        <v>0</v>
      </c>
      <c r="AN67" s="36">
        <v>0</v>
      </c>
      <c r="AO67" s="36">
        <v>1039.451</v>
      </c>
      <c r="AP67" s="36">
        <v>825.686</v>
      </c>
      <c r="AQ67" s="36">
        <v>0.006</v>
      </c>
      <c r="AR67" s="36">
        <v>0</v>
      </c>
      <c r="AS67" s="36">
        <v>0</v>
      </c>
      <c r="AT67" s="36">
        <v>0</v>
      </c>
      <c r="AU67" s="36">
        <v>0</v>
      </c>
      <c r="AV67" s="36">
        <v>0</v>
      </c>
      <c r="AW67" s="36">
        <v>0</v>
      </c>
      <c r="AX67" s="36">
        <v>0</v>
      </c>
      <c r="AY67" s="36">
        <v>0</v>
      </c>
      <c r="AZ67" s="36">
        <v>0</v>
      </c>
      <c r="BA67" s="36">
        <v>0</v>
      </c>
      <c r="BB67" s="36">
        <v>1.671</v>
      </c>
      <c r="BC67" s="36">
        <v>64.007</v>
      </c>
      <c r="BD67" s="36">
        <v>0</v>
      </c>
      <c r="BE67" s="36">
        <v>29.625</v>
      </c>
      <c r="BF67" s="36">
        <v>32.608</v>
      </c>
      <c r="BG67" s="36">
        <v>0</v>
      </c>
      <c r="BH67" s="36">
        <v>0</v>
      </c>
      <c r="BI67" s="36">
        <v>2.301</v>
      </c>
      <c r="BJ67" s="36">
        <v>0</v>
      </c>
      <c r="BK67" s="36">
        <v>0</v>
      </c>
      <c r="BL67" s="81">
        <v>0</v>
      </c>
      <c r="BM67" s="82">
        <f>SUM(L67:BL67)</f>
        <v>7910.709000000001</v>
      </c>
      <c r="BN67" s="38"/>
      <c r="BO67" s="150">
        <v>3.903</v>
      </c>
      <c r="BP67" s="83">
        <f>BQ67+BT67+BU67</f>
        <v>6530.993</v>
      </c>
      <c r="BQ67" s="37">
        <f>SUM(BR67:BS67)</f>
        <v>6530.993</v>
      </c>
      <c r="BR67" s="84">
        <v>643.386</v>
      </c>
      <c r="BS67" s="35">
        <v>5887.607</v>
      </c>
      <c r="BT67" s="85">
        <v>0</v>
      </c>
      <c r="BU67" s="85">
        <v>0</v>
      </c>
      <c r="BV67" s="35">
        <v>4960.885</v>
      </c>
      <c r="BW67" s="86">
        <v>1.063</v>
      </c>
      <c r="BX67" s="38">
        <v>0</v>
      </c>
      <c r="BZ67" s="2"/>
    </row>
    <row r="68" spans="1:78" ht="12.75">
      <c r="A68" s="61" t="s">
        <v>39</v>
      </c>
      <c r="B68" s="38" t="s">
        <v>40</v>
      </c>
      <c r="C68" s="36">
        <f aca="true" t="shared" si="4" ref="C68:C119">BM68+BO68+BP68+SUM(BV68:BX68)</f>
        <v>7717.584999999999</v>
      </c>
      <c r="D68" s="35"/>
      <c r="E68" s="35"/>
      <c r="F68" s="35"/>
      <c r="G68" s="35"/>
      <c r="H68" s="35"/>
      <c r="I68" s="35"/>
      <c r="J68" s="35"/>
      <c r="K68" s="35"/>
      <c r="L68" s="37">
        <v>0</v>
      </c>
      <c r="M68" s="36">
        <v>493.776</v>
      </c>
      <c r="N68" s="36">
        <v>0</v>
      </c>
      <c r="O68" s="36">
        <v>2172.609</v>
      </c>
      <c r="P68" s="36">
        <v>0</v>
      </c>
      <c r="Q68" s="36">
        <v>0</v>
      </c>
      <c r="R68" s="36">
        <v>0</v>
      </c>
      <c r="S68" s="36">
        <v>2.098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0.033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0</v>
      </c>
      <c r="AG68" s="36">
        <v>0</v>
      </c>
      <c r="AH68" s="36">
        <v>0</v>
      </c>
      <c r="AI68" s="36">
        <v>5.656</v>
      </c>
      <c r="AJ68" s="36">
        <v>0</v>
      </c>
      <c r="AK68" s="36">
        <v>0</v>
      </c>
      <c r="AL68" s="36">
        <v>0</v>
      </c>
      <c r="AM68" s="36">
        <v>0</v>
      </c>
      <c r="AN68" s="36">
        <v>0</v>
      </c>
      <c r="AO68" s="36">
        <v>645.012</v>
      </c>
      <c r="AP68" s="36">
        <v>268.929</v>
      </c>
      <c r="AQ68" s="36">
        <v>0</v>
      </c>
      <c r="AR68" s="36">
        <v>0</v>
      </c>
      <c r="AS68" s="36">
        <v>0</v>
      </c>
      <c r="AT68" s="36">
        <v>0</v>
      </c>
      <c r="AU68" s="36">
        <v>0</v>
      </c>
      <c r="AV68" s="36">
        <v>0</v>
      </c>
      <c r="AW68" s="36">
        <v>0</v>
      </c>
      <c r="AX68" s="36">
        <v>0</v>
      </c>
      <c r="AY68" s="36">
        <v>0</v>
      </c>
      <c r="AZ68" s="36">
        <v>0</v>
      </c>
      <c r="BA68" s="36">
        <v>0</v>
      </c>
      <c r="BB68" s="36">
        <v>0</v>
      </c>
      <c r="BC68" s="36">
        <v>77.615</v>
      </c>
      <c r="BD68" s="36">
        <v>0</v>
      </c>
      <c r="BE68" s="36">
        <v>36.086</v>
      </c>
      <c r="BF68" s="36">
        <v>39.534</v>
      </c>
      <c r="BG68" s="36">
        <v>0</v>
      </c>
      <c r="BH68" s="36">
        <v>0</v>
      </c>
      <c r="BI68" s="36">
        <v>0</v>
      </c>
      <c r="BJ68" s="36">
        <v>0</v>
      </c>
      <c r="BK68" s="36">
        <v>0</v>
      </c>
      <c r="BL68" s="81">
        <v>0</v>
      </c>
      <c r="BM68" s="82">
        <f aca="true" t="shared" si="5" ref="BM68:BM119">SUM(L68:BL68)</f>
        <v>3741.347999999999</v>
      </c>
      <c r="BN68" s="38"/>
      <c r="BO68" s="150">
        <v>1649.565</v>
      </c>
      <c r="BP68" s="83">
        <f aca="true" t="shared" si="6" ref="BP68:BP119">BQ68+BT68+BU68</f>
        <v>2326.672</v>
      </c>
      <c r="BQ68" s="37">
        <f aca="true" t="shared" si="7" ref="BQ68:BQ119">SUM(BR68:BS68)</f>
        <v>2326.672</v>
      </c>
      <c r="BR68" s="84">
        <v>104.583</v>
      </c>
      <c r="BS68" s="35">
        <v>2222.089</v>
      </c>
      <c r="BT68" s="85">
        <v>0</v>
      </c>
      <c r="BU68" s="85">
        <v>0</v>
      </c>
      <c r="BV68" s="35">
        <v>0</v>
      </c>
      <c r="BW68" s="86">
        <v>0</v>
      </c>
      <c r="BX68" s="38">
        <v>0</v>
      </c>
      <c r="BZ68" s="2"/>
    </row>
    <row r="69" spans="1:78" ht="12.75">
      <c r="A69" s="61" t="s">
        <v>41</v>
      </c>
      <c r="B69" s="38" t="s">
        <v>42</v>
      </c>
      <c r="C69" s="36">
        <f t="shared" si="4"/>
        <v>1263.807</v>
      </c>
      <c r="D69" s="35"/>
      <c r="E69" s="35"/>
      <c r="F69" s="35"/>
      <c r="G69" s="35"/>
      <c r="H69" s="35"/>
      <c r="I69" s="35"/>
      <c r="J69" s="35"/>
      <c r="K69" s="35"/>
      <c r="L69" s="37">
        <v>0</v>
      </c>
      <c r="M69" s="36">
        <v>0</v>
      </c>
      <c r="N69" s="36">
        <v>0.011</v>
      </c>
      <c r="O69" s="36">
        <v>10.138</v>
      </c>
      <c r="P69" s="36">
        <v>2.24</v>
      </c>
      <c r="Q69" s="36">
        <v>0</v>
      </c>
      <c r="R69" s="36">
        <v>0</v>
      </c>
      <c r="S69" s="36">
        <v>0.416</v>
      </c>
      <c r="T69" s="36">
        <v>0</v>
      </c>
      <c r="U69" s="36">
        <v>0</v>
      </c>
      <c r="V69" s="36">
        <v>0</v>
      </c>
      <c r="W69" s="36">
        <v>0</v>
      </c>
      <c r="X69" s="36">
        <v>96.837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878.672</v>
      </c>
      <c r="AF69" s="36">
        <v>0</v>
      </c>
      <c r="AG69" s="36">
        <v>0</v>
      </c>
      <c r="AH69" s="36">
        <v>2.955</v>
      </c>
      <c r="AI69" s="36">
        <v>2.865</v>
      </c>
      <c r="AJ69" s="36">
        <v>0</v>
      </c>
      <c r="AK69" s="36">
        <v>0</v>
      </c>
      <c r="AL69" s="36">
        <v>0</v>
      </c>
      <c r="AM69" s="36">
        <v>0</v>
      </c>
      <c r="AN69" s="36">
        <v>0</v>
      </c>
      <c r="AO69" s="36">
        <v>82.082</v>
      </c>
      <c r="AP69" s="36">
        <v>3.449</v>
      </c>
      <c r="AQ69" s="36">
        <v>0</v>
      </c>
      <c r="AR69" s="36">
        <v>0</v>
      </c>
      <c r="AS69" s="36">
        <v>0</v>
      </c>
      <c r="AT69" s="36">
        <v>0</v>
      </c>
      <c r="AU69" s="36">
        <v>0</v>
      </c>
      <c r="AV69" s="36">
        <v>0</v>
      </c>
      <c r="AW69" s="36">
        <v>4.273</v>
      </c>
      <c r="AX69" s="36">
        <v>0</v>
      </c>
      <c r="AY69" s="36">
        <v>0</v>
      </c>
      <c r="AZ69" s="36">
        <v>1.296</v>
      </c>
      <c r="BA69" s="36">
        <v>0</v>
      </c>
      <c r="BB69" s="36">
        <v>0</v>
      </c>
      <c r="BC69" s="36">
        <v>0</v>
      </c>
      <c r="BD69" s="36">
        <v>0</v>
      </c>
      <c r="BE69" s="36">
        <v>0</v>
      </c>
      <c r="BF69" s="36">
        <v>0</v>
      </c>
      <c r="BG69" s="36">
        <v>0</v>
      </c>
      <c r="BH69" s="36">
        <v>0</v>
      </c>
      <c r="BI69" s="36">
        <v>0</v>
      </c>
      <c r="BJ69" s="36">
        <v>0</v>
      </c>
      <c r="BK69" s="36">
        <v>0</v>
      </c>
      <c r="BL69" s="81">
        <v>0</v>
      </c>
      <c r="BM69" s="82">
        <f t="shared" si="5"/>
        <v>1085.2340000000002</v>
      </c>
      <c r="BN69" s="38"/>
      <c r="BO69" s="150">
        <v>0.038</v>
      </c>
      <c r="BP69" s="83">
        <f t="shared" si="6"/>
        <v>117.165</v>
      </c>
      <c r="BQ69" s="37">
        <f t="shared" si="7"/>
        <v>117.165</v>
      </c>
      <c r="BR69" s="84">
        <v>0</v>
      </c>
      <c r="BS69" s="35">
        <v>117.165</v>
      </c>
      <c r="BT69" s="85">
        <v>0</v>
      </c>
      <c r="BU69" s="85">
        <v>0</v>
      </c>
      <c r="BV69" s="35">
        <v>0</v>
      </c>
      <c r="BW69" s="86">
        <v>61.37</v>
      </c>
      <c r="BX69" s="38">
        <v>0</v>
      </c>
      <c r="BZ69" s="2"/>
    </row>
    <row r="70" spans="1:78" ht="12.75">
      <c r="A70" s="61" t="s">
        <v>43</v>
      </c>
      <c r="B70" s="38" t="s">
        <v>208</v>
      </c>
      <c r="C70" s="36">
        <f t="shared" si="4"/>
        <v>33424.816000000006</v>
      </c>
      <c r="D70" s="35"/>
      <c r="E70" s="35"/>
      <c r="F70" s="35"/>
      <c r="G70" s="35"/>
      <c r="H70" s="35"/>
      <c r="I70" s="35"/>
      <c r="J70" s="35"/>
      <c r="K70" s="35"/>
      <c r="L70" s="37">
        <v>830.219</v>
      </c>
      <c r="M70" s="36">
        <v>340.198</v>
      </c>
      <c r="N70" s="36">
        <v>0</v>
      </c>
      <c r="O70" s="36">
        <v>1343.365</v>
      </c>
      <c r="P70" s="36">
        <v>145.391</v>
      </c>
      <c r="Q70" s="36">
        <v>0</v>
      </c>
      <c r="R70" s="36">
        <v>0</v>
      </c>
      <c r="S70" s="36">
        <v>5.492</v>
      </c>
      <c r="T70" s="36">
        <v>0</v>
      </c>
      <c r="U70" s="36">
        <v>36.158</v>
      </c>
      <c r="V70" s="36">
        <v>1.071</v>
      </c>
      <c r="W70" s="36">
        <v>0</v>
      </c>
      <c r="X70" s="36">
        <v>0</v>
      </c>
      <c r="Y70" s="36">
        <v>0</v>
      </c>
      <c r="Z70" s="36">
        <v>1.92</v>
      </c>
      <c r="AA70" s="36">
        <v>6.165</v>
      </c>
      <c r="AB70" s="36">
        <v>0.303</v>
      </c>
      <c r="AC70" s="36">
        <v>0</v>
      </c>
      <c r="AD70" s="36">
        <v>0</v>
      </c>
      <c r="AE70" s="36">
        <v>6.584</v>
      </c>
      <c r="AF70" s="36">
        <v>53.216</v>
      </c>
      <c r="AG70" s="36">
        <v>0</v>
      </c>
      <c r="AH70" s="36">
        <v>0</v>
      </c>
      <c r="AI70" s="36">
        <v>219.412</v>
      </c>
      <c r="AJ70" s="36">
        <v>0</v>
      </c>
      <c r="AK70" s="36">
        <v>2.366</v>
      </c>
      <c r="AL70" s="36">
        <v>0</v>
      </c>
      <c r="AM70" s="36">
        <v>0</v>
      </c>
      <c r="AN70" s="36">
        <v>0</v>
      </c>
      <c r="AO70" s="36">
        <v>1546.805</v>
      </c>
      <c r="AP70" s="36">
        <v>1740.845</v>
      </c>
      <c r="AQ70" s="36">
        <v>0</v>
      </c>
      <c r="AR70" s="36">
        <v>0</v>
      </c>
      <c r="AS70" s="36">
        <v>0</v>
      </c>
      <c r="AT70" s="36">
        <v>0</v>
      </c>
      <c r="AU70" s="36">
        <v>1.15</v>
      </c>
      <c r="AV70" s="36">
        <v>0</v>
      </c>
      <c r="AW70" s="36">
        <v>0</v>
      </c>
      <c r="AX70" s="36">
        <v>0</v>
      </c>
      <c r="AY70" s="36">
        <v>0</v>
      </c>
      <c r="AZ70" s="36">
        <v>0</v>
      </c>
      <c r="BA70" s="36">
        <v>0.195</v>
      </c>
      <c r="BB70" s="36">
        <v>0</v>
      </c>
      <c r="BC70" s="36">
        <v>225.469</v>
      </c>
      <c r="BD70" s="36">
        <v>0</v>
      </c>
      <c r="BE70" s="36">
        <v>38.261</v>
      </c>
      <c r="BF70" s="36">
        <v>70.128</v>
      </c>
      <c r="BG70" s="36">
        <v>1.824</v>
      </c>
      <c r="BH70" s="36">
        <v>36.119</v>
      </c>
      <c r="BI70" s="36">
        <v>18.534</v>
      </c>
      <c r="BJ70" s="36">
        <v>0</v>
      </c>
      <c r="BK70" s="36">
        <v>0</v>
      </c>
      <c r="BL70" s="81">
        <v>0</v>
      </c>
      <c r="BM70" s="82">
        <f t="shared" si="5"/>
        <v>6671.189999999999</v>
      </c>
      <c r="BN70" s="38"/>
      <c r="BO70" s="150">
        <v>3281.398</v>
      </c>
      <c r="BP70" s="83">
        <f t="shared" si="6"/>
        <v>23597.489</v>
      </c>
      <c r="BQ70" s="37">
        <f t="shared" si="7"/>
        <v>23597.489</v>
      </c>
      <c r="BR70" s="84">
        <v>231.805</v>
      </c>
      <c r="BS70" s="35">
        <v>23365.684</v>
      </c>
      <c r="BT70" s="85">
        <v>0</v>
      </c>
      <c r="BU70" s="85">
        <v>0</v>
      </c>
      <c r="BV70" s="35">
        <v>0.965</v>
      </c>
      <c r="BW70" s="86">
        <v>-126.226</v>
      </c>
      <c r="BX70" s="38">
        <v>0</v>
      </c>
      <c r="BZ70" s="2"/>
    </row>
    <row r="71" spans="1:78" ht="12.75">
      <c r="A71" s="61" t="s">
        <v>44</v>
      </c>
      <c r="B71" s="38" t="s">
        <v>45</v>
      </c>
      <c r="C71" s="36">
        <f t="shared" si="4"/>
        <v>12253.429</v>
      </c>
      <c r="D71" s="35"/>
      <c r="E71" s="35"/>
      <c r="F71" s="35"/>
      <c r="G71" s="35"/>
      <c r="H71" s="35"/>
      <c r="I71" s="35"/>
      <c r="J71" s="35"/>
      <c r="K71" s="35"/>
      <c r="L71" s="37">
        <v>0</v>
      </c>
      <c r="M71" s="36">
        <v>56.48</v>
      </c>
      <c r="N71" s="36">
        <v>0</v>
      </c>
      <c r="O71" s="36">
        <v>50.278</v>
      </c>
      <c r="P71" s="36">
        <v>157.236</v>
      </c>
      <c r="Q71" s="36">
        <v>0</v>
      </c>
      <c r="R71" s="36">
        <v>0</v>
      </c>
      <c r="S71" s="36">
        <v>0.863</v>
      </c>
      <c r="T71" s="36">
        <v>0</v>
      </c>
      <c r="U71" s="36">
        <v>0</v>
      </c>
      <c r="V71" s="36">
        <v>10.95</v>
      </c>
      <c r="W71" s="36">
        <v>0.099</v>
      </c>
      <c r="X71" s="36">
        <v>0</v>
      </c>
      <c r="Y71" s="36">
        <v>0.029</v>
      </c>
      <c r="Z71" s="36">
        <v>0.825</v>
      </c>
      <c r="AA71" s="36">
        <v>0.308</v>
      </c>
      <c r="AB71" s="36">
        <v>2.772</v>
      </c>
      <c r="AC71" s="36">
        <v>0</v>
      </c>
      <c r="AD71" s="36">
        <v>0</v>
      </c>
      <c r="AE71" s="36">
        <v>5.507</v>
      </c>
      <c r="AF71" s="36">
        <v>0</v>
      </c>
      <c r="AG71" s="36">
        <v>0</v>
      </c>
      <c r="AH71" s="36">
        <v>0</v>
      </c>
      <c r="AI71" s="36">
        <v>38.834</v>
      </c>
      <c r="AJ71" s="36">
        <v>0</v>
      </c>
      <c r="AK71" s="36">
        <v>0</v>
      </c>
      <c r="AL71" s="36">
        <v>13.928</v>
      </c>
      <c r="AM71" s="36">
        <v>0</v>
      </c>
      <c r="AN71" s="36">
        <v>0</v>
      </c>
      <c r="AO71" s="36">
        <v>3902.463</v>
      </c>
      <c r="AP71" s="36">
        <v>987.162</v>
      </c>
      <c r="AQ71" s="36">
        <v>0</v>
      </c>
      <c r="AR71" s="36">
        <v>0</v>
      </c>
      <c r="AS71" s="36">
        <v>0</v>
      </c>
      <c r="AT71" s="36">
        <v>0</v>
      </c>
      <c r="AU71" s="36">
        <v>0</v>
      </c>
      <c r="AV71" s="36">
        <v>0.132</v>
      </c>
      <c r="AW71" s="36">
        <v>0</v>
      </c>
      <c r="AX71" s="36">
        <v>0</v>
      </c>
      <c r="AY71" s="36">
        <v>0</v>
      </c>
      <c r="AZ71" s="36">
        <v>0</v>
      </c>
      <c r="BA71" s="36">
        <v>0.07</v>
      </c>
      <c r="BB71" s="36">
        <v>0</v>
      </c>
      <c r="BC71" s="36">
        <v>0</v>
      </c>
      <c r="BD71" s="36">
        <v>0</v>
      </c>
      <c r="BE71" s="36">
        <v>0</v>
      </c>
      <c r="BF71" s="36">
        <v>0</v>
      </c>
      <c r="BG71" s="36">
        <v>857.59</v>
      </c>
      <c r="BH71" s="36">
        <v>0</v>
      </c>
      <c r="BI71" s="36">
        <v>3.218</v>
      </c>
      <c r="BJ71" s="36">
        <v>0</v>
      </c>
      <c r="BK71" s="36">
        <v>0</v>
      </c>
      <c r="BL71" s="81">
        <v>0</v>
      </c>
      <c r="BM71" s="82">
        <f t="shared" si="5"/>
        <v>6088.744</v>
      </c>
      <c r="BN71" s="38"/>
      <c r="BO71" s="150">
        <v>57.866</v>
      </c>
      <c r="BP71" s="83">
        <f t="shared" si="6"/>
        <v>6067.088000000001</v>
      </c>
      <c r="BQ71" s="37">
        <f t="shared" si="7"/>
        <v>6067.088000000001</v>
      </c>
      <c r="BR71" s="84">
        <v>423.934</v>
      </c>
      <c r="BS71" s="35">
        <v>5643.154</v>
      </c>
      <c r="BT71" s="85">
        <v>0</v>
      </c>
      <c r="BU71" s="85">
        <v>0</v>
      </c>
      <c r="BV71" s="35">
        <v>0</v>
      </c>
      <c r="BW71" s="86">
        <v>39.731</v>
      </c>
      <c r="BX71" s="38">
        <v>0</v>
      </c>
      <c r="BZ71" s="2"/>
    </row>
    <row r="72" spans="1:78" ht="12.75">
      <c r="A72" s="61" t="s">
        <v>46</v>
      </c>
      <c r="B72" s="38" t="s">
        <v>47</v>
      </c>
      <c r="C72" s="36">
        <f t="shared" si="4"/>
        <v>1549.014</v>
      </c>
      <c r="D72" s="35"/>
      <c r="E72" s="35"/>
      <c r="F72" s="35"/>
      <c r="G72" s="35"/>
      <c r="H72" s="35"/>
      <c r="I72" s="35"/>
      <c r="J72" s="35"/>
      <c r="K72" s="35"/>
      <c r="L72" s="37">
        <v>0</v>
      </c>
      <c r="M72" s="36">
        <v>0</v>
      </c>
      <c r="N72" s="36">
        <v>0</v>
      </c>
      <c r="O72" s="36">
        <v>0</v>
      </c>
      <c r="P72" s="36">
        <v>0</v>
      </c>
      <c r="Q72" s="36">
        <v>244.758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  <c r="AE72" s="36">
        <v>0</v>
      </c>
      <c r="AF72" s="36">
        <v>0</v>
      </c>
      <c r="AG72" s="36">
        <v>0</v>
      </c>
      <c r="AH72" s="36">
        <v>0</v>
      </c>
      <c r="AI72" s="36">
        <v>2.204</v>
      </c>
      <c r="AJ72" s="36">
        <v>0</v>
      </c>
      <c r="AK72" s="36">
        <v>0</v>
      </c>
      <c r="AL72" s="36">
        <v>0</v>
      </c>
      <c r="AM72" s="36">
        <v>0</v>
      </c>
      <c r="AN72" s="36">
        <v>0</v>
      </c>
      <c r="AO72" s="36">
        <v>0</v>
      </c>
      <c r="AP72" s="36">
        <v>0</v>
      </c>
      <c r="AQ72" s="36">
        <v>0</v>
      </c>
      <c r="AR72" s="36">
        <v>0</v>
      </c>
      <c r="AS72" s="36">
        <v>0</v>
      </c>
      <c r="AT72" s="36">
        <v>0</v>
      </c>
      <c r="AU72" s="36">
        <v>0</v>
      </c>
      <c r="AV72" s="36">
        <v>0</v>
      </c>
      <c r="AW72" s="36">
        <v>0</v>
      </c>
      <c r="AX72" s="36">
        <v>0</v>
      </c>
      <c r="AY72" s="36">
        <v>0</v>
      </c>
      <c r="AZ72" s="36">
        <v>0</v>
      </c>
      <c r="BA72" s="36">
        <v>0</v>
      </c>
      <c r="BB72" s="36">
        <v>0</v>
      </c>
      <c r="BC72" s="36">
        <v>0</v>
      </c>
      <c r="BD72" s="36">
        <v>0</v>
      </c>
      <c r="BE72" s="36">
        <v>0</v>
      </c>
      <c r="BF72" s="36">
        <v>0</v>
      </c>
      <c r="BG72" s="36">
        <v>0</v>
      </c>
      <c r="BH72" s="36">
        <v>0</v>
      </c>
      <c r="BI72" s="36">
        <v>0</v>
      </c>
      <c r="BJ72" s="36">
        <v>0</v>
      </c>
      <c r="BK72" s="36">
        <v>0</v>
      </c>
      <c r="BL72" s="81">
        <v>0</v>
      </c>
      <c r="BM72" s="82">
        <f t="shared" si="5"/>
        <v>246.96200000000002</v>
      </c>
      <c r="BN72" s="38"/>
      <c r="BO72" s="150">
        <v>0</v>
      </c>
      <c r="BP72" s="83">
        <f t="shared" si="6"/>
        <v>1234.714</v>
      </c>
      <c r="BQ72" s="37">
        <f t="shared" si="7"/>
        <v>1234.714</v>
      </c>
      <c r="BR72" s="84">
        <v>0</v>
      </c>
      <c r="BS72" s="35">
        <v>1234.714</v>
      </c>
      <c r="BT72" s="85">
        <v>0</v>
      </c>
      <c r="BU72" s="85">
        <v>0</v>
      </c>
      <c r="BV72" s="35">
        <v>0</v>
      </c>
      <c r="BW72" s="86">
        <v>67.338</v>
      </c>
      <c r="BX72" s="38">
        <v>0</v>
      </c>
      <c r="BZ72" s="2"/>
    </row>
    <row r="73" spans="1:78" ht="12.75">
      <c r="A73" s="61" t="s">
        <v>48</v>
      </c>
      <c r="B73" s="38" t="s">
        <v>49</v>
      </c>
      <c r="C73" s="36">
        <f t="shared" si="4"/>
        <v>4774.002</v>
      </c>
      <c r="D73" s="35"/>
      <c r="E73" s="35"/>
      <c r="F73" s="35"/>
      <c r="G73" s="35"/>
      <c r="H73" s="35"/>
      <c r="I73" s="35"/>
      <c r="J73" s="35"/>
      <c r="K73" s="35"/>
      <c r="L73" s="37">
        <v>0</v>
      </c>
      <c r="M73" s="36">
        <v>0</v>
      </c>
      <c r="N73" s="36">
        <v>0</v>
      </c>
      <c r="O73" s="36">
        <v>10.282</v>
      </c>
      <c r="P73" s="36">
        <v>5.568</v>
      </c>
      <c r="Q73" s="36">
        <v>0</v>
      </c>
      <c r="R73" s="36">
        <v>541.385</v>
      </c>
      <c r="S73" s="36">
        <v>28.146</v>
      </c>
      <c r="T73" s="36">
        <v>0</v>
      </c>
      <c r="U73" s="36">
        <v>3.371</v>
      </c>
      <c r="V73" s="36">
        <v>0.396</v>
      </c>
      <c r="W73" s="36">
        <v>0</v>
      </c>
      <c r="X73" s="36">
        <v>0</v>
      </c>
      <c r="Y73" s="36">
        <v>13.51</v>
      </c>
      <c r="Z73" s="36">
        <v>0.231</v>
      </c>
      <c r="AA73" s="36">
        <v>220.019</v>
      </c>
      <c r="AB73" s="36">
        <v>5.236</v>
      </c>
      <c r="AC73" s="36">
        <v>0</v>
      </c>
      <c r="AD73" s="36">
        <v>8.99</v>
      </c>
      <c r="AE73" s="36">
        <v>0</v>
      </c>
      <c r="AF73" s="36">
        <v>0.436</v>
      </c>
      <c r="AG73" s="36">
        <v>0</v>
      </c>
      <c r="AH73" s="36">
        <v>0</v>
      </c>
      <c r="AI73" s="36">
        <v>6.614</v>
      </c>
      <c r="AJ73" s="36">
        <v>0</v>
      </c>
      <c r="AK73" s="36">
        <v>0</v>
      </c>
      <c r="AL73" s="36">
        <v>4.768</v>
      </c>
      <c r="AM73" s="36">
        <v>0.679</v>
      </c>
      <c r="AN73" s="36">
        <v>0</v>
      </c>
      <c r="AO73" s="36">
        <v>26.044</v>
      </c>
      <c r="AP73" s="36">
        <v>0</v>
      </c>
      <c r="AQ73" s="36">
        <v>0</v>
      </c>
      <c r="AR73" s="36">
        <v>0</v>
      </c>
      <c r="AS73" s="36">
        <v>0</v>
      </c>
      <c r="AT73" s="36">
        <v>0</v>
      </c>
      <c r="AU73" s="36">
        <v>0.025</v>
      </c>
      <c r="AV73" s="36">
        <v>0</v>
      </c>
      <c r="AW73" s="36">
        <v>0</v>
      </c>
      <c r="AX73" s="36">
        <v>0.388</v>
      </c>
      <c r="AY73" s="36">
        <v>0</v>
      </c>
      <c r="AZ73" s="36">
        <v>1.069</v>
      </c>
      <c r="BA73" s="36">
        <v>0</v>
      </c>
      <c r="BB73" s="36">
        <v>0</v>
      </c>
      <c r="BC73" s="36">
        <v>261.118</v>
      </c>
      <c r="BD73" s="36">
        <v>0.181</v>
      </c>
      <c r="BE73" s="36">
        <v>1.046</v>
      </c>
      <c r="BF73" s="36">
        <v>20.373</v>
      </c>
      <c r="BG73" s="36">
        <v>41.875</v>
      </c>
      <c r="BH73" s="36">
        <v>10.593</v>
      </c>
      <c r="BI73" s="36">
        <v>16.609</v>
      </c>
      <c r="BJ73" s="36">
        <v>0</v>
      </c>
      <c r="BK73" s="36">
        <v>0</v>
      </c>
      <c r="BL73" s="81">
        <v>0</v>
      </c>
      <c r="BM73" s="82">
        <f t="shared" si="5"/>
        <v>1228.952</v>
      </c>
      <c r="BN73" s="38"/>
      <c r="BO73" s="150">
        <v>1047.064</v>
      </c>
      <c r="BP73" s="83">
        <f t="shared" si="6"/>
        <v>2496.995</v>
      </c>
      <c r="BQ73" s="37">
        <f t="shared" si="7"/>
        <v>2496.995</v>
      </c>
      <c r="BR73" s="84">
        <v>0</v>
      </c>
      <c r="BS73" s="35">
        <v>2496.995</v>
      </c>
      <c r="BT73" s="85">
        <v>0</v>
      </c>
      <c r="BU73" s="85">
        <v>0</v>
      </c>
      <c r="BV73" s="35">
        <v>0</v>
      </c>
      <c r="BW73" s="86">
        <v>0.991</v>
      </c>
      <c r="BX73" s="38">
        <v>0</v>
      </c>
      <c r="BZ73" s="2"/>
    </row>
    <row r="74" spans="1:78" ht="12.75">
      <c r="A74" s="61" t="s">
        <v>50</v>
      </c>
      <c r="B74" s="38" t="s">
        <v>209</v>
      </c>
      <c r="C74" s="36">
        <f t="shared" si="4"/>
        <v>2934.502</v>
      </c>
      <c r="D74" s="35"/>
      <c r="E74" s="35"/>
      <c r="F74" s="35"/>
      <c r="G74" s="35"/>
      <c r="H74" s="35"/>
      <c r="I74" s="35"/>
      <c r="J74" s="35"/>
      <c r="K74" s="35"/>
      <c r="L74" s="37">
        <v>0</v>
      </c>
      <c r="M74" s="36">
        <v>0</v>
      </c>
      <c r="N74" s="36">
        <v>0</v>
      </c>
      <c r="O74" s="36">
        <v>0</v>
      </c>
      <c r="P74" s="36">
        <v>8.01</v>
      </c>
      <c r="Q74" s="36">
        <v>0</v>
      </c>
      <c r="R74" s="36">
        <v>0</v>
      </c>
      <c r="S74" s="36">
        <v>180.527</v>
      </c>
      <c r="T74" s="36">
        <v>0</v>
      </c>
      <c r="U74" s="36">
        <v>0</v>
      </c>
      <c r="V74" s="36">
        <v>0</v>
      </c>
      <c r="W74" s="36">
        <v>0</v>
      </c>
      <c r="X74" s="36">
        <v>2.319</v>
      </c>
      <c r="Y74" s="36">
        <v>6.383</v>
      </c>
      <c r="Z74" s="36">
        <v>68.41</v>
      </c>
      <c r="AA74" s="36">
        <v>6.133</v>
      </c>
      <c r="AB74" s="36">
        <v>0</v>
      </c>
      <c r="AC74" s="36">
        <v>0</v>
      </c>
      <c r="AD74" s="36">
        <v>0</v>
      </c>
      <c r="AE74" s="36">
        <v>2342.979</v>
      </c>
      <c r="AF74" s="36">
        <v>0</v>
      </c>
      <c r="AG74" s="36">
        <v>0</v>
      </c>
      <c r="AH74" s="36">
        <v>0</v>
      </c>
      <c r="AI74" s="36">
        <v>44.779</v>
      </c>
      <c r="AJ74" s="36">
        <v>0</v>
      </c>
      <c r="AK74" s="36">
        <v>0</v>
      </c>
      <c r="AL74" s="36">
        <v>0</v>
      </c>
      <c r="AM74" s="36">
        <v>0</v>
      </c>
      <c r="AN74" s="36">
        <v>0</v>
      </c>
      <c r="AO74" s="36">
        <v>26.959</v>
      </c>
      <c r="AP74" s="36">
        <v>0</v>
      </c>
      <c r="AQ74" s="36">
        <v>0</v>
      </c>
      <c r="AR74" s="36">
        <v>0</v>
      </c>
      <c r="AS74" s="36">
        <v>0</v>
      </c>
      <c r="AT74" s="36">
        <v>0</v>
      </c>
      <c r="AU74" s="36">
        <v>0</v>
      </c>
      <c r="AV74" s="36">
        <v>0</v>
      </c>
      <c r="AW74" s="36">
        <v>1.392</v>
      </c>
      <c r="AX74" s="36">
        <v>0</v>
      </c>
      <c r="AY74" s="36">
        <v>0</v>
      </c>
      <c r="AZ74" s="36">
        <v>0</v>
      </c>
      <c r="BA74" s="36">
        <v>0</v>
      </c>
      <c r="BB74" s="36">
        <v>0</v>
      </c>
      <c r="BC74" s="36">
        <v>0</v>
      </c>
      <c r="BD74" s="36">
        <v>0</v>
      </c>
      <c r="BE74" s="36">
        <v>0</v>
      </c>
      <c r="BF74" s="36">
        <v>0</v>
      </c>
      <c r="BG74" s="36">
        <v>28.76</v>
      </c>
      <c r="BH74" s="36">
        <v>0</v>
      </c>
      <c r="BI74" s="36">
        <v>0.199</v>
      </c>
      <c r="BJ74" s="36">
        <v>0</v>
      </c>
      <c r="BK74" s="36">
        <v>0</v>
      </c>
      <c r="BL74" s="81">
        <v>0</v>
      </c>
      <c r="BM74" s="82">
        <f t="shared" si="5"/>
        <v>2716.85</v>
      </c>
      <c r="BN74" s="38"/>
      <c r="BO74" s="150">
        <v>0</v>
      </c>
      <c r="BP74" s="83">
        <f t="shared" si="6"/>
        <v>119.829</v>
      </c>
      <c r="BQ74" s="37">
        <f t="shared" si="7"/>
        <v>119.829</v>
      </c>
      <c r="BR74" s="84">
        <v>0</v>
      </c>
      <c r="BS74" s="35">
        <v>119.829</v>
      </c>
      <c r="BT74" s="85">
        <v>0</v>
      </c>
      <c r="BU74" s="85">
        <v>0</v>
      </c>
      <c r="BV74" s="35">
        <v>0</v>
      </c>
      <c r="BW74" s="86">
        <v>97.823</v>
      </c>
      <c r="BX74" s="38">
        <v>0</v>
      </c>
      <c r="BZ74" s="2"/>
    </row>
    <row r="75" spans="1:78" ht="12.75">
      <c r="A75" s="61" t="s">
        <v>51</v>
      </c>
      <c r="B75" s="38" t="s">
        <v>210</v>
      </c>
      <c r="C75" s="36">
        <f t="shared" si="4"/>
        <v>18484.869000000002</v>
      </c>
      <c r="D75" s="35"/>
      <c r="E75" s="35"/>
      <c r="F75" s="35"/>
      <c r="G75" s="35"/>
      <c r="H75" s="35"/>
      <c r="I75" s="35"/>
      <c r="J75" s="35"/>
      <c r="K75" s="35"/>
      <c r="L75" s="37">
        <v>2.221</v>
      </c>
      <c r="M75" s="36">
        <v>633.053</v>
      </c>
      <c r="N75" s="36">
        <v>9.835</v>
      </c>
      <c r="O75" s="36">
        <v>42.078</v>
      </c>
      <c r="P75" s="36">
        <v>20.72</v>
      </c>
      <c r="Q75" s="36">
        <v>0.138</v>
      </c>
      <c r="R75" s="36">
        <v>1.628</v>
      </c>
      <c r="S75" s="36">
        <v>8.124</v>
      </c>
      <c r="T75" s="36">
        <v>0</v>
      </c>
      <c r="U75" s="36">
        <v>6.581</v>
      </c>
      <c r="V75" s="36">
        <v>1.826</v>
      </c>
      <c r="W75" s="36">
        <v>1.628</v>
      </c>
      <c r="X75" s="36">
        <v>24.225</v>
      </c>
      <c r="Y75" s="36">
        <v>6.91</v>
      </c>
      <c r="Z75" s="36">
        <v>0.183</v>
      </c>
      <c r="AA75" s="36">
        <v>1.759</v>
      </c>
      <c r="AB75" s="36">
        <v>2.013</v>
      </c>
      <c r="AC75" s="36">
        <v>2873.651</v>
      </c>
      <c r="AD75" s="36">
        <v>13.724</v>
      </c>
      <c r="AE75" s="36">
        <v>348.808</v>
      </c>
      <c r="AF75" s="36">
        <v>28.506</v>
      </c>
      <c r="AG75" s="36">
        <v>23.465</v>
      </c>
      <c r="AH75" s="36">
        <v>97.257</v>
      </c>
      <c r="AI75" s="36">
        <v>111.355</v>
      </c>
      <c r="AJ75" s="36">
        <v>2564.786</v>
      </c>
      <c r="AK75" s="36">
        <v>124.014</v>
      </c>
      <c r="AL75" s="36">
        <v>998.492</v>
      </c>
      <c r="AM75" s="36">
        <v>83.674</v>
      </c>
      <c r="AN75" s="36">
        <v>2.573</v>
      </c>
      <c r="AO75" s="36">
        <v>140.894</v>
      </c>
      <c r="AP75" s="36">
        <v>22.253</v>
      </c>
      <c r="AQ75" s="36">
        <v>11.137</v>
      </c>
      <c r="AR75" s="36">
        <v>35.667</v>
      </c>
      <c r="AS75" s="36">
        <v>2.36</v>
      </c>
      <c r="AT75" s="36">
        <v>19.89</v>
      </c>
      <c r="AU75" s="36">
        <v>3.97</v>
      </c>
      <c r="AV75" s="36">
        <v>1.477</v>
      </c>
      <c r="AW75" s="36">
        <v>4.54</v>
      </c>
      <c r="AX75" s="36">
        <v>6.495</v>
      </c>
      <c r="AY75" s="36">
        <v>0.152</v>
      </c>
      <c r="AZ75" s="36">
        <v>30.826</v>
      </c>
      <c r="BA75" s="36">
        <v>41.614</v>
      </c>
      <c r="BB75" s="36">
        <v>19.312</v>
      </c>
      <c r="BC75" s="36">
        <v>335.558</v>
      </c>
      <c r="BD75" s="36">
        <v>1.942</v>
      </c>
      <c r="BE75" s="36">
        <v>25.663</v>
      </c>
      <c r="BF75" s="36">
        <v>33.919</v>
      </c>
      <c r="BG75" s="36">
        <v>4.535</v>
      </c>
      <c r="BH75" s="36">
        <v>7.41</v>
      </c>
      <c r="BI75" s="36">
        <v>37.184</v>
      </c>
      <c r="BJ75" s="36">
        <v>0</v>
      </c>
      <c r="BK75" s="36">
        <v>0</v>
      </c>
      <c r="BL75" s="81">
        <v>0</v>
      </c>
      <c r="BM75" s="82">
        <f t="shared" si="5"/>
        <v>8820.025000000001</v>
      </c>
      <c r="BN75" s="38"/>
      <c r="BO75" s="150">
        <v>6235</v>
      </c>
      <c r="BP75" s="83">
        <f t="shared" si="6"/>
        <v>3395.871</v>
      </c>
      <c r="BQ75" s="37">
        <f t="shared" si="7"/>
        <v>3395.871</v>
      </c>
      <c r="BR75" s="84">
        <v>0</v>
      </c>
      <c r="BS75" s="35">
        <v>3395.871</v>
      </c>
      <c r="BT75" s="85">
        <v>0</v>
      </c>
      <c r="BU75" s="85">
        <v>0</v>
      </c>
      <c r="BV75" s="35">
        <v>0</v>
      </c>
      <c r="BW75" s="86">
        <v>33.973</v>
      </c>
      <c r="BX75" s="38">
        <v>0</v>
      </c>
      <c r="BZ75" s="2"/>
    </row>
    <row r="76" spans="1:78" ht="12.75">
      <c r="A76" s="61" t="s">
        <v>52</v>
      </c>
      <c r="B76" s="38" t="s">
        <v>211</v>
      </c>
      <c r="C76" s="36">
        <f t="shared" si="4"/>
        <v>6036.780000000002</v>
      </c>
      <c r="D76" s="35"/>
      <c r="E76" s="35"/>
      <c r="F76" s="35"/>
      <c r="G76" s="35"/>
      <c r="H76" s="35"/>
      <c r="I76" s="35"/>
      <c r="J76" s="35"/>
      <c r="K76" s="35"/>
      <c r="L76" s="37">
        <v>419.959</v>
      </c>
      <c r="M76" s="36">
        <v>0</v>
      </c>
      <c r="N76" s="36">
        <v>0.188</v>
      </c>
      <c r="O76" s="36">
        <v>243.484</v>
      </c>
      <c r="P76" s="36">
        <v>300.103</v>
      </c>
      <c r="Q76" s="36">
        <v>0.112</v>
      </c>
      <c r="R76" s="36">
        <v>5.848</v>
      </c>
      <c r="S76" s="36">
        <v>11.047</v>
      </c>
      <c r="T76" s="36">
        <v>0</v>
      </c>
      <c r="U76" s="36">
        <v>469.319</v>
      </c>
      <c r="V76" s="36">
        <v>99.363</v>
      </c>
      <c r="W76" s="36">
        <v>107.093</v>
      </c>
      <c r="X76" s="36">
        <v>0.382</v>
      </c>
      <c r="Y76" s="36">
        <v>2.8</v>
      </c>
      <c r="Z76" s="36">
        <v>2.807</v>
      </c>
      <c r="AA76" s="36">
        <v>229.91</v>
      </c>
      <c r="AB76" s="36">
        <v>29.001</v>
      </c>
      <c r="AC76" s="36">
        <v>0.522</v>
      </c>
      <c r="AD76" s="36">
        <v>0</v>
      </c>
      <c r="AE76" s="36">
        <v>839.424</v>
      </c>
      <c r="AF76" s="36">
        <v>47.391</v>
      </c>
      <c r="AG76" s="36">
        <v>2.899</v>
      </c>
      <c r="AH76" s="36">
        <v>0.941</v>
      </c>
      <c r="AI76" s="36">
        <v>22.853</v>
      </c>
      <c r="AJ76" s="36">
        <v>0.86</v>
      </c>
      <c r="AK76" s="36">
        <v>2.036</v>
      </c>
      <c r="AL76" s="36">
        <v>6.532</v>
      </c>
      <c r="AM76" s="36">
        <v>81.196</v>
      </c>
      <c r="AN76" s="36">
        <v>0.89</v>
      </c>
      <c r="AO76" s="36">
        <v>292.76</v>
      </c>
      <c r="AP76" s="36">
        <v>16.8</v>
      </c>
      <c r="AQ76" s="36">
        <v>0.032</v>
      </c>
      <c r="AR76" s="36">
        <v>0</v>
      </c>
      <c r="AS76" s="36">
        <v>0.126</v>
      </c>
      <c r="AT76" s="36">
        <v>0</v>
      </c>
      <c r="AU76" s="36">
        <v>0</v>
      </c>
      <c r="AV76" s="36">
        <v>0.073</v>
      </c>
      <c r="AW76" s="36">
        <v>3.943</v>
      </c>
      <c r="AX76" s="36">
        <v>1.972</v>
      </c>
      <c r="AY76" s="36">
        <v>0.047</v>
      </c>
      <c r="AZ76" s="36">
        <v>0.384</v>
      </c>
      <c r="BA76" s="36">
        <v>0.86</v>
      </c>
      <c r="BB76" s="36">
        <v>438.172</v>
      </c>
      <c r="BC76" s="36">
        <v>87.513</v>
      </c>
      <c r="BD76" s="36">
        <v>4.885</v>
      </c>
      <c r="BE76" s="36">
        <v>26.386</v>
      </c>
      <c r="BF76" s="36">
        <v>302.096</v>
      </c>
      <c r="BG76" s="36">
        <v>45.324</v>
      </c>
      <c r="BH76" s="36">
        <v>0</v>
      </c>
      <c r="BI76" s="36">
        <v>83.582</v>
      </c>
      <c r="BJ76" s="36">
        <v>0</v>
      </c>
      <c r="BK76" s="36">
        <v>0</v>
      </c>
      <c r="BL76" s="81">
        <v>0</v>
      </c>
      <c r="BM76" s="82">
        <f t="shared" si="5"/>
        <v>4231.915000000002</v>
      </c>
      <c r="BN76" s="38"/>
      <c r="BO76" s="150">
        <v>0</v>
      </c>
      <c r="BP76" s="83">
        <f t="shared" si="6"/>
        <v>1778.053</v>
      </c>
      <c r="BQ76" s="37">
        <f t="shared" si="7"/>
        <v>1778.053</v>
      </c>
      <c r="BR76" s="84">
        <v>0</v>
      </c>
      <c r="BS76" s="35">
        <v>1778.053</v>
      </c>
      <c r="BT76" s="85">
        <v>0</v>
      </c>
      <c r="BU76" s="85">
        <v>0</v>
      </c>
      <c r="BV76" s="35">
        <v>0</v>
      </c>
      <c r="BW76" s="86">
        <v>26.812</v>
      </c>
      <c r="BX76" s="38">
        <v>0</v>
      </c>
      <c r="BZ76" s="2"/>
    </row>
    <row r="77" spans="1:78" ht="12.75">
      <c r="A77" s="61" t="s">
        <v>53</v>
      </c>
      <c r="B77" s="38" t="s">
        <v>212</v>
      </c>
      <c r="C77" s="36">
        <f t="shared" si="4"/>
        <v>2142.401</v>
      </c>
      <c r="D77" s="35"/>
      <c r="E77" s="35"/>
      <c r="F77" s="35"/>
      <c r="G77" s="35"/>
      <c r="H77" s="35"/>
      <c r="I77" s="35"/>
      <c r="J77" s="35"/>
      <c r="K77" s="35"/>
      <c r="L77" s="37">
        <v>32.492</v>
      </c>
      <c r="M77" s="36">
        <v>0</v>
      </c>
      <c r="N77" s="36">
        <v>0</v>
      </c>
      <c r="O77" s="36">
        <v>4.965</v>
      </c>
      <c r="P77" s="36">
        <v>2.84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0.319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6.985</v>
      </c>
      <c r="AD77" s="36">
        <v>0</v>
      </c>
      <c r="AE77" s="36">
        <v>0</v>
      </c>
      <c r="AF77" s="36">
        <v>0</v>
      </c>
      <c r="AG77" s="36">
        <v>0</v>
      </c>
      <c r="AH77" s="36">
        <v>0</v>
      </c>
      <c r="AI77" s="36">
        <v>0</v>
      </c>
      <c r="AJ77" s="36">
        <v>0</v>
      </c>
      <c r="AK77" s="36">
        <v>0</v>
      </c>
      <c r="AL77" s="36">
        <v>0</v>
      </c>
      <c r="AM77" s="36">
        <v>0</v>
      </c>
      <c r="AN77" s="36">
        <v>0</v>
      </c>
      <c r="AO77" s="36">
        <v>0</v>
      </c>
      <c r="AP77" s="36">
        <v>0</v>
      </c>
      <c r="AQ77" s="36">
        <v>0</v>
      </c>
      <c r="AR77" s="36">
        <v>0</v>
      </c>
      <c r="AS77" s="36">
        <v>0</v>
      </c>
      <c r="AT77" s="36">
        <v>0</v>
      </c>
      <c r="AU77" s="36">
        <v>0</v>
      </c>
      <c r="AV77" s="36">
        <v>0</v>
      </c>
      <c r="AW77" s="36">
        <v>0</v>
      </c>
      <c r="AX77" s="36">
        <v>0</v>
      </c>
      <c r="AY77" s="36">
        <v>0.672</v>
      </c>
      <c r="AZ77" s="36">
        <v>0</v>
      </c>
      <c r="BA77" s="36">
        <v>0</v>
      </c>
      <c r="BB77" s="36">
        <v>0</v>
      </c>
      <c r="BC77" s="36">
        <v>9.724</v>
      </c>
      <c r="BD77" s="36">
        <v>0</v>
      </c>
      <c r="BE77" s="36">
        <v>0.145</v>
      </c>
      <c r="BF77" s="36">
        <v>323.346</v>
      </c>
      <c r="BG77" s="36">
        <v>0.204</v>
      </c>
      <c r="BH77" s="36">
        <v>4.041</v>
      </c>
      <c r="BI77" s="36">
        <v>0.111</v>
      </c>
      <c r="BJ77" s="36">
        <v>0</v>
      </c>
      <c r="BK77" s="36">
        <v>0</v>
      </c>
      <c r="BL77" s="81">
        <v>0</v>
      </c>
      <c r="BM77" s="82">
        <f t="shared" si="5"/>
        <v>385.844</v>
      </c>
      <c r="BN77" s="38"/>
      <c r="BO77" s="150">
        <v>6.354</v>
      </c>
      <c r="BP77" s="83">
        <f t="shared" si="6"/>
        <v>1678.937</v>
      </c>
      <c r="BQ77" s="37">
        <f t="shared" si="7"/>
        <v>1678.937</v>
      </c>
      <c r="BR77" s="84">
        <v>0</v>
      </c>
      <c r="BS77" s="35">
        <v>1678.937</v>
      </c>
      <c r="BT77" s="85">
        <v>0</v>
      </c>
      <c r="BU77" s="85">
        <v>0</v>
      </c>
      <c r="BV77" s="35">
        <v>0</v>
      </c>
      <c r="BW77" s="86">
        <v>71.266</v>
      </c>
      <c r="BX77" s="38">
        <v>0</v>
      </c>
      <c r="BZ77" s="2"/>
    </row>
    <row r="78" spans="1:78" ht="12.75">
      <c r="A78" s="61" t="s">
        <v>54</v>
      </c>
      <c r="B78" s="38" t="s">
        <v>213</v>
      </c>
      <c r="C78" s="36">
        <f t="shared" si="4"/>
        <v>3762.561</v>
      </c>
      <c r="D78" s="35"/>
      <c r="E78" s="35"/>
      <c r="F78" s="35"/>
      <c r="G78" s="35"/>
      <c r="H78" s="35"/>
      <c r="I78" s="35"/>
      <c r="J78" s="35"/>
      <c r="K78" s="35"/>
      <c r="L78" s="37">
        <v>0</v>
      </c>
      <c r="M78" s="36">
        <v>0</v>
      </c>
      <c r="N78" s="36">
        <v>0</v>
      </c>
      <c r="O78" s="36">
        <v>99.641</v>
      </c>
      <c r="P78" s="36">
        <v>247.946</v>
      </c>
      <c r="Q78" s="36">
        <v>0.049</v>
      </c>
      <c r="R78" s="36">
        <v>0.055</v>
      </c>
      <c r="S78" s="36">
        <v>37.923</v>
      </c>
      <c r="T78" s="36">
        <v>0</v>
      </c>
      <c r="U78" s="36">
        <v>0</v>
      </c>
      <c r="V78" s="36">
        <v>0</v>
      </c>
      <c r="W78" s="36">
        <v>0</v>
      </c>
      <c r="X78" s="36">
        <v>19.224</v>
      </c>
      <c r="Y78" s="36">
        <v>24.992</v>
      </c>
      <c r="Z78" s="36">
        <v>0.224</v>
      </c>
      <c r="AA78" s="36">
        <v>0</v>
      </c>
      <c r="AB78" s="36">
        <v>13.529</v>
      </c>
      <c r="AC78" s="36">
        <v>0</v>
      </c>
      <c r="AD78" s="36">
        <v>979.608</v>
      </c>
      <c r="AE78" s="36">
        <v>853.129</v>
      </c>
      <c r="AF78" s="36">
        <v>0</v>
      </c>
      <c r="AG78" s="36">
        <v>0</v>
      </c>
      <c r="AH78" s="36">
        <v>0</v>
      </c>
      <c r="AI78" s="36">
        <v>13.308</v>
      </c>
      <c r="AJ78" s="36">
        <v>1075.205</v>
      </c>
      <c r="AK78" s="36">
        <v>0</v>
      </c>
      <c r="AL78" s="36">
        <v>0</v>
      </c>
      <c r="AM78" s="36">
        <v>16.849</v>
      </c>
      <c r="AN78" s="36">
        <v>0</v>
      </c>
      <c r="AO78" s="36">
        <v>89.28</v>
      </c>
      <c r="AP78" s="36">
        <v>0</v>
      </c>
      <c r="AQ78" s="36">
        <v>0</v>
      </c>
      <c r="AR78" s="36">
        <v>0</v>
      </c>
      <c r="AS78" s="36">
        <v>0</v>
      </c>
      <c r="AT78" s="36">
        <v>0</v>
      </c>
      <c r="AU78" s="36">
        <v>0</v>
      </c>
      <c r="AV78" s="36">
        <v>0.377</v>
      </c>
      <c r="AW78" s="36">
        <v>4.619</v>
      </c>
      <c r="AX78" s="36">
        <v>0</v>
      </c>
      <c r="AY78" s="36">
        <v>0</v>
      </c>
      <c r="AZ78" s="36">
        <v>0</v>
      </c>
      <c r="BA78" s="36">
        <v>0</v>
      </c>
      <c r="BB78" s="36">
        <v>0.23</v>
      </c>
      <c r="BC78" s="36">
        <v>0</v>
      </c>
      <c r="BD78" s="36">
        <v>0</v>
      </c>
      <c r="BE78" s="36">
        <v>0</v>
      </c>
      <c r="BF78" s="36">
        <v>0</v>
      </c>
      <c r="BG78" s="36">
        <v>0</v>
      </c>
      <c r="BH78" s="36">
        <v>0</v>
      </c>
      <c r="BI78" s="36">
        <v>0.179</v>
      </c>
      <c r="BJ78" s="36">
        <v>0</v>
      </c>
      <c r="BK78" s="36">
        <v>0</v>
      </c>
      <c r="BL78" s="81">
        <v>0</v>
      </c>
      <c r="BM78" s="82">
        <f t="shared" si="5"/>
        <v>3476.367</v>
      </c>
      <c r="BN78" s="38"/>
      <c r="BO78" s="150">
        <v>0</v>
      </c>
      <c r="BP78" s="83">
        <f t="shared" si="6"/>
        <v>198.73</v>
      </c>
      <c r="BQ78" s="37">
        <f t="shared" si="7"/>
        <v>198.73</v>
      </c>
      <c r="BR78" s="84">
        <v>0</v>
      </c>
      <c r="BS78" s="35">
        <v>198.73</v>
      </c>
      <c r="BT78" s="85">
        <v>0</v>
      </c>
      <c r="BU78" s="85">
        <v>0</v>
      </c>
      <c r="BV78" s="35">
        <v>0</v>
      </c>
      <c r="BW78" s="86">
        <v>87.464</v>
      </c>
      <c r="BX78" s="38">
        <v>0</v>
      </c>
      <c r="BZ78" s="2"/>
    </row>
    <row r="79" spans="1:78" ht="12.75">
      <c r="A79" s="61" t="s">
        <v>55</v>
      </c>
      <c r="B79" s="38" t="s">
        <v>214</v>
      </c>
      <c r="C79" s="36">
        <f t="shared" si="4"/>
        <v>7945.659000000001</v>
      </c>
      <c r="D79" s="35"/>
      <c r="E79" s="35"/>
      <c r="F79" s="35"/>
      <c r="G79" s="35"/>
      <c r="H79" s="35"/>
      <c r="I79" s="35"/>
      <c r="J79" s="35"/>
      <c r="K79" s="35"/>
      <c r="L79" s="37">
        <v>0</v>
      </c>
      <c r="M79" s="36">
        <v>0</v>
      </c>
      <c r="N79" s="36">
        <v>0</v>
      </c>
      <c r="O79" s="36">
        <v>4.734</v>
      </c>
      <c r="P79" s="36">
        <v>170.095</v>
      </c>
      <c r="Q79" s="36">
        <v>0.002</v>
      </c>
      <c r="R79" s="36">
        <v>0.094</v>
      </c>
      <c r="S79" s="36">
        <v>25.291</v>
      </c>
      <c r="T79" s="36">
        <v>0</v>
      </c>
      <c r="U79" s="36">
        <v>0</v>
      </c>
      <c r="V79" s="36">
        <v>0</v>
      </c>
      <c r="W79" s="36">
        <v>0</v>
      </c>
      <c r="X79" s="36">
        <v>240.467</v>
      </c>
      <c r="Y79" s="36">
        <v>107.756</v>
      </c>
      <c r="Z79" s="36">
        <v>0.487</v>
      </c>
      <c r="AA79" s="36">
        <v>0.601</v>
      </c>
      <c r="AB79" s="36">
        <v>0</v>
      </c>
      <c r="AC79" s="36">
        <v>0</v>
      </c>
      <c r="AD79" s="36">
        <v>0</v>
      </c>
      <c r="AE79" s="36">
        <v>5325.359</v>
      </c>
      <c r="AF79" s="36">
        <v>0.221</v>
      </c>
      <c r="AG79" s="36">
        <v>0</v>
      </c>
      <c r="AH79" s="36">
        <v>8.928</v>
      </c>
      <c r="AI79" s="36">
        <v>0</v>
      </c>
      <c r="AJ79" s="36">
        <v>0</v>
      </c>
      <c r="AK79" s="36">
        <v>0</v>
      </c>
      <c r="AL79" s="36">
        <v>0</v>
      </c>
      <c r="AM79" s="36">
        <v>0</v>
      </c>
      <c r="AN79" s="36">
        <v>0</v>
      </c>
      <c r="AO79" s="36">
        <v>654.291</v>
      </c>
      <c r="AP79" s="36">
        <v>0</v>
      </c>
      <c r="AQ79" s="36">
        <v>0</v>
      </c>
      <c r="AR79" s="36">
        <v>0</v>
      </c>
      <c r="AS79" s="36">
        <v>0</v>
      </c>
      <c r="AT79" s="36">
        <v>0</v>
      </c>
      <c r="AU79" s="36">
        <v>0</v>
      </c>
      <c r="AV79" s="36">
        <v>0</v>
      </c>
      <c r="AW79" s="36">
        <v>31.243</v>
      </c>
      <c r="AX79" s="36">
        <v>0</v>
      </c>
      <c r="AY79" s="36">
        <v>0</v>
      </c>
      <c r="AZ79" s="36">
        <v>6.297</v>
      </c>
      <c r="BA79" s="36">
        <v>0</v>
      </c>
      <c r="BB79" s="36">
        <v>0</v>
      </c>
      <c r="BC79" s="36">
        <v>0</v>
      </c>
      <c r="BD79" s="36">
        <v>0</v>
      </c>
      <c r="BE79" s="36">
        <v>0</v>
      </c>
      <c r="BF79" s="36">
        <v>0</v>
      </c>
      <c r="BG79" s="36">
        <v>0</v>
      </c>
      <c r="BH79" s="36">
        <v>0</v>
      </c>
      <c r="BI79" s="36">
        <v>0.452</v>
      </c>
      <c r="BJ79" s="36">
        <v>0</v>
      </c>
      <c r="BK79" s="36">
        <v>0</v>
      </c>
      <c r="BL79" s="81">
        <v>0</v>
      </c>
      <c r="BM79" s="82">
        <f t="shared" si="5"/>
        <v>6576.318</v>
      </c>
      <c r="BN79" s="38"/>
      <c r="BO79" s="150">
        <v>0</v>
      </c>
      <c r="BP79" s="83">
        <f t="shared" si="6"/>
        <v>255.728</v>
      </c>
      <c r="BQ79" s="37">
        <f t="shared" si="7"/>
        <v>255.728</v>
      </c>
      <c r="BR79" s="84">
        <v>0</v>
      </c>
      <c r="BS79" s="35">
        <v>255.728</v>
      </c>
      <c r="BT79" s="85">
        <v>0</v>
      </c>
      <c r="BU79" s="85">
        <v>0</v>
      </c>
      <c r="BV79" s="35">
        <v>0</v>
      </c>
      <c r="BW79" s="86">
        <v>1113.613</v>
      </c>
      <c r="BX79" s="38">
        <v>0</v>
      </c>
      <c r="BZ79" s="2"/>
    </row>
    <row r="80" spans="1:78" ht="12.75">
      <c r="A80" s="61" t="s">
        <v>56</v>
      </c>
      <c r="B80" s="38" t="s">
        <v>215</v>
      </c>
      <c r="C80" s="36">
        <f t="shared" si="4"/>
        <v>8517.118999999999</v>
      </c>
      <c r="D80" s="35"/>
      <c r="E80" s="35"/>
      <c r="F80" s="35"/>
      <c r="G80" s="35"/>
      <c r="H80" s="35"/>
      <c r="I80" s="35"/>
      <c r="J80" s="35"/>
      <c r="K80" s="35"/>
      <c r="L80" s="37">
        <v>0.067</v>
      </c>
      <c r="M80" s="36">
        <v>0</v>
      </c>
      <c r="N80" s="36">
        <v>0.21</v>
      </c>
      <c r="O80" s="36">
        <v>424.222</v>
      </c>
      <c r="P80" s="36">
        <v>48.152</v>
      </c>
      <c r="Q80" s="36">
        <v>0.046</v>
      </c>
      <c r="R80" s="36">
        <v>5.614</v>
      </c>
      <c r="S80" s="36">
        <v>47.044</v>
      </c>
      <c r="T80" s="36">
        <v>0</v>
      </c>
      <c r="U80" s="36">
        <v>38.015</v>
      </c>
      <c r="V80" s="36">
        <v>12.206</v>
      </c>
      <c r="W80" s="36">
        <v>0.47</v>
      </c>
      <c r="X80" s="36">
        <v>0.984</v>
      </c>
      <c r="Y80" s="36">
        <v>424.424</v>
      </c>
      <c r="Z80" s="36">
        <v>1.623</v>
      </c>
      <c r="AA80" s="36">
        <v>13.45</v>
      </c>
      <c r="AB80" s="36">
        <v>78.773</v>
      </c>
      <c r="AC80" s="36">
        <v>1.452</v>
      </c>
      <c r="AD80" s="36">
        <v>0.033</v>
      </c>
      <c r="AE80" s="36">
        <v>1792.852</v>
      </c>
      <c r="AF80" s="36">
        <v>13.16</v>
      </c>
      <c r="AG80" s="36">
        <v>8.957</v>
      </c>
      <c r="AH80" s="36">
        <v>49.403</v>
      </c>
      <c r="AI80" s="36">
        <v>22.495</v>
      </c>
      <c r="AJ80" s="36">
        <v>45.646</v>
      </c>
      <c r="AK80" s="36">
        <v>0.853</v>
      </c>
      <c r="AL80" s="36">
        <v>67.341</v>
      </c>
      <c r="AM80" s="36">
        <v>13.167</v>
      </c>
      <c r="AN80" s="36">
        <v>0.001</v>
      </c>
      <c r="AO80" s="36">
        <v>403.068</v>
      </c>
      <c r="AP80" s="36">
        <v>35.985</v>
      </c>
      <c r="AQ80" s="36">
        <v>4.608</v>
      </c>
      <c r="AR80" s="36">
        <v>2.75</v>
      </c>
      <c r="AS80" s="36">
        <v>1.134</v>
      </c>
      <c r="AT80" s="36">
        <v>0</v>
      </c>
      <c r="AU80" s="36">
        <v>0</v>
      </c>
      <c r="AV80" s="36">
        <v>0.896</v>
      </c>
      <c r="AW80" s="36">
        <v>10.475</v>
      </c>
      <c r="AX80" s="36">
        <v>69.983</v>
      </c>
      <c r="AY80" s="36">
        <v>0.078</v>
      </c>
      <c r="AZ80" s="36">
        <v>0.479</v>
      </c>
      <c r="BA80" s="36">
        <v>2.231</v>
      </c>
      <c r="BB80" s="36">
        <v>2.163</v>
      </c>
      <c r="BC80" s="36">
        <v>44.471</v>
      </c>
      <c r="BD80" s="36">
        <v>0.049</v>
      </c>
      <c r="BE80" s="36">
        <v>12.959</v>
      </c>
      <c r="BF80" s="36">
        <v>26.267</v>
      </c>
      <c r="BG80" s="36">
        <v>0.917</v>
      </c>
      <c r="BH80" s="36">
        <v>0</v>
      </c>
      <c r="BI80" s="36">
        <v>13.256</v>
      </c>
      <c r="BJ80" s="36">
        <v>0</v>
      </c>
      <c r="BK80" s="36">
        <v>0</v>
      </c>
      <c r="BL80" s="81">
        <v>0</v>
      </c>
      <c r="BM80" s="82">
        <f t="shared" si="5"/>
        <v>3742.428999999999</v>
      </c>
      <c r="BN80" s="38"/>
      <c r="BO80" s="150">
        <v>0</v>
      </c>
      <c r="BP80" s="83">
        <f t="shared" si="6"/>
        <v>172.891</v>
      </c>
      <c r="BQ80" s="37">
        <f t="shared" si="7"/>
        <v>172.891</v>
      </c>
      <c r="BR80" s="84">
        <v>0</v>
      </c>
      <c r="BS80" s="35">
        <v>172.891</v>
      </c>
      <c r="BT80" s="85">
        <v>0</v>
      </c>
      <c r="BU80" s="85">
        <v>0</v>
      </c>
      <c r="BV80" s="35">
        <v>4428.914</v>
      </c>
      <c r="BW80" s="86">
        <v>172.885</v>
      </c>
      <c r="BX80" s="38">
        <v>0</v>
      </c>
      <c r="BZ80" s="2"/>
    </row>
    <row r="81" spans="1:78" ht="12.75">
      <c r="A81" s="61" t="s">
        <v>57</v>
      </c>
      <c r="B81" s="38" t="s">
        <v>58</v>
      </c>
      <c r="C81" s="36">
        <f t="shared" si="4"/>
        <v>2923.4590000000003</v>
      </c>
      <c r="D81" s="35"/>
      <c r="E81" s="35"/>
      <c r="F81" s="35"/>
      <c r="G81" s="35"/>
      <c r="H81" s="35"/>
      <c r="I81" s="35"/>
      <c r="J81" s="35"/>
      <c r="K81" s="35"/>
      <c r="L81" s="37">
        <v>0</v>
      </c>
      <c r="M81" s="36">
        <v>0</v>
      </c>
      <c r="N81" s="36">
        <v>0</v>
      </c>
      <c r="O81" s="36">
        <v>0</v>
      </c>
      <c r="P81" s="36">
        <v>230.986</v>
      </c>
      <c r="Q81" s="36">
        <v>0</v>
      </c>
      <c r="R81" s="36">
        <v>4.741</v>
      </c>
      <c r="S81" s="36">
        <v>166.735</v>
      </c>
      <c r="T81" s="36">
        <v>0</v>
      </c>
      <c r="U81" s="36">
        <v>0.763</v>
      </c>
      <c r="V81" s="36">
        <v>0</v>
      </c>
      <c r="W81" s="36">
        <v>0</v>
      </c>
      <c r="X81" s="36">
        <v>0.364</v>
      </c>
      <c r="Y81" s="36">
        <v>0</v>
      </c>
      <c r="Z81" s="36">
        <v>318.03</v>
      </c>
      <c r="AA81" s="36">
        <v>39.04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36">
        <v>102.13</v>
      </c>
      <c r="AI81" s="36">
        <v>0</v>
      </c>
      <c r="AJ81" s="36">
        <v>0</v>
      </c>
      <c r="AK81" s="36">
        <v>0</v>
      </c>
      <c r="AL81" s="36">
        <v>0</v>
      </c>
      <c r="AM81" s="36">
        <v>0</v>
      </c>
      <c r="AN81" s="36">
        <v>0</v>
      </c>
      <c r="AO81" s="36">
        <v>0</v>
      </c>
      <c r="AP81" s="36">
        <v>0</v>
      </c>
      <c r="AQ81" s="36">
        <v>0</v>
      </c>
      <c r="AR81" s="36">
        <v>0</v>
      </c>
      <c r="AS81" s="36">
        <v>0</v>
      </c>
      <c r="AT81" s="36">
        <v>0</v>
      </c>
      <c r="AU81" s="36">
        <v>0</v>
      </c>
      <c r="AV81" s="36">
        <v>0</v>
      </c>
      <c r="AW81" s="36">
        <v>0</v>
      </c>
      <c r="AX81" s="36">
        <v>20.556</v>
      </c>
      <c r="AY81" s="36">
        <v>0</v>
      </c>
      <c r="AZ81" s="36">
        <v>0</v>
      </c>
      <c r="BA81" s="36">
        <v>0</v>
      </c>
      <c r="BB81" s="36">
        <v>0</v>
      </c>
      <c r="BC81" s="36">
        <v>0</v>
      </c>
      <c r="BD81" s="36">
        <v>0</v>
      </c>
      <c r="BE81" s="36">
        <v>0</v>
      </c>
      <c r="BF81" s="36">
        <v>0</v>
      </c>
      <c r="BG81" s="36">
        <v>0</v>
      </c>
      <c r="BH81" s="36">
        <v>0</v>
      </c>
      <c r="BI81" s="36">
        <v>17.41</v>
      </c>
      <c r="BJ81" s="36">
        <v>0</v>
      </c>
      <c r="BK81" s="36">
        <v>0</v>
      </c>
      <c r="BL81" s="81">
        <v>0</v>
      </c>
      <c r="BM81" s="82">
        <f t="shared" si="5"/>
        <v>900.7549999999999</v>
      </c>
      <c r="BN81" s="38"/>
      <c r="BO81" s="150">
        <v>0</v>
      </c>
      <c r="BP81" s="83">
        <f t="shared" si="6"/>
        <v>1219.96</v>
      </c>
      <c r="BQ81" s="37">
        <f t="shared" si="7"/>
        <v>1219.96</v>
      </c>
      <c r="BR81" s="84">
        <v>0</v>
      </c>
      <c r="BS81" s="35">
        <v>1219.96</v>
      </c>
      <c r="BT81" s="85">
        <v>0</v>
      </c>
      <c r="BU81" s="85">
        <v>0</v>
      </c>
      <c r="BV81" s="35">
        <v>788.4</v>
      </c>
      <c r="BW81" s="86">
        <v>14.344</v>
      </c>
      <c r="BX81" s="38">
        <v>0</v>
      </c>
      <c r="BZ81" s="2"/>
    </row>
    <row r="82" spans="1:78" ht="12.75">
      <c r="A82" s="61" t="s">
        <v>59</v>
      </c>
      <c r="B82" s="38" t="s">
        <v>60</v>
      </c>
      <c r="C82" s="36">
        <f t="shared" si="4"/>
        <v>25076.188000000002</v>
      </c>
      <c r="D82" s="35"/>
      <c r="E82" s="35"/>
      <c r="F82" s="35"/>
      <c r="G82" s="35"/>
      <c r="H82" s="35"/>
      <c r="I82" s="35"/>
      <c r="J82" s="35"/>
      <c r="K82" s="35"/>
      <c r="L82" s="37">
        <v>0.404</v>
      </c>
      <c r="M82" s="36">
        <v>2.816</v>
      </c>
      <c r="N82" s="36">
        <v>0.903</v>
      </c>
      <c r="O82" s="36">
        <v>79.272</v>
      </c>
      <c r="P82" s="36">
        <v>177.822</v>
      </c>
      <c r="Q82" s="36">
        <v>0.249</v>
      </c>
      <c r="R82" s="36">
        <v>3.118</v>
      </c>
      <c r="S82" s="36">
        <v>0.755</v>
      </c>
      <c r="T82" s="36">
        <v>0</v>
      </c>
      <c r="U82" s="36">
        <v>26.852</v>
      </c>
      <c r="V82" s="36">
        <v>7.775</v>
      </c>
      <c r="W82" s="36">
        <v>0.347</v>
      </c>
      <c r="X82" s="36">
        <v>6.936</v>
      </c>
      <c r="Y82" s="36">
        <v>0.798</v>
      </c>
      <c r="Z82" s="36">
        <v>0.369</v>
      </c>
      <c r="AA82" s="36">
        <v>125.005</v>
      </c>
      <c r="AB82" s="36">
        <v>3.911</v>
      </c>
      <c r="AC82" s="36">
        <v>302.296</v>
      </c>
      <c r="AD82" s="36">
        <v>175.443</v>
      </c>
      <c r="AE82" s="36">
        <v>268.084</v>
      </c>
      <c r="AF82" s="36">
        <v>30.015</v>
      </c>
      <c r="AG82" s="36">
        <v>14.33</v>
      </c>
      <c r="AH82" s="36">
        <v>164.19</v>
      </c>
      <c r="AI82" s="36">
        <v>91.963</v>
      </c>
      <c r="AJ82" s="36">
        <v>2256.777</v>
      </c>
      <c r="AK82" s="36">
        <v>3.518</v>
      </c>
      <c r="AL82" s="36">
        <v>7.896</v>
      </c>
      <c r="AM82" s="36">
        <v>51.835</v>
      </c>
      <c r="AN82" s="36">
        <v>12.432</v>
      </c>
      <c r="AO82" s="36">
        <v>179.385</v>
      </c>
      <c r="AP82" s="36">
        <v>22.707</v>
      </c>
      <c r="AQ82" s="36">
        <v>49.846</v>
      </c>
      <c r="AR82" s="36">
        <v>351.622</v>
      </c>
      <c r="AS82" s="36">
        <v>414.988</v>
      </c>
      <c r="AT82" s="36">
        <v>180.777</v>
      </c>
      <c r="AU82" s="36">
        <v>26.135</v>
      </c>
      <c r="AV82" s="36">
        <v>10.349</v>
      </c>
      <c r="AW82" s="36">
        <v>2.519</v>
      </c>
      <c r="AX82" s="36">
        <v>92.189</v>
      </c>
      <c r="AY82" s="36">
        <v>0.09</v>
      </c>
      <c r="AZ82" s="36">
        <v>79.491</v>
      </c>
      <c r="BA82" s="36">
        <v>69.812</v>
      </c>
      <c r="BB82" s="36">
        <v>14.815</v>
      </c>
      <c r="BC82" s="36">
        <v>300.949</v>
      </c>
      <c r="BD82" s="36">
        <v>4.361</v>
      </c>
      <c r="BE82" s="36">
        <v>75.682</v>
      </c>
      <c r="BF82" s="36">
        <v>143.224</v>
      </c>
      <c r="BG82" s="36">
        <v>5.984</v>
      </c>
      <c r="BH82" s="36">
        <v>8.818</v>
      </c>
      <c r="BI82" s="36">
        <v>24.715</v>
      </c>
      <c r="BJ82" s="36">
        <v>0</v>
      </c>
      <c r="BK82" s="36">
        <v>0</v>
      </c>
      <c r="BL82" s="81">
        <v>0</v>
      </c>
      <c r="BM82" s="82">
        <f t="shared" si="5"/>
        <v>5874.569000000001</v>
      </c>
      <c r="BN82" s="38"/>
      <c r="BO82" s="150">
        <v>13.93</v>
      </c>
      <c r="BP82" s="83">
        <f t="shared" si="6"/>
        <v>7539.028</v>
      </c>
      <c r="BQ82" s="37">
        <f t="shared" si="7"/>
        <v>7539.028</v>
      </c>
      <c r="BR82" s="84">
        <v>0</v>
      </c>
      <c r="BS82" s="35">
        <v>7539.028</v>
      </c>
      <c r="BT82" s="85">
        <v>0</v>
      </c>
      <c r="BU82" s="85">
        <v>0</v>
      </c>
      <c r="BV82" s="35">
        <v>11618.881</v>
      </c>
      <c r="BW82" s="86">
        <v>29.78</v>
      </c>
      <c r="BX82" s="38">
        <v>0</v>
      </c>
      <c r="BZ82" s="2"/>
    </row>
    <row r="83" spans="1:78" ht="12.75">
      <c r="A83" s="61" t="s">
        <v>61</v>
      </c>
      <c r="B83" s="38" t="s">
        <v>216</v>
      </c>
      <c r="C83" s="36">
        <f t="shared" si="4"/>
        <v>1300.4340000000002</v>
      </c>
      <c r="D83" s="35"/>
      <c r="E83" s="35"/>
      <c r="F83" s="35"/>
      <c r="G83" s="35"/>
      <c r="H83" s="35"/>
      <c r="I83" s="35"/>
      <c r="J83" s="35"/>
      <c r="K83" s="35"/>
      <c r="L83" s="37">
        <v>6.851</v>
      </c>
      <c r="M83" s="36">
        <v>107.291</v>
      </c>
      <c r="N83" s="36">
        <v>18.841</v>
      </c>
      <c r="O83" s="36">
        <v>23.191</v>
      </c>
      <c r="P83" s="36">
        <v>2.376</v>
      </c>
      <c r="Q83" s="36">
        <v>0.504</v>
      </c>
      <c r="R83" s="36">
        <v>2.296</v>
      </c>
      <c r="S83" s="36">
        <v>2.084</v>
      </c>
      <c r="T83" s="36">
        <v>0</v>
      </c>
      <c r="U83" s="36">
        <v>4.674</v>
      </c>
      <c r="V83" s="36">
        <v>10.691</v>
      </c>
      <c r="W83" s="36">
        <v>1.108</v>
      </c>
      <c r="X83" s="36">
        <v>32.702</v>
      </c>
      <c r="Y83" s="36">
        <v>7.179</v>
      </c>
      <c r="Z83" s="36">
        <v>0.338</v>
      </c>
      <c r="AA83" s="36">
        <v>0</v>
      </c>
      <c r="AB83" s="36">
        <v>0.788</v>
      </c>
      <c r="AC83" s="36">
        <v>31.759</v>
      </c>
      <c r="AD83" s="36">
        <v>25.006</v>
      </c>
      <c r="AE83" s="36">
        <v>22.169</v>
      </c>
      <c r="AF83" s="36">
        <v>10.306</v>
      </c>
      <c r="AG83" s="36">
        <v>9.027</v>
      </c>
      <c r="AH83" s="36">
        <v>12.265</v>
      </c>
      <c r="AI83" s="36">
        <v>15.478</v>
      </c>
      <c r="AJ83" s="36">
        <v>0</v>
      </c>
      <c r="AK83" s="36">
        <v>160.514</v>
      </c>
      <c r="AL83" s="36">
        <v>298.895</v>
      </c>
      <c r="AM83" s="36">
        <v>32.515</v>
      </c>
      <c r="AN83" s="36">
        <v>0.845</v>
      </c>
      <c r="AO83" s="36">
        <v>20.424</v>
      </c>
      <c r="AP83" s="36">
        <v>9.994</v>
      </c>
      <c r="AQ83" s="36">
        <v>4.011</v>
      </c>
      <c r="AR83" s="36">
        <v>67.046</v>
      </c>
      <c r="AS83" s="36">
        <v>7.792</v>
      </c>
      <c r="AT83" s="36">
        <v>0</v>
      </c>
      <c r="AU83" s="36">
        <v>10.383</v>
      </c>
      <c r="AV83" s="36">
        <v>3.741</v>
      </c>
      <c r="AW83" s="36">
        <v>4.897</v>
      </c>
      <c r="AX83" s="36">
        <v>2.373</v>
      </c>
      <c r="AY83" s="36">
        <v>0</v>
      </c>
      <c r="AZ83" s="36">
        <v>30.698</v>
      </c>
      <c r="BA83" s="36">
        <v>9.954</v>
      </c>
      <c r="BB83" s="36">
        <v>2.072</v>
      </c>
      <c r="BC83" s="36">
        <v>80.403</v>
      </c>
      <c r="BD83" s="36">
        <v>1.624</v>
      </c>
      <c r="BE83" s="36">
        <v>15.327</v>
      </c>
      <c r="BF83" s="36">
        <v>22.414</v>
      </c>
      <c r="BG83" s="36">
        <v>4.846</v>
      </c>
      <c r="BH83" s="36">
        <v>0</v>
      </c>
      <c r="BI83" s="36">
        <v>10.986</v>
      </c>
      <c r="BJ83" s="36">
        <v>0</v>
      </c>
      <c r="BK83" s="36">
        <v>0</v>
      </c>
      <c r="BL83" s="81">
        <v>0</v>
      </c>
      <c r="BM83" s="82">
        <f t="shared" si="5"/>
        <v>1148.678</v>
      </c>
      <c r="BN83" s="38"/>
      <c r="BO83" s="150">
        <v>117.593</v>
      </c>
      <c r="BP83" s="83">
        <f t="shared" si="6"/>
        <v>0</v>
      </c>
      <c r="BQ83" s="37">
        <f t="shared" si="7"/>
        <v>0</v>
      </c>
      <c r="BR83" s="84">
        <v>0</v>
      </c>
      <c r="BS83" s="35">
        <v>0</v>
      </c>
      <c r="BT83" s="85">
        <v>0</v>
      </c>
      <c r="BU83" s="85">
        <v>0</v>
      </c>
      <c r="BV83" s="35">
        <v>34.163</v>
      </c>
      <c r="BW83" s="86">
        <v>0</v>
      </c>
      <c r="BX83" s="38">
        <v>0</v>
      </c>
      <c r="BZ83" s="2"/>
    </row>
    <row r="84" spans="1:78" ht="12.75">
      <c r="A84" s="61" t="s">
        <v>62</v>
      </c>
      <c r="B84" s="38" t="s">
        <v>63</v>
      </c>
      <c r="C84" s="36">
        <f t="shared" si="4"/>
        <v>9089.265000000001</v>
      </c>
      <c r="D84" s="35"/>
      <c r="E84" s="35"/>
      <c r="F84" s="35"/>
      <c r="G84" s="35"/>
      <c r="H84" s="35"/>
      <c r="I84" s="35"/>
      <c r="J84" s="35"/>
      <c r="K84" s="35"/>
      <c r="L84" s="37">
        <v>5.613</v>
      </c>
      <c r="M84" s="36">
        <v>276.898</v>
      </c>
      <c r="N84" s="36">
        <v>52.965</v>
      </c>
      <c r="O84" s="36">
        <v>151.069</v>
      </c>
      <c r="P84" s="36">
        <v>37.005</v>
      </c>
      <c r="Q84" s="36">
        <v>0.699</v>
      </c>
      <c r="R84" s="36">
        <v>15.038</v>
      </c>
      <c r="S84" s="36">
        <v>12.576</v>
      </c>
      <c r="T84" s="36">
        <v>0</v>
      </c>
      <c r="U84" s="36">
        <v>15.732</v>
      </c>
      <c r="V84" s="36">
        <v>22.202</v>
      </c>
      <c r="W84" s="36">
        <v>5.088</v>
      </c>
      <c r="X84" s="36">
        <v>4.506</v>
      </c>
      <c r="Y84" s="36">
        <v>3.895</v>
      </c>
      <c r="Z84" s="36">
        <v>1.439</v>
      </c>
      <c r="AA84" s="36">
        <v>8.152</v>
      </c>
      <c r="AB84" s="36">
        <v>20.882</v>
      </c>
      <c r="AC84" s="36">
        <v>564.473</v>
      </c>
      <c r="AD84" s="36">
        <v>49.315</v>
      </c>
      <c r="AE84" s="36">
        <v>493.746</v>
      </c>
      <c r="AF84" s="36">
        <v>23.142</v>
      </c>
      <c r="AG84" s="36">
        <v>37.437</v>
      </c>
      <c r="AH84" s="36">
        <v>80.971</v>
      </c>
      <c r="AI84" s="36">
        <v>243.222</v>
      </c>
      <c r="AJ84" s="36">
        <v>70.086</v>
      </c>
      <c r="AK84" s="36">
        <v>2.419</v>
      </c>
      <c r="AL84" s="36">
        <v>16.437</v>
      </c>
      <c r="AM84" s="36">
        <v>250.116</v>
      </c>
      <c r="AN84" s="36">
        <v>6.685</v>
      </c>
      <c r="AO84" s="36">
        <v>983.938</v>
      </c>
      <c r="AP84" s="36">
        <v>149.119</v>
      </c>
      <c r="AQ84" s="36">
        <v>35.358</v>
      </c>
      <c r="AR84" s="36">
        <v>327.316</v>
      </c>
      <c r="AS84" s="36">
        <v>3.508</v>
      </c>
      <c r="AT84" s="36">
        <v>220.678</v>
      </c>
      <c r="AU84" s="36">
        <v>22.025</v>
      </c>
      <c r="AV84" s="36">
        <v>7.956</v>
      </c>
      <c r="AW84" s="36">
        <v>14.475</v>
      </c>
      <c r="AX84" s="36">
        <v>15.183</v>
      </c>
      <c r="AY84" s="36">
        <v>0.135</v>
      </c>
      <c r="AZ84" s="36">
        <v>2.427</v>
      </c>
      <c r="BA84" s="36">
        <v>8.223</v>
      </c>
      <c r="BB84" s="36">
        <v>4.76</v>
      </c>
      <c r="BC84" s="36">
        <v>458.908</v>
      </c>
      <c r="BD84" s="36">
        <v>14.708</v>
      </c>
      <c r="BE84" s="36">
        <v>66.785</v>
      </c>
      <c r="BF84" s="36">
        <v>68.959</v>
      </c>
      <c r="BG84" s="36">
        <v>4.162</v>
      </c>
      <c r="BH84" s="36">
        <v>8.369</v>
      </c>
      <c r="BI84" s="36">
        <v>76.103</v>
      </c>
      <c r="BJ84" s="36">
        <v>0</v>
      </c>
      <c r="BK84" s="36">
        <v>0</v>
      </c>
      <c r="BL84" s="81">
        <v>0</v>
      </c>
      <c r="BM84" s="82">
        <f t="shared" si="5"/>
        <v>4964.902999999999</v>
      </c>
      <c r="BN84" s="38"/>
      <c r="BO84" s="150">
        <v>0</v>
      </c>
      <c r="BP84" s="83">
        <f t="shared" si="6"/>
        <v>4111.778</v>
      </c>
      <c r="BQ84" s="37">
        <f t="shared" si="7"/>
        <v>4111.778</v>
      </c>
      <c r="BR84" s="84">
        <v>0</v>
      </c>
      <c r="BS84" s="35">
        <v>4111.778</v>
      </c>
      <c r="BT84" s="85">
        <v>0</v>
      </c>
      <c r="BU84" s="85">
        <v>0</v>
      </c>
      <c r="BV84" s="35">
        <v>0</v>
      </c>
      <c r="BW84" s="86">
        <v>12.584</v>
      </c>
      <c r="BX84" s="38">
        <v>0</v>
      </c>
      <c r="BZ84" s="2"/>
    </row>
    <row r="85" spans="1:78" ht="12.75">
      <c r="A85" s="61" t="s">
        <v>64</v>
      </c>
      <c r="B85" s="38" t="s">
        <v>217</v>
      </c>
      <c r="C85" s="36">
        <f t="shared" si="4"/>
        <v>3328.9450000000006</v>
      </c>
      <c r="D85" s="35"/>
      <c r="E85" s="35"/>
      <c r="F85" s="35"/>
      <c r="G85" s="35"/>
      <c r="H85" s="35"/>
      <c r="I85" s="35"/>
      <c r="J85" s="35"/>
      <c r="K85" s="35"/>
      <c r="L85" s="37">
        <v>270.809</v>
      </c>
      <c r="M85" s="36">
        <v>19.559</v>
      </c>
      <c r="N85" s="36">
        <v>0.242</v>
      </c>
      <c r="O85" s="36">
        <v>52.433</v>
      </c>
      <c r="P85" s="36">
        <v>2.066</v>
      </c>
      <c r="Q85" s="36">
        <v>0.06</v>
      </c>
      <c r="R85" s="36">
        <v>0.955</v>
      </c>
      <c r="S85" s="36">
        <v>3.028</v>
      </c>
      <c r="T85" s="36">
        <v>0</v>
      </c>
      <c r="U85" s="36">
        <v>2.849</v>
      </c>
      <c r="V85" s="36">
        <v>0.745</v>
      </c>
      <c r="W85" s="36">
        <v>0.199</v>
      </c>
      <c r="X85" s="36">
        <v>11.535</v>
      </c>
      <c r="Y85" s="36">
        <v>1.244</v>
      </c>
      <c r="Z85" s="36">
        <v>0.076</v>
      </c>
      <c r="AA85" s="36">
        <v>2.903</v>
      </c>
      <c r="AB85" s="36">
        <v>3.885</v>
      </c>
      <c r="AC85" s="36">
        <v>13.02</v>
      </c>
      <c r="AD85" s="36">
        <v>0</v>
      </c>
      <c r="AE85" s="36">
        <v>216.89</v>
      </c>
      <c r="AF85" s="36">
        <v>19.302</v>
      </c>
      <c r="AG85" s="36">
        <v>13.201</v>
      </c>
      <c r="AH85" s="36">
        <v>32.001</v>
      </c>
      <c r="AI85" s="36">
        <v>121.867</v>
      </c>
      <c r="AJ85" s="36">
        <v>14.014</v>
      </c>
      <c r="AK85" s="36">
        <v>3.119</v>
      </c>
      <c r="AL85" s="36">
        <v>2.838</v>
      </c>
      <c r="AM85" s="36">
        <v>93.998</v>
      </c>
      <c r="AN85" s="36">
        <v>2.306</v>
      </c>
      <c r="AO85" s="36">
        <v>608.244</v>
      </c>
      <c r="AP85" s="36">
        <v>55.186</v>
      </c>
      <c r="AQ85" s="36">
        <v>4.577</v>
      </c>
      <c r="AR85" s="36">
        <v>8.892</v>
      </c>
      <c r="AS85" s="36">
        <v>0.96</v>
      </c>
      <c r="AT85" s="36">
        <v>23.294</v>
      </c>
      <c r="AU85" s="36">
        <v>2.244</v>
      </c>
      <c r="AV85" s="36">
        <v>0.407</v>
      </c>
      <c r="AW85" s="36">
        <v>4.32</v>
      </c>
      <c r="AX85" s="36">
        <v>5.677</v>
      </c>
      <c r="AY85" s="36">
        <v>0.027</v>
      </c>
      <c r="AZ85" s="36">
        <v>1.361</v>
      </c>
      <c r="BA85" s="36">
        <v>4.828</v>
      </c>
      <c r="BB85" s="36">
        <v>1.708</v>
      </c>
      <c r="BC85" s="36">
        <v>159.639</v>
      </c>
      <c r="BD85" s="36">
        <v>3.187</v>
      </c>
      <c r="BE85" s="36">
        <v>36.39</v>
      </c>
      <c r="BF85" s="36">
        <v>32.402</v>
      </c>
      <c r="BG85" s="36">
        <v>2.278</v>
      </c>
      <c r="BH85" s="36">
        <v>6.836</v>
      </c>
      <c r="BI85" s="36">
        <v>59.88</v>
      </c>
      <c r="BJ85" s="36">
        <v>0</v>
      </c>
      <c r="BK85" s="36">
        <v>0</v>
      </c>
      <c r="BL85" s="81">
        <v>0</v>
      </c>
      <c r="BM85" s="82">
        <f t="shared" si="5"/>
        <v>1927.4810000000004</v>
      </c>
      <c r="BN85" s="38"/>
      <c r="BO85" s="150">
        <v>0</v>
      </c>
      <c r="BP85" s="83">
        <f t="shared" si="6"/>
        <v>1401.464</v>
      </c>
      <c r="BQ85" s="37">
        <f t="shared" si="7"/>
        <v>1401.464</v>
      </c>
      <c r="BR85" s="84">
        <v>0</v>
      </c>
      <c r="BS85" s="35">
        <v>1401.464</v>
      </c>
      <c r="BT85" s="85">
        <v>0</v>
      </c>
      <c r="BU85" s="85">
        <v>0</v>
      </c>
      <c r="BV85" s="35">
        <v>0</v>
      </c>
      <c r="BW85" s="86">
        <v>0</v>
      </c>
      <c r="BX85" s="38">
        <v>0</v>
      </c>
      <c r="BZ85" s="2"/>
    </row>
    <row r="86" spans="1:78" ht="12.75">
      <c r="A86" s="61" t="s">
        <v>65</v>
      </c>
      <c r="B86" s="38" t="s">
        <v>17</v>
      </c>
      <c r="C86" s="36">
        <f t="shared" si="4"/>
        <v>36357.556000000004</v>
      </c>
      <c r="D86" s="35"/>
      <c r="E86" s="35"/>
      <c r="F86" s="35"/>
      <c r="G86" s="35"/>
      <c r="H86" s="35"/>
      <c r="I86" s="35"/>
      <c r="J86" s="35"/>
      <c r="K86" s="35"/>
      <c r="L86" s="37">
        <v>0.123</v>
      </c>
      <c r="M86" s="36">
        <v>0</v>
      </c>
      <c r="N86" s="36">
        <v>0</v>
      </c>
      <c r="O86" s="36">
        <v>25.043</v>
      </c>
      <c r="P86" s="36">
        <v>19.358</v>
      </c>
      <c r="Q86" s="36">
        <v>0.098</v>
      </c>
      <c r="R86" s="36">
        <v>1.063</v>
      </c>
      <c r="S86" s="36">
        <v>2.704</v>
      </c>
      <c r="T86" s="36">
        <v>0</v>
      </c>
      <c r="U86" s="36">
        <v>3.48</v>
      </c>
      <c r="V86" s="36">
        <v>3.135</v>
      </c>
      <c r="W86" s="36">
        <v>0.285</v>
      </c>
      <c r="X86" s="36">
        <v>0.439</v>
      </c>
      <c r="Y86" s="36">
        <v>5.089</v>
      </c>
      <c r="Z86" s="36">
        <v>0.51</v>
      </c>
      <c r="AA86" s="36">
        <v>8.046</v>
      </c>
      <c r="AB86" s="36">
        <v>11.132</v>
      </c>
      <c r="AC86" s="36">
        <v>0</v>
      </c>
      <c r="AD86" s="36">
        <v>4.998</v>
      </c>
      <c r="AE86" s="36">
        <v>7171.496</v>
      </c>
      <c r="AF86" s="36">
        <v>3.623</v>
      </c>
      <c r="AG86" s="36">
        <v>10.985</v>
      </c>
      <c r="AH86" s="36">
        <v>46.415</v>
      </c>
      <c r="AI86" s="36">
        <v>42.397</v>
      </c>
      <c r="AJ86" s="36">
        <v>0.725</v>
      </c>
      <c r="AK86" s="36">
        <v>0</v>
      </c>
      <c r="AL86" s="36">
        <v>2.846</v>
      </c>
      <c r="AM86" s="36">
        <v>0.007</v>
      </c>
      <c r="AN86" s="36">
        <v>2.586</v>
      </c>
      <c r="AO86" s="36">
        <v>639.961</v>
      </c>
      <c r="AP86" s="36">
        <v>25.989</v>
      </c>
      <c r="AQ86" s="36">
        <v>10.167</v>
      </c>
      <c r="AR86" s="36">
        <v>62.395</v>
      </c>
      <c r="AS86" s="36">
        <v>1.132</v>
      </c>
      <c r="AT86" s="36">
        <v>0</v>
      </c>
      <c r="AU86" s="36">
        <v>5.755</v>
      </c>
      <c r="AV86" s="36">
        <v>1.69</v>
      </c>
      <c r="AW86" s="36">
        <v>85.587</v>
      </c>
      <c r="AX86" s="36">
        <v>589.446</v>
      </c>
      <c r="AY86" s="36">
        <v>0.321</v>
      </c>
      <c r="AZ86" s="36">
        <v>11.816</v>
      </c>
      <c r="BA86" s="36">
        <v>42.182</v>
      </c>
      <c r="BB86" s="36">
        <v>6.355</v>
      </c>
      <c r="BC86" s="36">
        <v>43.771</v>
      </c>
      <c r="BD86" s="36">
        <v>1.816</v>
      </c>
      <c r="BE86" s="36">
        <v>16.922</v>
      </c>
      <c r="BF86" s="36">
        <v>19.893</v>
      </c>
      <c r="BG86" s="36">
        <v>7.491</v>
      </c>
      <c r="BH86" s="36">
        <v>26.852</v>
      </c>
      <c r="BI86" s="36">
        <v>1.911</v>
      </c>
      <c r="BJ86" s="36">
        <v>0</v>
      </c>
      <c r="BK86" s="36">
        <v>0</v>
      </c>
      <c r="BL86" s="81">
        <v>0</v>
      </c>
      <c r="BM86" s="82">
        <f t="shared" si="5"/>
        <v>8968.035000000002</v>
      </c>
      <c r="BN86" s="38"/>
      <c r="BO86" s="150">
        <v>76.063</v>
      </c>
      <c r="BP86" s="83">
        <f t="shared" si="6"/>
        <v>196.876</v>
      </c>
      <c r="BQ86" s="37">
        <f t="shared" si="7"/>
        <v>196.876</v>
      </c>
      <c r="BR86" s="84">
        <v>0</v>
      </c>
      <c r="BS86" s="35">
        <v>196.876</v>
      </c>
      <c r="BT86" s="85">
        <v>0</v>
      </c>
      <c r="BU86" s="85">
        <v>0</v>
      </c>
      <c r="BV86" s="35">
        <v>23925.822</v>
      </c>
      <c r="BW86" s="86">
        <v>3190.76</v>
      </c>
      <c r="BX86" s="38">
        <v>0</v>
      </c>
      <c r="BZ86" s="2"/>
    </row>
    <row r="87" spans="1:78" ht="12.75">
      <c r="A87" s="61" t="s">
        <v>66</v>
      </c>
      <c r="B87" s="38" t="s">
        <v>218</v>
      </c>
      <c r="C87" s="36">
        <f t="shared" si="4"/>
        <v>925.2199999999998</v>
      </c>
      <c r="D87" s="35"/>
      <c r="E87" s="35"/>
      <c r="F87" s="35"/>
      <c r="G87" s="35"/>
      <c r="H87" s="35"/>
      <c r="I87" s="35"/>
      <c r="J87" s="35"/>
      <c r="K87" s="35"/>
      <c r="L87" s="37">
        <v>0.084</v>
      </c>
      <c r="M87" s="36">
        <v>0</v>
      </c>
      <c r="N87" s="36">
        <v>3.11</v>
      </c>
      <c r="O87" s="36">
        <v>3.443</v>
      </c>
      <c r="P87" s="36">
        <v>19.645</v>
      </c>
      <c r="Q87" s="36">
        <v>0.159</v>
      </c>
      <c r="R87" s="36">
        <v>2.092</v>
      </c>
      <c r="S87" s="36">
        <v>0.17</v>
      </c>
      <c r="T87" s="36">
        <v>0</v>
      </c>
      <c r="U87" s="36">
        <v>3.605</v>
      </c>
      <c r="V87" s="36">
        <v>1.328</v>
      </c>
      <c r="W87" s="36">
        <v>0.15</v>
      </c>
      <c r="X87" s="36">
        <v>6.022</v>
      </c>
      <c r="Y87" s="36">
        <v>4.302</v>
      </c>
      <c r="Z87" s="36">
        <v>0.049</v>
      </c>
      <c r="AA87" s="36">
        <v>1.064</v>
      </c>
      <c r="AB87" s="36">
        <v>1.896</v>
      </c>
      <c r="AC87" s="36">
        <v>6.083</v>
      </c>
      <c r="AD87" s="36">
        <v>2.562</v>
      </c>
      <c r="AE87" s="36">
        <v>21.842</v>
      </c>
      <c r="AF87" s="36">
        <v>28.295</v>
      </c>
      <c r="AG87" s="36">
        <v>13.369</v>
      </c>
      <c r="AH87" s="36">
        <v>24.326</v>
      </c>
      <c r="AI87" s="36">
        <v>29.954</v>
      </c>
      <c r="AJ87" s="36">
        <v>334.522</v>
      </c>
      <c r="AK87" s="36">
        <v>0.126</v>
      </c>
      <c r="AL87" s="36">
        <v>0</v>
      </c>
      <c r="AM87" s="36">
        <v>11.192</v>
      </c>
      <c r="AN87" s="36">
        <v>0.367</v>
      </c>
      <c r="AO87" s="36">
        <v>17.943</v>
      </c>
      <c r="AP87" s="36">
        <v>0.089</v>
      </c>
      <c r="AQ87" s="36">
        <v>2.504</v>
      </c>
      <c r="AR87" s="36">
        <v>31.276</v>
      </c>
      <c r="AS87" s="36">
        <v>2.11</v>
      </c>
      <c r="AT87" s="36">
        <v>8.631</v>
      </c>
      <c r="AU87" s="36">
        <v>5.169</v>
      </c>
      <c r="AV87" s="36">
        <v>1.971</v>
      </c>
      <c r="AW87" s="36">
        <v>1.795</v>
      </c>
      <c r="AX87" s="36">
        <v>2.979</v>
      </c>
      <c r="AY87" s="36">
        <v>0</v>
      </c>
      <c r="AZ87" s="36">
        <v>10.037</v>
      </c>
      <c r="BA87" s="36">
        <v>13.174</v>
      </c>
      <c r="BB87" s="36">
        <v>15.466</v>
      </c>
      <c r="BC87" s="36">
        <v>32.861</v>
      </c>
      <c r="BD87" s="36">
        <v>1.997</v>
      </c>
      <c r="BE87" s="36">
        <v>6.331</v>
      </c>
      <c r="BF87" s="36">
        <v>6.069</v>
      </c>
      <c r="BG87" s="36">
        <v>0.947</v>
      </c>
      <c r="BH87" s="36">
        <v>0</v>
      </c>
      <c r="BI87" s="36">
        <v>0.179</v>
      </c>
      <c r="BJ87" s="36">
        <v>0</v>
      </c>
      <c r="BK87" s="36">
        <v>0</v>
      </c>
      <c r="BL87" s="81">
        <v>0</v>
      </c>
      <c r="BM87" s="82">
        <f t="shared" si="5"/>
        <v>681.2849999999999</v>
      </c>
      <c r="BN87" s="38"/>
      <c r="BO87" s="150">
        <v>0</v>
      </c>
      <c r="BP87" s="83">
        <f t="shared" si="6"/>
        <v>243.935</v>
      </c>
      <c r="BQ87" s="37">
        <f t="shared" si="7"/>
        <v>243.935</v>
      </c>
      <c r="BR87" s="84">
        <v>0</v>
      </c>
      <c r="BS87" s="35">
        <v>243.935</v>
      </c>
      <c r="BT87" s="85">
        <v>0</v>
      </c>
      <c r="BU87" s="85">
        <v>0</v>
      </c>
      <c r="BV87" s="35">
        <v>0</v>
      </c>
      <c r="BW87" s="86">
        <v>0</v>
      </c>
      <c r="BX87" s="38">
        <v>0</v>
      </c>
      <c r="BZ87" s="2"/>
    </row>
    <row r="88" spans="1:78" ht="12.75">
      <c r="A88" s="61" t="s">
        <v>67</v>
      </c>
      <c r="B88" s="38" t="s">
        <v>219</v>
      </c>
      <c r="C88" s="36">
        <f t="shared" si="4"/>
        <v>0</v>
      </c>
      <c r="D88" s="35"/>
      <c r="E88" s="35"/>
      <c r="F88" s="35"/>
      <c r="G88" s="35"/>
      <c r="H88" s="35"/>
      <c r="I88" s="35"/>
      <c r="J88" s="35"/>
      <c r="K88" s="35"/>
      <c r="L88" s="37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  <c r="AG88" s="36">
        <v>0</v>
      </c>
      <c r="AH88" s="36">
        <v>0</v>
      </c>
      <c r="AI88" s="36">
        <v>0</v>
      </c>
      <c r="AJ88" s="36">
        <v>0</v>
      </c>
      <c r="AK88" s="36">
        <v>0</v>
      </c>
      <c r="AL88" s="36">
        <v>0</v>
      </c>
      <c r="AM88" s="36">
        <v>0</v>
      </c>
      <c r="AN88" s="36">
        <v>0</v>
      </c>
      <c r="AO88" s="36">
        <v>0</v>
      </c>
      <c r="AP88" s="36">
        <v>0</v>
      </c>
      <c r="AQ88" s="36">
        <v>0</v>
      </c>
      <c r="AR88" s="36">
        <v>0</v>
      </c>
      <c r="AS88" s="36">
        <v>0</v>
      </c>
      <c r="AT88" s="36">
        <v>0</v>
      </c>
      <c r="AU88" s="36">
        <v>0</v>
      </c>
      <c r="AV88" s="36">
        <v>0</v>
      </c>
      <c r="AW88" s="36">
        <v>0</v>
      </c>
      <c r="AX88" s="36">
        <v>0</v>
      </c>
      <c r="AY88" s="36">
        <v>0</v>
      </c>
      <c r="AZ88" s="36">
        <v>0</v>
      </c>
      <c r="BA88" s="36">
        <v>0</v>
      </c>
      <c r="BB88" s="36">
        <v>0</v>
      </c>
      <c r="BC88" s="36">
        <v>0</v>
      </c>
      <c r="BD88" s="36">
        <v>0</v>
      </c>
      <c r="BE88" s="36">
        <v>0</v>
      </c>
      <c r="BF88" s="36">
        <v>0</v>
      </c>
      <c r="BG88" s="36">
        <v>0</v>
      </c>
      <c r="BH88" s="36">
        <v>0</v>
      </c>
      <c r="BI88" s="36">
        <v>0</v>
      </c>
      <c r="BJ88" s="36">
        <v>0</v>
      </c>
      <c r="BK88" s="36">
        <v>0</v>
      </c>
      <c r="BL88" s="81">
        <v>0</v>
      </c>
      <c r="BM88" s="82">
        <f t="shared" si="5"/>
        <v>0</v>
      </c>
      <c r="BN88" s="38"/>
      <c r="BO88" s="150">
        <v>0</v>
      </c>
      <c r="BP88" s="83">
        <f t="shared" si="6"/>
        <v>0</v>
      </c>
      <c r="BQ88" s="37">
        <f t="shared" si="7"/>
        <v>0</v>
      </c>
      <c r="BR88" s="84">
        <v>0</v>
      </c>
      <c r="BS88" s="35">
        <v>0</v>
      </c>
      <c r="BT88" s="85">
        <v>0</v>
      </c>
      <c r="BU88" s="85">
        <v>0</v>
      </c>
      <c r="BV88" s="35">
        <v>0</v>
      </c>
      <c r="BW88" s="86">
        <v>0</v>
      </c>
      <c r="BX88" s="38">
        <v>0</v>
      </c>
      <c r="BZ88" s="2"/>
    </row>
    <row r="89" spans="1:78" ht="12.75">
      <c r="A89" s="61" t="s">
        <v>68</v>
      </c>
      <c r="B89" s="38" t="s">
        <v>220</v>
      </c>
      <c r="C89" s="36">
        <f t="shared" si="4"/>
        <v>0</v>
      </c>
      <c r="D89" s="35"/>
      <c r="E89" s="35"/>
      <c r="F89" s="35"/>
      <c r="G89" s="35"/>
      <c r="H89" s="35"/>
      <c r="I89" s="35"/>
      <c r="J89" s="35"/>
      <c r="K89" s="35"/>
      <c r="L89" s="37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  <c r="AG89" s="36">
        <v>0</v>
      </c>
      <c r="AH89" s="36">
        <v>0</v>
      </c>
      <c r="AI89" s="36">
        <v>0</v>
      </c>
      <c r="AJ89" s="36">
        <v>0</v>
      </c>
      <c r="AK89" s="36">
        <v>0</v>
      </c>
      <c r="AL89" s="36">
        <v>0</v>
      </c>
      <c r="AM89" s="36">
        <v>0</v>
      </c>
      <c r="AN89" s="36">
        <v>0</v>
      </c>
      <c r="AO89" s="36">
        <v>0</v>
      </c>
      <c r="AP89" s="36">
        <v>0</v>
      </c>
      <c r="AQ89" s="36">
        <v>0</v>
      </c>
      <c r="AR89" s="36">
        <v>0</v>
      </c>
      <c r="AS89" s="36">
        <v>0</v>
      </c>
      <c r="AT89" s="36">
        <v>0</v>
      </c>
      <c r="AU89" s="36">
        <v>0</v>
      </c>
      <c r="AV89" s="36">
        <v>0</v>
      </c>
      <c r="AW89" s="36">
        <v>0</v>
      </c>
      <c r="AX89" s="36">
        <v>0</v>
      </c>
      <c r="AY89" s="36">
        <v>0</v>
      </c>
      <c r="AZ89" s="36">
        <v>0</v>
      </c>
      <c r="BA89" s="36">
        <v>0</v>
      </c>
      <c r="BB89" s="36">
        <v>0</v>
      </c>
      <c r="BC89" s="36">
        <v>0</v>
      </c>
      <c r="BD89" s="36">
        <v>0</v>
      </c>
      <c r="BE89" s="36">
        <v>0</v>
      </c>
      <c r="BF89" s="36">
        <v>0</v>
      </c>
      <c r="BG89" s="36">
        <v>0</v>
      </c>
      <c r="BH89" s="36">
        <v>0</v>
      </c>
      <c r="BI89" s="36">
        <v>0</v>
      </c>
      <c r="BJ89" s="36">
        <v>0</v>
      </c>
      <c r="BK89" s="36">
        <v>0</v>
      </c>
      <c r="BL89" s="81">
        <v>0</v>
      </c>
      <c r="BM89" s="82">
        <f t="shared" si="5"/>
        <v>0</v>
      </c>
      <c r="BN89" s="38"/>
      <c r="BO89" s="150">
        <v>0</v>
      </c>
      <c r="BP89" s="83">
        <f t="shared" si="6"/>
        <v>0</v>
      </c>
      <c r="BQ89" s="37">
        <f t="shared" si="7"/>
        <v>0</v>
      </c>
      <c r="BR89" s="84">
        <v>0</v>
      </c>
      <c r="BS89" s="35">
        <v>0</v>
      </c>
      <c r="BT89" s="85">
        <v>0</v>
      </c>
      <c r="BU89" s="85">
        <v>0</v>
      </c>
      <c r="BV89" s="35">
        <v>0</v>
      </c>
      <c r="BW89" s="86">
        <v>0</v>
      </c>
      <c r="BX89" s="38">
        <v>0</v>
      </c>
      <c r="BZ89" s="2"/>
    </row>
    <row r="90" spans="1:78" ht="12.75">
      <c r="A90" s="61" t="s">
        <v>69</v>
      </c>
      <c r="B90" s="38" t="s">
        <v>221</v>
      </c>
      <c r="C90" s="36">
        <f t="shared" si="4"/>
        <v>0</v>
      </c>
      <c r="D90" s="35"/>
      <c r="E90" s="35"/>
      <c r="F90" s="35"/>
      <c r="G90" s="35"/>
      <c r="H90" s="35"/>
      <c r="I90" s="35"/>
      <c r="J90" s="35"/>
      <c r="K90" s="35"/>
      <c r="L90" s="37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  <c r="AG90" s="36">
        <v>0</v>
      </c>
      <c r="AH90" s="36">
        <v>0</v>
      </c>
      <c r="AI90" s="36">
        <v>0</v>
      </c>
      <c r="AJ90" s="36">
        <v>0</v>
      </c>
      <c r="AK90" s="36">
        <v>0</v>
      </c>
      <c r="AL90" s="36">
        <v>0</v>
      </c>
      <c r="AM90" s="36">
        <v>0</v>
      </c>
      <c r="AN90" s="36">
        <v>0</v>
      </c>
      <c r="AO90" s="36">
        <v>0</v>
      </c>
      <c r="AP90" s="36">
        <v>0</v>
      </c>
      <c r="AQ90" s="36">
        <v>0</v>
      </c>
      <c r="AR90" s="36">
        <v>0</v>
      </c>
      <c r="AS90" s="36">
        <v>0</v>
      </c>
      <c r="AT90" s="36">
        <v>0</v>
      </c>
      <c r="AU90" s="36">
        <v>0</v>
      </c>
      <c r="AV90" s="36">
        <v>0</v>
      </c>
      <c r="AW90" s="36">
        <v>0</v>
      </c>
      <c r="AX90" s="36">
        <v>0</v>
      </c>
      <c r="AY90" s="36">
        <v>0</v>
      </c>
      <c r="AZ90" s="36">
        <v>0</v>
      </c>
      <c r="BA90" s="36">
        <v>0</v>
      </c>
      <c r="BB90" s="36">
        <v>0</v>
      </c>
      <c r="BC90" s="36">
        <v>0</v>
      </c>
      <c r="BD90" s="36">
        <v>0</v>
      </c>
      <c r="BE90" s="36">
        <v>0</v>
      </c>
      <c r="BF90" s="36">
        <v>0</v>
      </c>
      <c r="BG90" s="36">
        <v>0</v>
      </c>
      <c r="BH90" s="36">
        <v>0</v>
      </c>
      <c r="BI90" s="36">
        <v>0</v>
      </c>
      <c r="BJ90" s="36">
        <v>0</v>
      </c>
      <c r="BK90" s="36">
        <v>0</v>
      </c>
      <c r="BL90" s="81">
        <v>0</v>
      </c>
      <c r="BM90" s="82">
        <f t="shared" si="5"/>
        <v>0</v>
      </c>
      <c r="BN90" s="38"/>
      <c r="BO90" s="150">
        <v>0</v>
      </c>
      <c r="BP90" s="83">
        <f t="shared" si="6"/>
        <v>0</v>
      </c>
      <c r="BQ90" s="37">
        <f t="shared" si="7"/>
        <v>0</v>
      </c>
      <c r="BR90" s="84">
        <v>0</v>
      </c>
      <c r="BS90" s="35">
        <v>0</v>
      </c>
      <c r="BT90" s="85">
        <v>0</v>
      </c>
      <c r="BU90" s="85">
        <v>0</v>
      </c>
      <c r="BV90" s="35">
        <v>0</v>
      </c>
      <c r="BW90" s="86">
        <v>0</v>
      </c>
      <c r="BX90" s="38">
        <v>0</v>
      </c>
      <c r="BZ90" s="2"/>
    </row>
    <row r="91" spans="1:78" ht="12.75">
      <c r="A91" s="61" t="s">
        <v>70</v>
      </c>
      <c r="B91" s="38" t="s">
        <v>222</v>
      </c>
      <c r="C91" s="36">
        <f t="shared" si="4"/>
        <v>16684.451000000005</v>
      </c>
      <c r="D91" s="35"/>
      <c r="E91" s="35"/>
      <c r="F91" s="35"/>
      <c r="G91" s="35"/>
      <c r="H91" s="35"/>
      <c r="I91" s="35"/>
      <c r="J91" s="35"/>
      <c r="K91" s="35"/>
      <c r="L91" s="37">
        <v>0</v>
      </c>
      <c r="M91" s="36">
        <v>128.85</v>
      </c>
      <c r="N91" s="36">
        <v>110.397</v>
      </c>
      <c r="O91" s="36">
        <v>93.594</v>
      </c>
      <c r="P91" s="36">
        <v>200.377</v>
      </c>
      <c r="Q91" s="36">
        <v>0.907</v>
      </c>
      <c r="R91" s="36">
        <v>9.857</v>
      </c>
      <c r="S91" s="36">
        <v>5.878</v>
      </c>
      <c r="T91" s="36">
        <v>0</v>
      </c>
      <c r="U91" s="36">
        <v>30.092</v>
      </c>
      <c r="V91" s="36">
        <v>4.064</v>
      </c>
      <c r="W91" s="36">
        <v>1.482</v>
      </c>
      <c r="X91" s="36">
        <v>2.504</v>
      </c>
      <c r="Y91" s="36">
        <v>0.833</v>
      </c>
      <c r="Z91" s="36">
        <v>2.228</v>
      </c>
      <c r="AA91" s="36">
        <v>7.035</v>
      </c>
      <c r="AB91" s="36">
        <v>1.677</v>
      </c>
      <c r="AC91" s="36">
        <v>12.037</v>
      </c>
      <c r="AD91" s="36">
        <v>12.817</v>
      </c>
      <c r="AE91" s="36">
        <v>1629.472</v>
      </c>
      <c r="AF91" s="36">
        <v>16.15</v>
      </c>
      <c r="AG91" s="36">
        <v>39.98</v>
      </c>
      <c r="AH91" s="36">
        <v>339.041</v>
      </c>
      <c r="AI91" s="36">
        <v>658.33</v>
      </c>
      <c r="AJ91" s="36">
        <v>14.275</v>
      </c>
      <c r="AK91" s="36">
        <v>1.332</v>
      </c>
      <c r="AL91" s="36">
        <v>194.19</v>
      </c>
      <c r="AM91" s="36">
        <v>56.646</v>
      </c>
      <c r="AN91" s="36">
        <v>10.327</v>
      </c>
      <c r="AO91" s="36">
        <v>555.699</v>
      </c>
      <c r="AP91" s="36">
        <v>61.292</v>
      </c>
      <c r="AQ91" s="36">
        <v>19.892</v>
      </c>
      <c r="AR91" s="36">
        <v>11.053</v>
      </c>
      <c r="AS91" s="36">
        <v>8.578</v>
      </c>
      <c r="AT91" s="36">
        <v>481.683</v>
      </c>
      <c r="AU91" s="36">
        <v>0.385</v>
      </c>
      <c r="AV91" s="36">
        <v>0.033</v>
      </c>
      <c r="AW91" s="36">
        <v>6.736</v>
      </c>
      <c r="AX91" s="36">
        <v>41.779</v>
      </c>
      <c r="AY91" s="36">
        <v>0</v>
      </c>
      <c r="AZ91" s="36">
        <v>9.627</v>
      </c>
      <c r="BA91" s="36">
        <v>187.961</v>
      </c>
      <c r="BB91" s="36">
        <v>18.982</v>
      </c>
      <c r="BC91" s="36">
        <v>330.962</v>
      </c>
      <c r="BD91" s="36">
        <v>6.391</v>
      </c>
      <c r="BE91" s="36">
        <v>30.748</v>
      </c>
      <c r="BF91" s="36">
        <v>34.898</v>
      </c>
      <c r="BG91" s="36">
        <v>13.457</v>
      </c>
      <c r="BH91" s="36">
        <v>0</v>
      </c>
      <c r="BI91" s="36">
        <v>38.49</v>
      </c>
      <c r="BJ91" s="36">
        <v>0</v>
      </c>
      <c r="BK91" s="36">
        <v>0</v>
      </c>
      <c r="BL91" s="81">
        <v>0</v>
      </c>
      <c r="BM91" s="82">
        <f t="shared" si="5"/>
        <v>5443.018000000003</v>
      </c>
      <c r="BN91" s="38"/>
      <c r="BO91" s="150">
        <v>0</v>
      </c>
      <c r="BP91" s="83">
        <f t="shared" si="6"/>
        <v>11241.433</v>
      </c>
      <c r="BQ91" s="37">
        <f t="shared" si="7"/>
        <v>11241.433</v>
      </c>
      <c r="BR91" s="84">
        <v>0</v>
      </c>
      <c r="BS91" s="35">
        <v>11241.433</v>
      </c>
      <c r="BT91" s="85">
        <v>0</v>
      </c>
      <c r="BU91" s="85">
        <v>0</v>
      </c>
      <c r="BV91" s="35">
        <v>0</v>
      </c>
      <c r="BW91" s="86">
        <v>0</v>
      </c>
      <c r="BX91" s="38">
        <v>0</v>
      </c>
      <c r="BZ91" s="2"/>
    </row>
    <row r="92" spans="1:78" ht="12.75">
      <c r="A92" s="61" t="s">
        <v>71</v>
      </c>
      <c r="B92" s="38" t="s">
        <v>72</v>
      </c>
      <c r="C92" s="36">
        <f t="shared" si="4"/>
        <v>2006.3239999999998</v>
      </c>
      <c r="D92" s="35"/>
      <c r="E92" s="35"/>
      <c r="F92" s="35"/>
      <c r="G92" s="35"/>
      <c r="H92" s="35"/>
      <c r="I92" s="35"/>
      <c r="J92" s="35"/>
      <c r="K92" s="35"/>
      <c r="L92" s="37">
        <v>0</v>
      </c>
      <c r="M92" s="36">
        <v>10.618</v>
      </c>
      <c r="N92" s="36">
        <v>0</v>
      </c>
      <c r="O92" s="36">
        <v>3.836</v>
      </c>
      <c r="P92" s="36">
        <v>109.479</v>
      </c>
      <c r="Q92" s="36">
        <v>0.637</v>
      </c>
      <c r="R92" s="36">
        <v>0.252</v>
      </c>
      <c r="S92" s="36">
        <v>0</v>
      </c>
      <c r="T92" s="36">
        <v>0</v>
      </c>
      <c r="U92" s="36">
        <v>0</v>
      </c>
      <c r="V92" s="36">
        <v>0.73</v>
      </c>
      <c r="W92" s="36">
        <v>1.669</v>
      </c>
      <c r="X92" s="36">
        <v>1.986</v>
      </c>
      <c r="Y92" s="36">
        <v>11.096</v>
      </c>
      <c r="Z92" s="36">
        <v>0</v>
      </c>
      <c r="AA92" s="36">
        <v>0.486</v>
      </c>
      <c r="AB92" s="36">
        <v>0.515</v>
      </c>
      <c r="AC92" s="36">
        <v>9.369</v>
      </c>
      <c r="AD92" s="36">
        <v>0</v>
      </c>
      <c r="AE92" s="36">
        <v>1.431</v>
      </c>
      <c r="AF92" s="36">
        <v>11.45</v>
      </c>
      <c r="AG92" s="36">
        <v>28.341</v>
      </c>
      <c r="AH92" s="36">
        <v>698.888</v>
      </c>
      <c r="AI92" s="36">
        <v>158.414</v>
      </c>
      <c r="AJ92" s="36">
        <v>0.505</v>
      </c>
      <c r="AK92" s="36">
        <v>20.525</v>
      </c>
      <c r="AL92" s="36">
        <v>4.235</v>
      </c>
      <c r="AM92" s="36">
        <v>2.079</v>
      </c>
      <c r="AN92" s="36">
        <v>0.231</v>
      </c>
      <c r="AO92" s="36">
        <v>89.278</v>
      </c>
      <c r="AP92" s="36">
        <v>0</v>
      </c>
      <c r="AQ92" s="36">
        <v>2.926</v>
      </c>
      <c r="AR92" s="36">
        <v>13.752</v>
      </c>
      <c r="AS92" s="36">
        <v>0</v>
      </c>
      <c r="AT92" s="36">
        <v>0</v>
      </c>
      <c r="AU92" s="36">
        <v>0</v>
      </c>
      <c r="AV92" s="36">
        <v>0.128</v>
      </c>
      <c r="AW92" s="36">
        <v>0.006</v>
      </c>
      <c r="AX92" s="36">
        <v>28.308</v>
      </c>
      <c r="AY92" s="36">
        <v>0</v>
      </c>
      <c r="AZ92" s="36">
        <v>1.322</v>
      </c>
      <c r="BA92" s="36">
        <v>4.788</v>
      </c>
      <c r="BB92" s="36">
        <v>7.462</v>
      </c>
      <c r="BC92" s="36">
        <v>174.77</v>
      </c>
      <c r="BD92" s="36">
        <v>0</v>
      </c>
      <c r="BE92" s="36">
        <v>19.158</v>
      </c>
      <c r="BF92" s="36">
        <v>34.636</v>
      </c>
      <c r="BG92" s="36">
        <v>0.015</v>
      </c>
      <c r="BH92" s="36">
        <v>0</v>
      </c>
      <c r="BI92" s="36">
        <v>0.215</v>
      </c>
      <c r="BJ92" s="36">
        <v>0</v>
      </c>
      <c r="BK92" s="36">
        <v>0</v>
      </c>
      <c r="BL92" s="81">
        <v>0</v>
      </c>
      <c r="BM92" s="82">
        <f t="shared" si="5"/>
        <v>1453.5359999999998</v>
      </c>
      <c r="BN92" s="38"/>
      <c r="BO92" s="150">
        <v>0</v>
      </c>
      <c r="BP92" s="83">
        <f t="shared" si="6"/>
        <v>552.788</v>
      </c>
      <c r="BQ92" s="37">
        <f t="shared" si="7"/>
        <v>552.788</v>
      </c>
      <c r="BR92" s="84">
        <v>0</v>
      </c>
      <c r="BS92" s="35">
        <v>552.788</v>
      </c>
      <c r="BT92" s="85">
        <v>0</v>
      </c>
      <c r="BU92" s="85">
        <v>0</v>
      </c>
      <c r="BV92" s="35">
        <v>0</v>
      </c>
      <c r="BW92" s="86">
        <v>0</v>
      </c>
      <c r="BX92" s="38">
        <v>0</v>
      </c>
      <c r="BZ92" s="2"/>
    </row>
    <row r="93" spans="1:78" ht="12.75">
      <c r="A93" s="61" t="s">
        <v>73</v>
      </c>
      <c r="B93" s="38" t="s">
        <v>74</v>
      </c>
      <c r="C93" s="36">
        <f t="shared" si="4"/>
        <v>7837.2880000000005</v>
      </c>
      <c r="D93" s="35"/>
      <c r="E93" s="35"/>
      <c r="F93" s="35"/>
      <c r="G93" s="35"/>
      <c r="H93" s="35"/>
      <c r="I93" s="35"/>
      <c r="J93" s="35"/>
      <c r="K93" s="35"/>
      <c r="L93" s="37">
        <v>0</v>
      </c>
      <c r="M93" s="36">
        <v>7.377</v>
      </c>
      <c r="N93" s="36">
        <v>0</v>
      </c>
      <c r="O93" s="36">
        <v>17.476</v>
      </c>
      <c r="P93" s="36">
        <v>2.031</v>
      </c>
      <c r="Q93" s="36">
        <v>0.106</v>
      </c>
      <c r="R93" s="36">
        <v>1.128</v>
      </c>
      <c r="S93" s="36">
        <v>0.819</v>
      </c>
      <c r="T93" s="36">
        <v>0</v>
      </c>
      <c r="U93" s="36">
        <v>3.017</v>
      </c>
      <c r="V93" s="36">
        <v>0.972</v>
      </c>
      <c r="W93" s="36">
        <v>0</v>
      </c>
      <c r="X93" s="36">
        <v>0.379</v>
      </c>
      <c r="Y93" s="36">
        <v>3.991</v>
      </c>
      <c r="Z93" s="36">
        <v>0.111</v>
      </c>
      <c r="AA93" s="36">
        <v>0</v>
      </c>
      <c r="AB93" s="36">
        <v>1.072</v>
      </c>
      <c r="AC93" s="36">
        <v>4.932</v>
      </c>
      <c r="AD93" s="36">
        <v>6.322</v>
      </c>
      <c r="AE93" s="36">
        <v>26.597</v>
      </c>
      <c r="AF93" s="36">
        <v>11.488</v>
      </c>
      <c r="AG93" s="36">
        <v>6.294</v>
      </c>
      <c r="AH93" s="36">
        <v>21.518</v>
      </c>
      <c r="AI93" s="36">
        <v>71.047</v>
      </c>
      <c r="AJ93" s="36">
        <v>3.738</v>
      </c>
      <c r="AK93" s="36">
        <v>1.121</v>
      </c>
      <c r="AL93" s="36">
        <v>643.371</v>
      </c>
      <c r="AM93" s="36">
        <v>23.757</v>
      </c>
      <c r="AN93" s="36">
        <v>12.634</v>
      </c>
      <c r="AO93" s="36">
        <v>21.595</v>
      </c>
      <c r="AP93" s="36">
        <v>4.301</v>
      </c>
      <c r="AQ93" s="36">
        <v>37.871</v>
      </c>
      <c r="AR93" s="36">
        <v>25.713</v>
      </c>
      <c r="AS93" s="36">
        <v>13.383</v>
      </c>
      <c r="AT93" s="36">
        <v>40.697</v>
      </c>
      <c r="AU93" s="36">
        <v>5.262</v>
      </c>
      <c r="AV93" s="36">
        <v>8.516</v>
      </c>
      <c r="AW93" s="36">
        <v>0.117</v>
      </c>
      <c r="AX93" s="36">
        <v>35.997</v>
      </c>
      <c r="AY93" s="36">
        <v>0</v>
      </c>
      <c r="AZ93" s="36">
        <v>1.038</v>
      </c>
      <c r="BA93" s="36">
        <v>285.562</v>
      </c>
      <c r="BB93" s="36">
        <v>18.797</v>
      </c>
      <c r="BC93" s="36">
        <v>119.932</v>
      </c>
      <c r="BD93" s="36">
        <v>0</v>
      </c>
      <c r="BE93" s="36">
        <v>11.361</v>
      </c>
      <c r="BF93" s="36">
        <v>24.902</v>
      </c>
      <c r="BG93" s="36">
        <v>3.001</v>
      </c>
      <c r="BH93" s="36">
        <v>0</v>
      </c>
      <c r="BI93" s="36">
        <v>2.983</v>
      </c>
      <c r="BJ93" s="36">
        <v>0</v>
      </c>
      <c r="BK93" s="36">
        <v>0</v>
      </c>
      <c r="BL93" s="81">
        <v>0</v>
      </c>
      <c r="BM93" s="82">
        <f t="shared" si="5"/>
        <v>1532.326</v>
      </c>
      <c r="BN93" s="38"/>
      <c r="BO93" s="150">
        <v>3188.066</v>
      </c>
      <c r="BP93" s="83">
        <f t="shared" si="6"/>
        <v>3116.896</v>
      </c>
      <c r="BQ93" s="37">
        <f t="shared" si="7"/>
        <v>3116.896</v>
      </c>
      <c r="BR93" s="84">
        <v>0</v>
      </c>
      <c r="BS93" s="35">
        <v>3116.896</v>
      </c>
      <c r="BT93" s="85">
        <v>0</v>
      </c>
      <c r="BU93" s="85">
        <v>0</v>
      </c>
      <c r="BV93" s="35">
        <v>0</v>
      </c>
      <c r="BW93" s="86">
        <v>0</v>
      </c>
      <c r="BX93" s="38">
        <v>0</v>
      </c>
      <c r="BZ93" s="2"/>
    </row>
    <row r="94" spans="1:78" ht="12.75">
      <c r="A94" s="61" t="s">
        <v>75</v>
      </c>
      <c r="B94" s="38" t="s">
        <v>223</v>
      </c>
      <c r="C94" s="36">
        <f t="shared" si="4"/>
        <v>14085.853000000003</v>
      </c>
      <c r="D94" s="35"/>
      <c r="E94" s="35"/>
      <c r="F94" s="35"/>
      <c r="G94" s="35"/>
      <c r="H94" s="35"/>
      <c r="I94" s="35"/>
      <c r="J94" s="35"/>
      <c r="K94" s="35"/>
      <c r="L94" s="37">
        <v>0</v>
      </c>
      <c r="M94" s="36">
        <v>221.864</v>
      </c>
      <c r="N94" s="36">
        <v>0</v>
      </c>
      <c r="O94" s="36">
        <v>366.779</v>
      </c>
      <c r="P94" s="36">
        <v>86.704</v>
      </c>
      <c r="Q94" s="36">
        <v>0</v>
      </c>
      <c r="R94" s="36">
        <v>7.56</v>
      </c>
      <c r="S94" s="36">
        <v>0</v>
      </c>
      <c r="T94" s="36">
        <v>0</v>
      </c>
      <c r="U94" s="36">
        <v>3.153</v>
      </c>
      <c r="V94" s="36">
        <v>0</v>
      </c>
      <c r="W94" s="36">
        <v>0</v>
      </c>
      <c r="X94" s="36">
        <v>23.383</v>
      </c>
      <c r="Y94" s="36">
        <v>1.81</v>
      </c>
      <c r="Z94" s="36">
        <v>0</v>
      </c>
      <c r="AA94" s="36">
        <v>0.966</v>
      </c>
      <c r="AB94" s="36">
        <v>0</v>
      </c>
      <c r="AC94" s="36">
        <v>112.397</v>
      </c>
      <c r="AD94" s="36">
        <v>97.717</v>
      </c>
      <c r="AE94" s="36">
        <v>438.918</v>
      </c>
      <c r="AF94" s="36">
        <v>0</v>
      </c>
      <c r="AG94" s="36">
        <v>11.817</v>
      </c>
      <c r="AH94" s="36">
        <v>757.087</v>
      </c>
      <c r="AI94" s="36">
        <v>283.547</v>
      </c>
      <c r="AJ94" s="36">
        <v>7.773</v>
      </c>
      <c r="AK94" s="36">
        <v>261.722</v>
      </c>
      <c r="AL94" s="36">
        <v>2586.742</v>
      </c>
      <c r="AM94" s="36">
        <v>1200.103</v>
      </c>
      <c r="AN94" s="36">
        <v>0</v>
      </c>
      <c r="AO94" s="36">
        <v>166.675</v>
      </c>
      <c r="AP94" s="36">
        <v>11.308</v>
      </c>
      <c r="AQ94" s="36">
        <v>1.582</v>
      </c>
      <c r="AR94" s="36">
        <v>371.022</v>
      </c>
      <c r="AS94" s="36">
        <v>0</v>
      </c>
      <c r="AT94" s="36">
        <v>125.81</v>
      </c>
      <c r="AU94" s="36">
        <v>0</v>
      </c>
      <c r="AV94" s="36">
        <v>0.016</v>
      </c>
      <c r="AW94" s="36">
        <v>0.365</v>
      </c>
      <c r="AX94" s="36">
        <v>11.734</v>
      </c>
      <c r="AY94" s="36">
        <v>0</v>
      </c>
      <c r="AZ94" s="36">
        <v>34.689</v>
      </c>
      <c r="BA94" s="36">
        <v>56.514</v>
      </c>
      <c r="BB94" s="36">
        <v>0</v>
      </c>
      <c r="BC94" s="36">
        <v>99.853</v>
      </c>
      <c r="BD94" s="36">
        <v>0</v>
      </c>
      <c r="BE94" s="36">
        <v>19.305</v>
      </c>
      <c r="BF94" s="36">
        <v>30.623</v>
      </c>
      <c r="BG94" s="36">
        <v>0</v>
      </c>
      <c r="BH94" s="36">
        <v>0</v>
      </c>
      <c r="BI94" s="36">
        <v>0</v>
      </c>
      <c r="BJ94" s="36">
        <v>0</v>
      </c>
      <c r="BK94" s="36">
        <v>0</v>
      </c>
      <c r="BL94" s="81">
        <v>0</v>
      </c>
      <c r="BM94" s="82">
        <f t="shared" si="5"/>
        <v>7399.538000000001</v>
      </c>
      <c r="BN94" s="38"/>
      <c r="BO94" s="150">
        <v>6324.778</v>
      </c>
      <c r="BP94" s="83">
        <f t="shared" si="6"/>
        <v>361.537</v>
      </c>
      <c r="BQ94" s="37">
        <f t="shared" si="7"/>
        <v>361.537</v>
      </c>
      <c r="BR94" s="84">
        <v>0</v>
      </c>
      <c r="BS94" s="35">
        <v>361.537</v>
      </c>
      <c r="BT94" s="85">
        <v>0</v>
      </c>
      <c r="BU94" s="85">
        <v>0</v>
      </c>
      <c r="BV94" s="35">
        <v>0</v>
      </c>
      <c r="BW94" s="86">
        <v>0</v>
      </c>
      <c r="BX94" s="38">
        <v>0</v>
      </c>
      <c r="BZ94" s="2"/>
    </row>
    <row r="95" spans="1:78" ht="12.75">
      <c r="A95" s="61" t="s">
        <v>76</v>
      </c>
      <c r="B95" s="38" t="s">
        <v>77</v>
      </c>
      <c r="C95" s="36">
        <f t="shared" si="4"/>
        <v>266.71599999999995</v>
      </c>
      <c r="D95" s="35"/>
      <c r="E95" s="35"/>
      <c r="F95" s="35"/>
      <c r="G95" s="35"/>
      <c r="H95" s="35"/>
      <c r="I95" s="35"/>
      <c r="J95" s="35"/>
      <c r="K95" s="35"/>
      <c r="L95" s="37">
        <v>0.007</v>
      </c>
      <c r="M95" s="36">
        <v>0</v>
      </c>
      <c r="N95" s="36">
        <v>0</v>
      </c>
      <c r="O95" s="36">
        <v>0.276</v>
      </c>
      <c r="P95" s="36">
        <v>0.201</v>
      </c>
      <c r="Q95" s="36">
        <v>0.022</v>
      </c>
      <c r="R95" s="36">
        <v>0.008</v>
      </c>
      <c r="S95" s="36">
        <v>0.016</v>
      </c>
      <c r="T95" s="36">
        <v>0</v>
      </c>
      <c r="U95" s="36">
        <v>0.327</v>
      </c>
      <c r="V95" s="36">
        <v>0.029</v>
      </c>
      <c r="W95" s="36">
        <v>0.01</v>
      </c>
      <c r="X95" s="36">
        <v>0.259</v>
      </c>
      <c r="Y95" s="36">
        <v>0.023</v>
      </c>
      <c r="Z95" s="36">
        <v>0.065</v>
      </c>
      <c r="AA95" s="36">
        <v>0.004</v>
      </c>
      <c r="AB95" s="36">
        <v>0.013</v>
      </c>
      <c r="AC95" s="36">
        <v>0.44</v>
      </c>
      <c r="AD95" s="36">
        <v>0.008</v>
      </c>
      <c r="AE95" s="36">
        <v>9.606</v>
      </c>
      <c r="AF95" s="36">
        <v>0.85</v>
      </c>
      <c r="AG95" s="36">
        <v>1.926</v>
      </c>
      <c r="AH95" s="36">
        <v>1.385</v>
      </c>
      <c r="AI95" s="36">
        <v>1.812</v>
      </c>
      <c r="AJ95" s="36">
        <v>0.008</v>
      </c>
      <c r="AK95" s="36">
        <v>0</v>
      </c>
      <c r="AL95" s="36">
        <v>0.439</v>
      </c>
      <c r="AM95" s="36">
        <v>0.1</v>
      </c>
      <c r="AN95" s="36">
        <v>6.99</v>
      </c>
      <c r="AO95" s="36">
        <v>1.609</v>
      </c>
      <c r="AP95" s="36">
        <v>0.314</v>
      </c>
      <c r="AQ95" s="36">
        <v>0.112</v>
      </c>
      <c r="AR95" s="36">
        <v>1.403</v>
      </c>
      <c r="AS95" s="36">
        <v>0.122</v>
      </c>
      <c r="AT95" s="36">
        <v>0</v>
      </c>
      <c r="AU95" s="36">
        <v>0.81</v>
      </c>
      <c r="AV95" s="36">
        <v>0.749</v>
      </c>
      <c r="AW95" s="36">
        <v>0.045</v>
      </c>
      <c r="AX95" s="36">
        <v>0.244</v>
      </c>
      <c r="AY95" s="36">
        <v>0</v>
      </c>
      <c r="AZ95" s="36">
        <v>0.01</v>
      </c>
      <c r="BA95" s="36">
        <v>0.104</v>
      </c>
      <c r="BB95" s="36">
        <v>0.09</v>
      </c>
      <c r="BC95" s="36">
        <v>128.66</v>
      </c>
      <c r="BD95" s="36">
        <v>1.287</v>
      </c>
      <c r="BE95" s="36">
        <v>14.708</v>
      </c>
      <c r="BF95" s="36">
        <v>9.45</v>
      </c>
      <c r="BG95" s="36">
        <v>0.2</v>
      </c>
      <c r="BH95" s="36">
        <v>0.67</v>
      </c>
      <c r="BI95" s="36">
        <v>0.313</v>
      </c>
      <c r="BJ95" s="36">
        <v>0</v>
      </c>
      <c r="BK95" s="36">
        <v>0</v>
      </c>
      <c r="BL95" s="81">
        <v>0</v>
      </c>
      <c r="BM95" s="82">
        <f t="shared" si="5"/>
        <v>185.72399999999996</v>
      </c>
      <c r="BN95" s="38"/>
      <c r="BO95" s="150">
        <v>20.418</v>
      </c>
      <c r="BP95" s="83">
        <f t="shared" si="6"/>
        <v>60.574</v>
      </c>
      <c r="BQ95" s="37">
        <f t="shared" si="7"/>
        <v>60.574</v>
      </c>
      <c r="BR95" s="84">
        <v>0</v>
      </c>
      <c r="BS95" s="35">
        <v>60.574</v>
      </c>
      <c r="BT95" s="85">
        <v>0</v>
      </c>
      <c r="BU95" s="85">
        <v>0</v>
      </c>
      <c r="BV95" s="35">
        <v>0</v>
      </c>
      <c r="BW95" s="86">
        <v>0</v>
      </c>
      <c r="BX95" s="38">
        <v>0</v>
      </c>
      <c r="BZ95" s="2"/>
    </row>
    <row r="96" spans="1:78" ht="12.75">
      <c r="A96" s="61" t="s">
        <v>78</v>
      </c>
      <c r="B96" s="38" t="s">
        <v>79</v>
      </c>
      <c r="C96" s="36">
        <f t="shared" si="4"/>
        <v>20719.057</v>
      </c>
      <c r="D96" s="35"/>
      <c r="E96" s="35"/>
      <c r="F96" s="35"/>
      <c r="G96" s="35"/>
      <c r="H96" s="35"/>
      <c r="I96" s="35"/>
      <c r="J96" s="35"/>
      <c r="K96" s="35"/>
      <c r="L96" s="37">
        <v>1.737</v>
      </c>
      <c r="M96" s="36">
        <v>10.801</v>
      </c>
      <c r="N96" s="36">
        <v>0.306</v>
      </c>
      <c r="O96" s="36">
        <v>8.594</v>
      </c>
      <c r="P96" s="36">
        <v>1</v>
      </c>
      <c r="Q96" s="36">
        <v>0.091</v>
      </c>
      <c r="R96" s="36">
        <v>3.693</v>
      </c>
      <c r="S96" s="36">
        <v>0</v>
      </c>
      <c r="T96" s="36">
        <v>0</v>
      </c>
      <c r="U96" s="36">
        <v>1.472</v>
      </c>
      <c r="V96" s="36">
        <v>0.475</v>
      </c>
      <c r="W96" s="36">
        <v>0</v>
      </c>
      <c r="X96" s="36">
        <v>0.588</v>
      </c>
      <c r="Y96" s="36">
        <v>2.715</v>
      </c>
      <c r="Z96" s="36">
        <v>0</v>
      </c>
      <c r="AA96" s="36">
        <v>0</v>
      </c>
      <c r="AB96" s="36">
        <v>1.046</v>
      </c>
      <c r="AC96" s="36">
        <v>0.82</v>
      </c>
      <c r="AD96" s="36">
        <v>3.082</v>
      </c>
      <c r="AE96" s="36">
        <v>58.235</v>
      </c>
      <c r="AF96" s="36">
        <v>8.728</v>
      </c>
      <c r="AG96" s="36">
        <v>9.215</v>
      </c>
      <c r="AH96" s="36">
        <v>14.466</v>
      </c>
      <c r="AI96" s="36">
        <v>25.057</v>
      </c>
      <c r="AJ96" s="36">
        <v>0.663</v>
      </c>
      <c r="AK96" s="36">
        <v>0.82</v>
      </c>
      <c r="AL96" s="36">
        <v>4.251</v>
      </c>
      <c r="AM96" s="36">
        <v>69.995</v>
      </c>
      <c r="AN96" s="36">
        <v>0.76</v>
      </c>
      <c r="AO96" s="36">
        <v>90.92</v>
      </c>
      <c r="AP96" s="36">
        <v>4.9</v>
      </c>
      <c r="AQ96" s="36">
        <v>9.884</v>
      </c>
      <c r="AR96" s="36">
        <v>20.32</v>
      </c>
      <c r="AS96" s="36">
        <v>13.005</v>
      </c>
      <c r="AT96" s="36">
        <v>14.181</v>
      </c>
      <c r="AU96" s="36">
        <v>4.548</v>
      </c>
      <c r="AV96" s="36">
        <v>3.652</v>
      </c>
      <c r="AW96" s="36">
        <v>3.385</v>
      </c>
      <c r="AX96" s="36">
        <v>15.163</v>
      </c>
      <c r="AY96" s="36">
        <v>0.025</v>
      </c>
      <c r="AZ96" s="36">
        <v>1.812</v>
      </c>
      <c r="BA96" s="36">
        <v>1197.369</v>
      </c>
      <c r="BB96" s="36">
        <v>9.188</v>
      </c>
      <c r="BC96" s="36">
        <v>160.478</v>
      </c>
      <c r="BD96" s="36">
        <v>4.229</v>
      </c>
      <c r="BE96" s="36">
        <v>9.764</v>
      </c>
      <c r="BF96" s="36">
        <v>17.57</v>
      </c>
      <c r="BG96" s="36">
        <v>1.039</v>
      </c>
      <c r="BH96" s="36">
        <v>2.151</v>
      </c>
      <c r="BI96" s="36">
        <v>0.474</v>
      </c>
      <c r="BJ96" s="36">
        <v>0</v>
      </c>
      <c r="BK96" s="36">
        <v>0</v>
      </c>
      <c r="BL96" s="81">
        <v>0</v>
      </c>
      <c r="BM96" s="82">
        <f t="shared" si="5"/>
        <v>1812.667</v>
      </c>
      <c r="BN96" s="38"/>
      <c r="BO96" s="150">
        <v>0</v>
      </c>
      <c r="BP96" s="83">
        <f t="shared" si="6"/>
        <v>18906.39</v>
      </c>
      <c r="BQ96" s="37">
        <f t="shared" si="7"/>
        <v>18906.39</v>
      </c>
      <c r="BR96" s="84">
        <v>0.231</v>
      </c>
      <c r="BS96" s="35">
        <v>18906.159</v>
      </c>
      <c r="BT96" s="85">
        <v>0</v>
      </c>
      <c r="BU96" s="85">
        <v>0</v>
      </c>
      <c r="BV96" s="35">
        <v>0</v>
      </c>
      <c r="BW96" s="86">
        <v>0</v>
      </c>
      <c r="BX96" s="38">
        <v>0</v>
      </c>
      <c r="BZ96" s="2"/>
    </row>
    <row r="97" spans="1:78" ht="12.75">
      <c r="A97" s="61" t="s">
        <v>80</v>
      </c>
      <c r="B97" s="38" t="s">
        <v>81</v>
      </c>
      <c r="C97" s="36">
        <f t="shared" si="4"/>
        <v>11230.552</v>
      </c>
      <c r="D97" s="35"/>
      <c r="E97" s="35"/>
      <c r="F97" s="35"/>
      <c r="G97" s="35"/>
      <c r="H97" s="35"/>
      <c r="I97" s="35"/>
      <c r="J97" s="35"/>
      <c r="K97" s="35"/>
      <c r="L97" s="37">
        <v>1.624</v>
      </c>
      <c r="M97" s="36">
        <v>94.753</v>
      </c>
      <c r="N97" s="36">
        <v>0.397</v>
      </c>
      <c r="O97" s="36">
        <v>12.742</v>
      </c>
      <c r="P97" s="36">
        <v>0.606</v>
      </c>
      <c r="Q97" s="36">
        <v>0.102</v>
      </c>
      <c r="R97" s="36">
        <v>1.449</v>
      </c>
      <c r="S97" s="36">
        <v>0.465</v>
      </c>
      <c r="T97" s="36">
        <v>0</v>
      </c>
      <c r="U97" s="36">
        <v>1.55</v>
      </c>
      <c r="V97" s="36">
        <v>0.171</v>
      </c>
      <c r="W97" s="36">
        <v>0</v>
      </c>
      <c r="X97" s="36">
        <v>0.744</v>
      </c>
      <c r="Y97" s="36">
        <v>3.698</v>
      </c>
      <c r="Z97" s="36">
        <v>0.369</v>
      </c>
      <c r="AA97" s="36">
        <v>0.446</v>
      </c>
      <c r="AB97" s="36">
        <v>1.687</v>
      </c>
      <c r="AC97" s="36">
        <v>2.032</v>
      </c>
      <c r="AD97" s="36">
        <v>1.64</v>
      </c>
      <c r="AE97" s="36">
        <v>13.547</v>
      </c>
      <c r="AF97" s="36">
        <v>5.38</v>
      </c>
      <c r="AG97" s="36">
        <v>26.177</v>
      </c>
      <c r="AH97" s="36">
        <v>7.725</v>
      </c>
      <c r="AI97" s="36">
        <v>391.737</v>
      </c>
      <c r="AJ97" s="36">
        <v>0.857</v>
      </c>
      <c r="AK97" s="36">
        <v>6.164</v>
      </c>
      <c r="AL97" s="36">
        <v>176.402</v>
      </c>
      <c r="AM97" s="36">
        <v>25.159</v>
      </c>
      <c r="AN97" s="36">
        <v>0.354</v>
      </c>
      <c r="AO97" s="36">
        <v>6.033</v>
      </c>
      <c r="AP97" s="36">
        <v>66.632</v>
      </c>
      <c r="AQ97" s="36">
        <v>6.079</v>
      </c>
      <c r="AR97" s="36">
        <v>5.744</v>
      </c>
      <c r="AS97" s="36">
        <v>4.501</v>
      </c>
      <c r="AT97" s="36">
        <v>36.831</v>
      </c>
      <c r="AU97" s="36">
        <v>6.478</v>
      </c>
      <c r="AV97" s="36">
        <v>1.286</v>
      </c>
      <c r="AW97" s="36">
        <v>0.061</v>
      </c>
      <c r="AX97" s="36">
        <v>9.827</v>
      </c>
      <c r="AY97" s="36">
        <v>0.023</v>
      </c>
      <c r="AZ97" s="36">
        <v>1.029</v>
      </c>
      <c r="BA97" s="36">
        <v>10.538</v>
      </c>
      <c r="BB97" s="36">
        <v>1.933</v>
      </c>
      <c r="BC97" s="36">
        <v>205.068</v>
      </c>
      <c r="BD97" s="36">
        <v>4.325</v>
      </c>
      <c r="BE97" s="36">
        <v>12.941</v>
      </c>
      <c r="BF97" s="36">
        <v>21.626</v>
      </c>
      <c r="BG97" s="36">
        <v>1.112</v>
      </c>
      <c r="BH97" s="36">
        <v>11.208</v>
      </c>
      <c r="BI97" s="36">
        <v>1.61</v>
      </c>
      <c r="BJ97" s="36">
        <v>0</v>
      </c>
      <c r="BK97" s="36">
        <v>0</v>
      </c>
      <c r="BL97" s="81">
        <v>0</v>
      </c>
      <c r="BM97" s="82">
        <f t="shared" si="5"/>
        <v>1192.862</v>
      </c>
      <c r="BN97" s="38"/>
      <c r="BO97" s="150">
        <v>3298.321</v>
      </c>
      <c r="BP97" s="83">
        <f t="shared" si="6"/>
        <v>6739.369</v>
      </c>
      <c r="BQ97" s="37">
        <f t="shared" si="7"/>
        <v>6739.369</v>
      </c>
      <c r="BR97" s="84">
        <v>0</v>
      </c>
      <c r="BS97" s="35">
        <v>6739.369</v>
      </c>
      <c r="BT97" s="85">
        <v>0</v>
      </c>
      <c r="BU97" s="85">
        <v>0</v>
      </c>
      <c r="BV97" s="35">
        <v>0</v>
      </c>
      <c r="BW97" s="86">
        <v>0</v>
      </c>
      <c r="BX97" s="38">
        <v>0</v>
      </c>
      <c r="BZ97" s="2"/>
    </row>
    <row r="98" spans="1:78" ht="12.75">
      <c r="A98" s="61" t="s">
        <v>82</v>
      </c>
      <c r="B98" s="38" t="s">
        <v>224</v>
      </c>
      <c r="C98" s="36">
        <f t="shared" si="4"/>
        <v>1662.202</v>
      </c>
      <c r="D98" s="35"/>
      <c r="E98" s="35"/>
      <c r="F98" s="35"/>
      <c r="G98" s="35"/>
      <c r="H98" s="35"/>
      <c r="I98" s="35"/>
      <c r="J98" s="35"/>
      <c r="K98" s="35"/>
      <c r="L98" s="37">
        <v>0</v>
      </c>
      <c r="M98" s="36">
        <v>0.001</v>
      </c>
      <c r="N98" s="36">
        <v>0.01</v>
      </c>
      <c r="O98" s="36">
        <v>2.624</v>
      </c>
      <c r="P98" s="36">
        <v>0.094</v>
      </c>
      <c r="Q98" s="36">
        <v>0.003</v>
      </c>
      <c r="R98" s="36">
        <v>0</v>
      </c>
      <c r="S98" s="36">
        <v>0.579</v>
      </c>
      <c r="T98" s="36">
        <v>0</v>
      </c>
      <c r="U98" s="36">
        <v>0.035</v>
      </c>
      <c r="V98" s="36">
        <v>0.148</v>
      </c>
      <c r="W98" s="36">
        <v>0.011</v>
      </c>
      <c r="X98" s="36">
        <v>0.009</v>
      </c>
      <c r="Y98" s="36">
        <v>0.007</v>
      </c>
      <c r="Z98" s="36">
        <v>0.001</v>
      </c>
      <c r="AA98" s="36">
        <v>0.039</v>
      </c>
      <c r="AB98" s="36">
        <v>0.046</v>
      </c>
      <c r="AC98" s="36">
        <v>0.076</v>
      </c>
      <c r="AD98" s="36">
        <v>0.015</v>
      </c>
      <c r="AE98" s="36">
        <v>1.644</v>
      </c>
      <c r="AF98" s="36">
        <v>0.248</v>
      </c>
      <c r="AG98" s="36">
        <v>0.1</v>
      </c>
      <c r="AH98" s="36">
        <v>1.885</v>
      </c>
      <c r="AI98" s="36">
        <v>0.55</v>
      </c>
      <c r="AJ98" s="36">
        <v>0.006</v>
      </c>
      <c r="AK98" s="36">
        <v>0.352</v>
      </c>
      <c r="AL98" s="36">
        <v>17.599</v>
      </c>
      <c r="AM98" s="36">
        <v>1.08</v>
      </c>
      <c r="AN98" s="36">
        <v>0</v>
      </c>
      <c r="AO98" s="36">
        <v>1.178</v>
      </c>
      <c r="AP98" s="36">
        <v>0.746</v>
      </c>
      <c r="AQ98" s="36">
        <v>63.124</v>
      </c>
      <c r="AR98" s="36">
        <v>403.269</v>
      </c>
      <c r="AS98" s="36">
        <v>0.015</v>
      </c>
      <c r="AT98" s="36">
        <v>51.973</v>
      </c>
      <c r="AU98" s="36">
        <v>0.24</v>
      </c>
      <c r="AV98" s="36">
        <v>0.108</v>
      </c>
      <c r="AW98" s="36">
        <v>0.009</v>
      </c>
      <c r="AX98" s="36">
        <v>2.478</v>
      </c>
      <c r="AY98" s="36">
        <v>0.006</v>
      </c>
      <c r="AZ98" s="36">
        <v>0</v>
      </c>
      <c r="BA98" s="36">
        <v>0.025</v>
      </c>
      <c r="BB98" s="36">
        <v>0.245</v>
      </c>
      <c r="BC98" s="36">
        <v>4.267</v>
      </c>
      <c r="BD98" s="36">
        <v>0</v>
      </c>
      <c r="BE98" s="36">
        <v>21.629</v>
      </c>
      <c r="BF98" s="36">
        <v>0.61</v>
      </c>
      <c r="BG98" s="36">
        <v>0.058</v>
      </c>
      <c r="BH98" s="36">
        <v>1.137</v>
      </c>
      <c r="BI98" s="36">
        <v>13.695</v>
      </c>
      <c r="BJ98" s="36">
        <v>0</v>
      </c>
      <c r="BK98" s="36">
        <v>0</v>
      </c>
      <c r="BL98" s="81">
        <v>0</v>
      </c>
      <c r="BM98" s="82">
        <f t="shared" si="5"/>
        <v>591.9739999999999</v>
      </c>
      <c r="BN98" s="38"/>
      <c r="BO98" s="150">
        <v>66.156</v>
      </c>
      <c r="BP98" s="83">
        <f t="shared" si="6"/>
        <v>1004.0720000000001</v>
      </c>
      <c r="BQ98" s="37">
        <f t="shared" si="7"/>
        <v>655.186</v>
      </c>
      <c r="BR98" s="84">
        <v>102.321</v>
      </c>
      <c r="BS98" s="35">
        <v>552.865</v>
      </c>
      <c r="BT98" s="85">
        <v>348.886</v>
      </c>
      <c r="BU98" s="85">
        <v>0</v>
      </c>
      <c r="BV98" s="35">
        <v>0</v>
      </c>
      <c r="BW98" s="86">
        <v>0</v>
      </c>
      <c r="BX98" s="38">
        <v>0</v>
      </c>
      <c r="BZ98" s="2"/>
    </row>
    <row r="99" spans="1:78" ht="12.75">
      <c r="A99" s="61" t="s">
        <v>83</v>
      </c>
      <c r="B99" s="38" t="s">
        <v>84</v>
      </c>
      <c r="C99" s="36">
        <f t="shared" si="4"/>
        <v>11591.138000000003</v>
      </c>
      <c r="D99" s="35"/>
      <c r="E99" s="35"/>
      <c r="F99" s="35"/>
      <c r="G99" s="35"/>
      <c r="H99" s="35"/>
      <c r="I99" s="35"/>
      <c r="J99" s="35"/>
      <c r="K99" s="35"/>
      <c r="L99" s="37">
        <v>0.481</v>
      </c>
      <c r="M99" s="36">
        <v>193.201</v>
      </c>
      <c r="N99" s="36">
        <v>0.112</v>
      </c>
      <c r="O99" s="36">
        <v>25.709</v>
      </c>
      <c r="P99" s="36">
        <v>11.833</v>
      </c>
      <c r="Q99" s="36">
        <v>0.187</v>
      </c>
      <c r="R99" s="36">
        <v>1.781</v>
      </c>
      <c r="S99" s="36">
        <v>0.836</v>
      </c>
      <c r="T99" s="36">
        <v>0</v>
      </c>
      <c r="U99" s="36">
        <v>0.256</v>
      </c>
      <c r="V99" s="36">
        <v>1.048</v>
      </c>
      <c r="W99" s="36">
        <v>0.561</v>
      </c>
      <c r="X99" s="36">
        <v>2.54</v>
      </c>
      <c r="Y99" s="36">
        <v>3.828</v>
      </c>
      <c r="Z99" s="36">
        <v>0.513</v>
      </c>
      <c r="AA99" s="36">
        <v>2.686</v>
      </c>
      <c r="AB99" s="36">
        <v>1.014</v>
      </c>
      <c r="AC99" s="36">
        <v>47.768</v>
      </c>
      <c r="AD99" s="36">
        <v>5.749</v>
      </c>
      <c r="AE99" s="36">
        <v>77.254</v>
      </c>
      <c r="AF99" s="36">
        <v>20.425</v>
      </c>
      <c r="AG99" s="36">
        <v>24.461</v>
      </c>
      <c r="AH99" s="36">
        <v>38.316</v>
      </c>
      <c r="AI99" s="36">
        <v>239.412</v>
      </c>
      <c r="AJ99" s="36">
        <v>101.313</v>
      </c>
      <c r="AK99" s="36">
        <v>3.251</v>
      </c>
      <c r="AL99" s="36">
        <v>294.842</v>
      </c>
      <c r="AM99" s="36">
        <v>48.747</v>
      </c>
      <c r="AN99" s="36">
        <v>5.764</v>
      </c>
      <c r="AO99" s="36">
        <v>69.969</v>
      </c>
      <c r="AP99" s="36">
        <v>20.019</v>
      </c>
      <c r="AQ99" s="36">
        <v>34.63</v>
      </c>
      <c r="AR99" s="36">
        <v>2319.861</v>
      </c>
      <c r="AS99" s="36">
        <v>12.304</v>
      </c>
      <c r="AT99" s="36">
        <v>152.025</v>
      </c>
      <c r="AU99" s="36">
        <v>23.701</v>
      </c>
      <c r="AV99" s="36">
        <v>21.782</v>
      </c>
      <c r="AW99" s="36">
        <v>0.728</v>
      </c>
      <c r="AX99" s="36">
        <v>164.793</v>
      </c>
      <c r="AY99" s="36">
        <v>0.153</v>
      </c>
      <c r="AZ99" s="36">
        <v>2.907</v>
      </c>
      <c r="BA99" s="36">
        <v>51.728</v>
      </c>
      <c r="BB99" s="36">
        <v>15.573</v>
      </c>
      <c r="BC99" s="36">
        <v>145.484</v>
      </c>
      <c r="BD99" s="36">
        <v>4.264</v>
      </c>
      <c r="BE99" s="36">
        <v>27.759</v>
      </c>
      <c r="BF99" s="36">
        <v>20.336</v>
      </c>
      <c r="BG99" s="36">
        <v>1.567</v>
      </c>
      <c r="BH99" s="36">
        <v>7.144</v>
      </c>
      <c r="BI99" s="36">
        <v>13.491</v>
      </c>
      <c r="BJ99" s="36">
        <v>0</v>
      </c>
      <c r="BK99" s="36">
        <v>0</v>
      </c>
      <c r="BL99" s="81">
        <v>0</v>
      </c>
      <c r="BM99" s="82">
        <f t="shared" si="5"/>
        <v>4264.106000000002</v>
      </c>
      <c r="BN99" s="38"/>
      <c r="BO99" s="150">
        <v>2688.682</v>
      </c>
      <c r="BP99" s="83">
        <f t="shared" si="6"/>
        <v>4638.35</v>
      </c>
      <c r="BQ99" s="37">
        <f t="shared" si="7"/>
        <v>4638.35</v>
      </c>
      <c r="BR99" s="84">
        <v>0</v>
      </c>
      <c r="BS99" s="35">
        <v>4638.35</v>
      </c>
      <c r="BT99" s="85">
        <v>0</v>
      </c>
      <c r="BU99" s="85">
        <v>0</v>
      </c>
      <c r="BV99" s="35">
        <v>0</v>
      </c>
      <c r="BW99" s="86">
        <v>0</v>
      </c>
      <c r="BX99" s="38">
        <v>0</v>
      </c>
      <c r="BZ99" s="2"/>
    </row>
    <row r="100" spans="1:78" ht="12.75">
      <c r="A100" s="61" t="s">
        <v>85</v>
      </c>
      <c r="B100" s="38" t="s">
        <v>225</v>
      </c>
      <c r="C100" s="36">
        <f t="shared" si="4"/>
        <v>2925.3349999999996</v>
      </c>
      <c r="D100" s="35"/>
      <c r="E100" s="35"/>
      <c r="F100" s="35"/>
      <c r="G100" s="35"/>
      <c r="H100" s="35"/>
      <c r="I100" s="35"/>
      <c r="J100" s="35"/>
      <c r="K100" s="35"/>
      <c r="L100" s="37">
        <v>0.011</v>
      </c>
      <c r="M100" s="36">
        <v>0</v>
      </c>
      <c r="N100" s="36">
        <v>0.324</v>
      </c>
      <c r="O100" s="36">
        <v>3.29</v>
      </c>
      <c r="P100" s="36">
        <v>8.843</v>
      </c>
      <c r="Q100" s="36">
        <v>0.074</v>
      </c>
      <c r="R100" s="36">
        <v>1.154</v>
      </c>
      <c r="S100" s="36">
        <v>0.068</v>
      </c>
      <c r="T100" s="36">
        <v>0</v>
      </c>
      <c r="U100" s="36">
        <v>4.005</v>
      </c>
      <c r="V100" s="36">
        <v>2.6</v>
      </c>
      <c r="W100" s="36">
        <v>0.109</v>
      </c>
      <c r="X100" s="36">
        <v>1.744</v>
      </c>
      <c r="Y100" s="36">
        <v>1.174</v>
      </c>
      <c r="Z100" s="36">
        <v>0.005</v>
      </c>
      <c r="AA100" s="36">
        <v>0.302</v>
      </c>
      <c r="AB100" s="36">
        <v>0.283</v>
      </c>
      <c r="AC100" s="36">
        <v>3.353</v>
      </c>
      <c r="AD100" s="36">
        <v>10.912</v>
      </c>
      <c r="AE100" s="36">
        <v>56.94</v>
      </c>
      <c r="AF100" s="36">
        <v>5.949</v>
      </c>
      <c r="AG100" s="36">
        <v>9.705</v>
      </c>
      <c r="AH100" s="36">
        <v>26.787</v>
      </c>
      <c r="AI100" s="36">
        <v>33.515</v>
      </c>
      <c r="AJ100" s="36">
        <v>2.668</v>
      </c>
      <c r="AK100" s="36">
        <v>2.557</v>
      </c>
      <c r="AL100" s="36">
        <v>223.456</v>
      </c>
      <c r="AM100" s="36">
        <v>58.139</v>
      </c>
      <c r="AN100" s="36">
        <v>2.155</v>
      </c>
      <c r="AO100" s="36">
        <v>36.798</v>
      </c>
      <c r="AP100" s="36">
        <v>6.378</v>
      </c>
      <c r="AQ100" s="36">
        <v>5.383</v>
      </c>
      <c r="AR100" s="36">
        <v>0.541</v>
      </c>
      <c r="AS100" s="36">
        <v>62.783</v>
      </c>
      <c r="AT100" s="36">
        <v>0</v>
      </c>
      <c r="AU100" s="36">
        <v>0</v>
      </c>
      <c r="AV100" s="36">
        <v>10.824</v>
      </c>
      <c r="AW100" s="36">
        <v>0.419</v>
      </c>
      <c r="AX100" s="36">
        <v>18.294</v>
      </c>
      <c r="AY100" s="36">
        <v>0.097</v>
      </c>
      <c r="AZ100" s="36">
        <v>0</v>
      </c>
      <c r="BA100" s="36">
        <v>9.05</v>
      </c>
      <c r="BB100" s="36">
        <v>4.5</v>
      </c>
      <c r="BC100" s="36">
        <v>130.86</v>
      </c>
      <c r="BD100" s="36">
        <v>0.472</v>
      </c>
      <c r="BE100" s="36">
        <v>7.183</v>
      </c>
      <c r="BF100" s="36">
        <v>5.924</v>
      </c>
      <c r="BG100" s="36">
        <v>1.047</v>
      </c>
      <c r="BH100" s="36">
        <v>0</v>
      </c>
      <c r="BI100" s="36">
        <v>0.087</v>
      </c>
      <c r="BJ100" s="36">
        <v>0</v>
      </c>
      <c r="BK100" s="36">
        <v>0</v>
      </c>
      <c r="BL100" s="81">
        <v>0</v>
      </c>
      <c r="BM100" s="82">
        <f t="shared" si="5"/>
        <v>760.7619999999997</v>
      </c>
      <c r="BN100" s="38"/>
      <c r="BO100" s="150">
        <v>175.6</v>
      </c>
      <c r="BP100" s="83">
        <f t="shared" si="6"/>
        <v>0</v>
      </c>
      <c r="BQ100" s="37">
        <f t="shared" si="7"/>
        <v>0</v>
      </c>
      <c r="BR100" s="84">
        <v>0</v>
      </c>
      <c r="BS100" s="35">
        <v>0</v>
      </c>
      <c r="BT100" s="85">
        <v>0</v>
      </c>
      <c r="BU100" s="85">
        <v>0</v>
      </c>
      <c r="BV100" s="35">
        <v>1988.973</v>
      </c>
      <c r="BW100" s="86">
        <v>0</v>
      </c>
      <c r="BX100" s="38">
        <v>0</v>
      </c>
      <c r="BZ100" s="2"/>
    </row>
    <row r="101" spans="1:78" ht="12.75">
      <c r="A101" s="61" t="s">
        <v>86</v>
      </c>
      <c r="B101" s="38" t="s">
        <v>226</v>
      </c>
      <c r="C101" s="36">
        <f t="shared" si="4"/>
        <v>16465.399999999998</v>
      </c>
      <c r="D101" s="35"/>
      <c r="E101" s="35"/>
      <c r="F101" s="35"/>
      <c r="G101" s="35"/>
      <c r="H101" s="35"/>
      <c r="I101" s="35"/>
      <c r="J101" s="35"/>
      <c r="K101" s="35"/>
      <c r="L101" s="37">
        <v>0.916</v>
      </c>
      <c r="M101" s="36">
        <v>13.288</v>
      </c>
      <c r="N101" s="36">
        <v>1.821</v>
      </c>
      <c r="O101" s="36">
        <v>62.06</v>
      </c>
      <c r="P101" s="36">
        <v>50.368</v>
      </c>
      <c r="Q101" s="36">
        <v>2.804</v>
      </c>
      <c r="R101" s="36">
        <v>2.334</v>
      </c>
      <c r="S101" s="36">
        <v>1.201</v>
      </c>
      <c r="T101" s="36">
        <v>0</v>
      </c>
      <c r="U101" s="36">
        <v>41.191</v>
      </c>
      <c r="V101" s="36">
        <v>24.447</v>
      </c>
      <c r="W101" s="36">
        <v>1.487</v>
      </c>
      <c r="X101" s="36">
        <v>15.118</v>
      </c>
      <c r="Y101" s="36">
        <v>26.275</v>
      </c>
      <c r="Z101" s="36">
        <v>0.03</v>
      </c>
      <c r="AA101" s="36">
        <v>6.737</v>
      </c>
      <c r="AB101" s="36">
        <v>2.064</v>
      </c>
      <c r="AC101" s="36">
        <v>454.815</v>
      </c>
      <c r="AD101" s="36">
        <v>76.45</v>
      </c>
      <c r="AE101" s="36">
        <v>1087.715</v>
      </c>
      <c r="AF101" s="36">
        <v>53.698</v>
      </c>
      <c r="AG101" s="36">
        <v>88.927</v>
      </c>
      <c r="AH101" s="36">
        <v>135.629</v>
      </c>
      <c r="AI101" s="36">
        <v>366.077</v>
      </c>
      <c r="AJ101" s="36">
        <v>18.392</v>
      </c>
      <c r="AK101" s="36">
        <v>72.743</v>
      </c>
      <c r="AL101" s="36">
        <v>31.117</v>
      </c>
      <c r="AM101" s="36">
        <v>224.441</v>
      </c>
      <c r="AN101" s="36">
        <v>7.962</v>
      </c>
      <c r="AO101" s="36">
        <v>430.547</v>
      </c>
      <c r="AP101" s="36">
        <v>72.515</v>
      </c>
      <c r="AQ101" s="36">
        <v>9.406</v>
      </c>
      <c r="AR101" s="36">
        <v>435.426</v>
      </c>
      <c r="AS101" s="36">
        <v>9.922</v>
      </c>
      <c r="AT101" s="36">
        <v>930.929</v>
      </c>
      <c r="AU101" s="36">
        <v>47.052</v>
      </c>
      <c r="AV101" s="36">
        <v>197.74</v>
      </c>
      <c r="AW101" s="36">
        <v>477.199</v>
      </c>
      <c r="AX101" s="36">
        <v>25.224</v>
      </c>
      <c r="AY101" s="36">
        <v>0.146</v>
      </c>
      <c r="AZ101" s="36">
        <v>14.512</v>
      </c>
      <c r="BA101" s="36">
        <v>17.491</v>
      </c>
      <c r="BB101" s="36">
        <v>23.188</v>
      </c>
      <c r="BC101" s="36">
        <v>682.617</v>
      </c>
      <c r="BD101" s="36">
        <v>0</v>
      </c>
      <c r="BE101" s="36">
        <v>28.636</v>
      </c>
      <c r="BF101" s="36">
        <v>2.764</v>
      </c>
      <c r="BG101" s="36">
        <v>1.967</v>
      </c>
      <c r="BH101" s="36">
        <v>2.007</v>
      </c>
      <c r="BI101" s="36">
        <v>9.199</v>
      </c>
      <c r="BJ101" s="36">
        <v>0</v>
      </c>
      <c r="BK101" s="36">
        <v>0</v>
      </c>
      <c r="BL101" s="81">
        <v>0</v>
      </c>
      <c r="BM101" s="82">
        <f t="shared" si="5"/>
        <v>6288.593999999998</v>
      </c>
      <c r="BN101" s="38"/>
      <c r="BO101" s="150">
        <v>5613.881</v>
      </c>
      <c r="BP101" s="83">
        <f t="shared" si="6"/>
        <v>4562.925</v>
      </c>
      <c r="BQ101" s="37">
        <f t="shared" si="7"/>
        <v>4075.712</v>
      </c>
      <c r="BR101" s="84">
        <v>0</v>
      </c>
      <c r="BS101" s="35">
        <v>4075.712</v>
      </c>
      <c r="BT101" s="85">
        <v>487.213</v>
      </c>
      <c r="BU101" s="85">
        <v>0</v>
      </c>
      <c r="BV101" s="35">
        <v>0</v>
      </c>
      <c r="BW101" s="86">
        <v>0</v>
      </c>
      <c r="BX101" s="38">
        <v>0</v>
      </c>
      <c r="BZ101" s="2"/>
    </row>
    <row r="102" spans="1:78" ht="12.75">
      <c r="A102" s="61" t="s">
        <v>87</v>
      </c>
      <c r="B102" s="38" t="s">
        <v>227</v>
      </c>
      <c r="C102" s="36">
        <f t="shared" si="4"/>
        <v>2670.0830000000005</v>
      </c>
      <c r="D102" s="35"/>
      <c r="E102" s="35"/>
      <c r="F102" s="35"/>
      <c r="G102" s="35"/>
      <c r="H102" s="35"/>
      <c r="I102" s="35"/>
      <c r="J102" s="35"/>
      <c r="K102" s="35"/>
      <c r="L102" s="37">
        <v>0.391</v>
      </c>
      <c r="M102" s="36">
        <v>43.12</v>
      </c>
      <c r="N102" s="36">
        <v>0.516</v>
      </c>
      <c r="O102" s="36">
        <v>16.067</v>
      </c>
      <c r="P102" s="36">
        <v>15.571</v>
      </c>
      <c r="Q102" s="36">
        <v>0.337</v>
      </c>
      <c r="R102" s="36">
        <v>1.583</v>
      </c>
      <c r="S102" s="36">
        <v>7.93</v>
      </c>
      <c r="T102" s="36">
        <v>0</v>
      </c>
      <c r="U102" s="36">
        <v>7.65</v>
      </c>
      <c r="V102" s="36">
        <v>1.497</v>
      </c>
      <c r="W102" s="36">
        <v>0.298</v>
      </c>
      <c r="X102" s="36">
        <v>3.767</v>
      </c>
      <c r="Y102" s="36">
        <v>2.027</v>
      </c>
      <c r="Z102" s="36">
        <v>0.025</v>
      </c>
      <c r="AA102" s="36">
        <v>1.838</v>
      </c>
      <c r="AB102" s="36">
        <v>0.826</v>
      </c>
      <c r="AC102" s="36">
        <v>51.616</v>
      </c>
      <c r="AD102" s="36">
        <v>23.809</v>
      </c>
      <c r="AE102" s="36">
        <v>254.183</v>
      </c>
      <c r="AF102" s="36">
        <v>14.451</v>
      </c>
      <c r="AG102" s="36">
        <v>13.061</v>
      </c>
      <c r="AH102" s="36">
        <v>130.884</v>
      </c>
      <c r="AI102" s="36">
        <v>47.156</v>
      </c>
      <c r="AJ102" s="36">
        <v>62.987</v>
      </c>
      <c r="AK102" s="36">
        <v>21.76</v>
      </c>
      <c r="AL102" s="36">
        <v>98.51</v>
      </c>
      <c r="AM102" s="36">
        <v>99.321</v>
      </c>
      <c r="AN102" s="36">
        <v>1.576</v>
      </c>
      <c r="AO102" s="36">
        <v>132.867</v>
      </c>
      <c r="AP102" s="36">
        <v>4.698</v>
      </c>
      <c r="AQ102" s="36">
        <v>7.256</v>
      </c>
      <c r="AR102" s="36">
        <v>29.217</v>
      </c>
      <c r="AS102" s="36">
        <v>12.087</v>
      </c>
      <c r="AT102" s="36">
        <v>37.394</v>
      </c>
      <c r="AU102" s="36">
        <v>577.983</v>
      </c>
      <c r="AV102" s="36">
        <v>1.581</v>
      </c>
      <c r="AW102" s="36">
        <v>6.957</v>
      </c>
      <c r="AX102" s="36">
        <v>32.624</v>
      </c>
      <c r="AY102" s="36">
        <v>0.001</v>
      </c>
      <c r="AZ102" s="36">
        <v>24.97</v>
      </c>
      <c r="BA102" s="36">
        <v>26.996</v>
      </c>
      <c r="BB102" s="36">
        <v>7.122</v>
      </c>
      <c r="BC102" s="36">
        <v>0.235</v>
      </c>
      <c r="BD102" s="36">
        <v>21.207</v>
      </c>
      <c r="BE102" s="36">
        <v>6.028</v>
      </c>
      <c r="BF102" s="36">
        <v>5.085</v>
      </c>
      <c r="BG102" s="36">
        <v>1.381</v>
      </c>
      <c r="BH102" s="36">
        <v>0</v>
      </c>
      <c r="BI102" s="36">
        <v>4.955</v>
      </c>
      <c r="BJ102" s="36">
        <v>0</v>
      </c>
      <c r="BK102" s="36">
        <v>0</v>
      </c>
      <c r="BL102" s="81">
        <v>0</v>
      </c>
      <c r="BM102" s="82">
        <f t="shared" si="5"/>
        <v>1863.4010000000003</v>
      </c>
      <c r="BN102" s="38"/>
      <c r="BO102" s="150">
        <v>0</v>
      </c>
      <c r="BP102" s="83">
        <f t="shared" si="6"/>
        <v>806.682</v>
      </c>
      <c r="BQ102" s="37">
        <f t="shared" si="7"/>
        <v>806.682</v>
      </c>
      <c r="BR102" s="84">
        <v>0</v>
      </c>
      <c r="BS102" s="35">
        <v>806.682</v>
      </c>
      <c r="BT102" s="85">
        <v>0</v>
      </c>
      <c r="BU102" s="85">
        <v>0</v>
      </c>
      <c r="BV102" s="35">
        <v>0</v>
      </c>
      <c r="BW102" s="86">
        <v>0</v>
      </c>
      <c r="BX102" s="38">
        <v>0</v>
      </c>
      <c r="BZ102" s="2"/>
    </row>
    <row r="103" spans="1:78" ht="12.75">
      <c r="A103" s="61" t="s">
        <v>88</v>
      </c>
      <c r="B103" s="38" t="s">
        <v>89</v>
      </c>
      <c r="C103" s="36">
        <f t="shared" si="4"/>
        <v>895.983</v>
      </c>
      <c r="D103" s="35"/>
      <c r="E103" s="35"/>
      <c r="F103" s="35"/>
      <c r="G103" s="35"/>
      <c r="H103" s="35"/>
      <c r="I103" s="35"/>
      <c r="J103" s="35"/>
      <c r="K103" s="35"/>
      <c r="L103" s="37">
        <v>0.939</v>
      </c>
      <c r="M103" s="36">
        <v>0</v>
      </c>
      <c r="N103" s="36">
        <v>0.068</v>
      </c>
      <c r="O103" s="36">
        <v>0.689</v>
      </c>
      <c r="P103" s="36">
        <v>0</v>
      </c>
      <c r="Q103" s="36">
        <v>0.091</v>
      </c>
      <c r="R103" s="36">
        <v>0</v>
      </c>
      <c r="S103" s="36">
        <v>5.291</v>
      </c>
      <c r="T103" s="36">
        <v>0</v>
      </c>
      <c r="U103" s="36">
        <v>0</v>
      </c>
      <c r="V103" s="36">
        <v>0</v>
      </c>
      <c r="W103" s="36">
        <v>0</v>
      </c>
      <c r="X103" s="36">
        <v>1.194</v>
      </c>
      <c r="Y103" s="36">
        <v>0.132</v>
      </c>
      <c r="Z103" s="36">
        <v>0</v>
      </c>
      <c r="AA103" s="36">
        <v>0.639</v>
      </c>
      <c r="AB103" s="36">
        <v>0.039</v>
      </c>
      <c r="AC103" s="36">
        <v>0</v>
      </c>
      <c r="AD103" s="36">
        <v>0</v>
      </c>
      <c r="AE103" s="36">
        <v>0</v>
      </c>
      <c r="AF103" s="36">
        <v>0</v>
      </c>
      <c r="AG103" s="36">
        <v>0</v>
      </c>
      <c r="AH103" s="36">
        <v>0</v>
      </c>
      <c r="AI103" s="36">
        <v>0</v>
      </c>
      <c r="AJ103" s="36">
        <v>0.259</v>
      </c>
      <c r="AK103" s="36">
        <v>0</v>
      </c>
      <c r="AL103" s="36">
        <v>14.914</v>
      </c>
      <c r="AM103" s="36">
        <v>5.691</v>
      </c>
      <c r="AN103" s="36">
        <v>0</v>
      </c>
      <c r="AO103" s="36">
        <v>0</v>
      </c>
      <c r="AP103" s="36">
        <v>0</v>
      </c>
      <c r="AQ103" s="36">
        <v>2.76</v>
      </c>
      <c r="AR103" s="36">
        <v>3.892</v>
      </c>
      <c r="AS103" s="36">
        <v>0.496</v>
      </c>
      <c r="AT103" s="36">
        <v>357.484</v>
      </c>
      <c r="AU103" s="36">
        <v>60.412</v>
      </c>
      <c r="AV103" s="36">
        <v>-7.256</v>
      </c>
      <c r="AW103" s="36">
        <v>0</v>
      </c>
      <c r="AX103" s="36">
        <v>6.746</v>
      </c>
      <c r="AY103" s="36">
        <v>0</v>
      </c>
      <c r="AZ103" s="36">
        <v>0</v>
      </c>
      <c r="BA103" s="36">
        <v>1.316</v>
      </c>
      <c r="BB103" s="36">
        <v>0</v>
      </c>
      <c r="BC103" s="36">
        <v>163.317</v>
      </c>
      <c r="BD103" s="36">
        <v>8.672</v>
      </c>
      <c r="BE103" s="36">
        <v>101.238</v>
      </c>
      <c r="BF103" s="36">
        <v>116.386</v>
      </c>
      <c r="BG103" s="36">
        <v>0.118</v>
      </c>
      <c r="BH103" s="36">
        <v>0</v>
      </c>
      <c r="BI103" s="36">
        <v>2.438</v>
      </c>
      <c r="BJ103" s="36">
        <v>0</v>
      </c>
      <c r="BK103" s="36">
        <v>0</v>
      </c>
      <c r="BL103" s="81">
        <v>0</v>
      </c>
      <c r="BM103" s="82">
        <f t="shared" si="5"/>
        <v>847.9649999999999</v>
      </c>
      <c r="BN103" s="38"/>
      <c r="BO103" s="150">
        <v>0</v>
      </c>
      <c r="BP103" s="83">
        <f t="shared" si="6"/>
        <v>48.018</v>
      </c>
      <c r="BQ103" s="37">
        <f t="shared" si="7"/>
        <v>48.018</v>
      </c>
      <c r="BR103" s="84">
        <v>0</v>
      </c>
      <c r="BS103" s="35">
        <v>48.018</v>
      </c>
      <c r="BT103" s="85">
        <v>0</v>
      </c>
      <c r="BU103" s="85">
        <v>0</v>
      </c>
      <c r="BV103" s="35">
        <v>0</v>
      </c>
      <c r="BW103" s="86">
        <v>0</v>
      </c>
      <c r="BX103" s="38">
        <v>0</v>
      </c>
      <c r="BZ103" s="2"/>
    </row>
    <row r="104" spans="1:78" ht="12.75">
      <c r="A104" s="61" t="s">
        <v>90</v>
      </c>
      <c r="B104" s="38" t="s">
        <v>91</v>
      </c>
      <c r="C104" s="36">
        <f t="shared" si="4"/>
        <v>21244.397</v>
      </c>
      <c r="D104" s="35"/>
      <c r="E104" s="35"/>
      <c r="F104" s="35"/>
      <c r="G104" s="35"/>
      <c r="H104" s="35"/>
      <c r="I104" s="35"/>
      <c r="J104" s="35"/>
      <c r="K104" s="35"/>
      <c r="L104" s="37">
        <v>0</v>
      </c>
      <c r="M104" s="36">
        <v>0.294</v>
      </c>
      <c r="N104" s="36">
        <v>2.098</v>
      </c>
      <c r="O104" s="36">
        <v>77.546</v>
      </c>
      <c r="P104" s="36">
        <v>64.06</v>
      </c>
      <c r="Q104" s="36">
        <v>0.383</v>
      </c>
      <c r="R104" s="36">
        <v>11.988</v>
      </c>
      <c r="S104" s="36">
        <v>3.4</v>
      </c>
      <c r="T104" s="36">
        <v>0</v>
      </c>
      <c r="U104" s="36">
        <v>21.239</v>
      </c>
      <c r="V104" s="36">
        <v>0</v>
      </c>
      <c r="W104" s="36">
        <v>0</v>
      </c>
      <c r="X104" s="36">
        <v>10.375</v>
      </c>
      <c r="Y104" s="36">
        <v>13.011</v>
      </c>
      <c r="Z104" s="36">
        <v>1.075</v>
      </c>
      <c r="AA104" s="36">
        <v>3.16</v>
      </c>
      <c r="AB104" s="36">
        <v>0.974</v>
      </c>
      <c r="AC104" s="36">
        <v>35.302</v>
      </c>
      <c r="AD104" s="36">
        <v>11.253</v>
      </c>
      <c r="AE104" s="36">
        <v>620.785</v>
      </c>
      <c r="AF104" s="36">
        <v>125.039</v>
      </c>
      <c r="AG104" s="36">
        <v>160.988</v>
      </c>
      <c r="AH104" s="36">
        <v>95.435</v>
      </c>
      <c r="AI104" s="36">
        <v>634.874</v>
      </c>
      <c r="AJ104" s="36">
        <v>78.187</v>
      </c>
      <c r="AK104" s="36">
        <v>15.277</v>
      </c>
      <c r="AL104" s="36">
        <v>48.741</v>
      </c>
      <c r="AM104" s="36">
        <v>128.687</v>
      </c>
      <c r="AN104" s="36">
        <v>2.247</v>
      </c>
      <c r="AO104" s="36">
        <v>949.302</v>
      </c>
      <c r="AP104" s="36">
        <v>228.645</v>
      </c>
      <c r="AQ104" s="36">
        <v>33.991</v>
      </c>
      <c r="AR104" s="36">
        <v>165.957</v>
      </c>
      <c r="AS104" s="36">
        <v>25.282</v>
      </c>
      <c r="AT104" s="36">
        <v>372.476</v>
      </c>
      <c r="AU104" s="36">
        <v>19.507</v>
      </c>
      <c r="AV104" s="36">
        <v>7.251</v>
      </c>
      <c r="AW104" s="36">
        <v>101.858</v>
      </c>
      <c r="AX104" s="36">
        <v>55.117</v>
      </c>
      <c r="AY104" s="36">
        <v>0.885</v>
      </c>
      <c r="AZ104" s="36">
        <v>14.905</v>
      </c>
      <c r="BA104" s="36">
        <v>69.394</v>
      </c>
      <c r="BB104" s="36">
        <v>30.891</v>
      </c>
      <c r="BC104" s="36">
        <v>217.421</v>
      </c>
      <c r="BD104" s="36">
        <v>1.81</v>
      </c>
      <c r="BE104" s="36">
        <v>110.947</v>
      </c>
      <c r="BF104" s="36">
        <v>56.368</v>
      </c>
      <c r="BG104" s="36">
        <v>42.595</v>
      </c>
      <c r="BH104" s="36">
        <v>20.086</v>
      </c>
      <c r="BI104" s="36">
        <v>152.396</v>
      </c>
      <c r="BJ104" s="36">
        <v>0</v>
      </c>
      <c r="BK104" s="36">
        <v>0</v>
      </c>
      <c r="BL104" s="81">
        <v>0</v>
      </c>
      <c r="BM104" s="82">
        <f t="shared" si="5"/>
        <v>4843.502000000001</v>
      </c>
      <c r="BN104" s="38"/>
      <c r="BO104" s="150">
        <v>0</v>
      </c>
      <c r="BP104" s="83">
        <f t="shared" si="6"/>
        <v>16400.895</v>
      </c>
      <c r="BQ104" s="37">
        <f t="shared" si="7"/>
        <v>16400.895</v>
      </c>
      <c r="BR104" s="84">
        <v>11523.41</v>
      </c>
      <c r="BS104" s="35">
        <v>4877.485</v>
      </c>
      <c r="BT104" s="85">
        <v>0</v>
      </c>
      <c r="BU104" s="85">
        <v>0</v>
      </c>
      <c r="BV104" s="35">
        <v>0</v>
      </c>
      <c r="BW104" s="86">
        <v>0</v>
      </c>
      <c r="BX104" s="38">
        <v>0</v>
      </c>
      <c r="BZ104" s="2"/>
    </row>
    <row r="105" spans="1:78" ht="12.75">
      <c r="A105" s="61" t="s">
        <v>92</v>
      </c>
      <c r="B105" s="38" t="s">
        <v>228</v>
      </c>
      <c r="C105" s="36">
        <f t="shared" si="4"/>
        <v>10779.617</v>
      </c>
      <c r="D105" s="35"/>
      <c r="E105" s="35"/>
      <c r="F105" s="35"/>
      <c r="G105" s="35"/>
      <c r="H105" s="35"/>
      <c r="I105" s="35"/>
      <c r="J105" s="35"/>
      <c r="K105" s="35"/>
      <c r="L105" s="37">
        <v>3.468</v>
      </c>
      <c r="M105" s="36">
        <v>20.195</v>
      </c>
      <c r="N105" s="36">
        <v>7.145</v>
      </c>
      <c r="O105" s="36">
        <v>70.768</v>
      </c>
      <c r="P105" s="36">
        <v>40</v>
      </c>
      <c r="Q105" s="36">
        <v>0.913</v>
      </c>
      <c r="R105" s="36">
        <v>8.201</v>
      </c>
      <c r="S105" s="36">
        <v>2.926</v>
      </c>
      <c r="T105" s="36">
        <v>0</v>
      </c>
      <c r="U105" s="36">
        <v>25.723</v>
      </c>
      <c r="V105" s="36">
        <v>1.675</v>
      </c>
      <c r="W105" s="36">
        <v>1.906</v>
      </c>
      <c r="X105" s="36">
        <v>11.77</v>
      </c>
      <c r="Y105" s="36">
        <v>4.698</v>
      </c>
      <c r="Z105" s="36">
        <v>0.198</v>
      </c>
      <c r="AA105" s="36">
        <v>6.795</v>
      </c>
      <c r="AB105" s="36">
        <v>3.594</v>
      </c>
      <c r="AC105" s="36">
        <v>94.001</v>
      </c>
      <c r="AD105" s="36">
        <v>132.96</v>
      </c>
      <c r="AE105" s="36">
        <v>406.394</v>
      </c>
      <c r="AF105" s="36">
        <v>66.974</v>
      </c>
      <c r="AG105" s="36">
        <v>108.596</v>
      </c>
      <c r="AH105" s="36">
        <v>221.192</v>
      </c>
      <c r="AI105" s="36">
        <v>48.077</v>
      </c>
      <c r="AJ105" s="36">
        <v>22.741</v>
      </c>
      <c r="AK105" s="36">
        <v>84.271</v>
      </c>
      <c r="AL105" s="36">
        <v>176.335</v>
      </c>
      <c r="AM105" s="36">
        <v>232.256</v>
      </c>
      <c r="AN105" s="36">
        <v>16.644</v>
      </c>
      <c r="AO105" s="36">
        <v>271.183</v>
      </c>
      <c r="AP105" s="36">
        <v>29.509</v>
      </c>
      <c r="AQ105" s="36">
        <v>152.809</v>
      </c>
      <c r="AR105" s="36">
        <v>781.082</v>
      </c>
      <c r="AS105" s="36">
        <v>77.365</v>
      </c>
      <c r="AT105" s="36">
        <v>159.041</v>
      </c>
      <c r="AU105" s="36">
        <v>112.771</v>
      </c>
      <c r="AV105" s="36">
        <v>43.949</v>
      </c>
      <c r="AW105" s="36">
        <v>6.342</v>
      </c>
      <c r="AX105" s="36">
        <v>509.884</v>
      </c>
      <c r="AY105" s="36">
        <v>0.287</v>
      </c>
      <c r="AZ105" s="36">
        <v>7.628</v>
      </c>
      <c r="BA105" s="36">
        <v>152.172</v>
      </c>
      <c r="BB105" s="36">
        <v>31.424</v>
      </c>
      <c r="BC105" s="36">
        <v>1398.19</v>
      </c>
      <c r="BD105" s="36">
        <v>35.644</v>
      </c>
      <c r="BE105" s="36">
        <v>298.016</v>
      </c>
      <c r="BF105" s="36">
        <v>198.285</v>
      </c>
      <c r="BG105" s="36">
        <v>6.343</v>
      </c>
      <c r="BH105" s="36">
        <v>2.376</v>
      </c>
      <c r="BI105" s="36">
        <v>11.29</v>
      </c>
      <c r="BJ105" s="36">
        <v>0</v>
      </c>
      <c r="BK105" s="36">
        <v>0</v>
      </c>
      <c r="BL105" s="81">
        <v>0</v>
      </c>
      <c r="BM105" s="82">
        <f t="shared" si="5"/>
        <v>6106.005999999999</v>
      </c>
      <c r="BN105" s="38"/>
      <c r="BO105" s="150">
        <v>4125.546</v>
      </c>
      <c r="BP105" s="83">
        <f t="shared" si="6"/>
        <v>535.931</v>
      </c>
      <c r="BQ105" s="37">
        <f t="shared" si="7"/>
        <v>535.931</v>
      </c>
      <c r="BR105" s="84">
        <v>0</v>
      </c>
      <c r="BS105" s="35">
        <v>535.931</v>
      </c>
      <c r="BT105" s="85">
        <v>0</v>
      </c>
      <c r="BU105" s="85">
        <v>0</v>
      </c>
      <c r="BV105" s="35">
        <v>12.134</v>
      </c>
      <c r="BW105" s="86">
        <v>0</v>
      </c>
      <c r="BX105" s="38">
        <v>0</v>
      </c>
      <c r="BZ105" s="2"/>
    </row>
    <row r="106" spans="1:78" ht="12.75">
      <c r="A106" s="61" t="s">
        <v>93</v>
      </c>
      <c r="B106" s="38" t="s">
        <v>94</v>
      </c>
      <c r="C106" s="36">
        <f t="shared" si="4"/>
        <v>6.689</v>
      </c>
      <c r="D106" s="35"/>
      <c r="E106" s="35"/>
      <c r="F106" s="35"/>
      <c r="G106" s="35"/>
      <c r="H106" s="35"/>
      <c r="I106" s="35"/>
      <c r="J106" s="35"/>
      <c r="K106" s="35"/>
      <c r="L106" s="37">
        <v>4.151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0.371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  <c r="AE106" s="36">
        <v>0</v>
      </c>
      <c r="AF106" s="36">
        <v>0</v>
      </c>
      <c r="AG106" s="36">
        <v>0</v>
      </c>
      <c r="AH106" s="36">
        <v>0</v>
      </c>
      <c r="AI106" s="36">
        <v>0</v>
      </c>
      <c r="AJ106" s="36">
        <v>0</v>
      </c>
      <c r="AK106" s="36">
        <v>0</v>
      </c>
      <c r="AL106" s="36">
        <v>0</v>
      </c>
      <c r="AM106" s="36">
        <v>0</v>
      </c>
      <c r="AN106" s="36">
        <v>0</v>
      </c>
      <c r="AO106" s="36">
        <v>0</v>
      </c>
      <c r="AP106" s="36">
        <v>0</v>
      </c>
      <c r="AQ106" s="36">
        <v>0</v>
      </c>
      <c r="AR106" s="36">
        <v>0</v>
      </c>
      <c r="AS106" s="36">
        <v>0</v>
      </c>
      <c r="AT106" s="36">
        <v>0</v>
      </c>
      <c r="AU106" s="36">
        <v>0</v>
      </c>
      <c r="AV106" s="36">
        <v>0</v>
      </c>
      <c r="AW106" s="36">
        <v>0</v>
      </c>
      <c r="AX106" s="36">
        <v>0</v>
      </c>
      <c r="AY106" s="36">
        <v>0</v>
      </c>
      <c r="AZ106" s="36">
        <v>0</v>
      </c>
      <c r="BA106" s="36">
        <v>0</v>
      </c>
      <c r="BB106" s="36">
        <v>0</v>
      </c>
      <c r="BC106" s="36">
        <v>0</v>
      </c>
      <c r="BD106" s="36">
        <v>0</v>
      </c>
      <c r="BE106" s="36">
        <v>0</v>
      </c>
      <c r="BF106" s="36">
        <v>0</v>
      </c>
      <c r="BG106" s="36">
        <v>0</v>
      </c>
      <c r="BH106" s="36">
        <v>0</v>
      </c>
      <c r="BI106" s="36">
        <v>0</v>
      </c>
      <c r="BJ106" s="36">
        <v>0</v>
      </c>
      <c r="BK106" s="36">
        <v>0</v>
      </c>
      <c r="BL106" s="81">
        <v>0</v>
      </c>
      <c r="BM106" s="82">
        <f t="shared" si="5"/>
        <v>4.522</v>
      </c>
      <c r="BN106" s="38"/>
      <c r="BO106" s="150">
        <v>0</v>
      </c>
      <c r="BP106" s="83">
        <f t="shared" si="6"/>
        <v>2.167</v>
      </c>
      <c r="BQ106" s="37">
        <f t="shared" si="7"/>
        <v>2.167</v>
      </c>
      <c r="BR106" s="84">
        <v>0</v>
      </c>
      <c r="BS106" s="35">
        <v>2.167</v>
      </c>
      <c r="BT106" s="85">
        <v>0</v>
      </c>
      <c r="BU106" s="85">
        <v>0</v>
      </c>
      <c r="BV106" s="35">
        <v>0</v>
      </c>
      <c r="BW106" s="86">
        <v>0</v>
      </c>
      <c r="BX106" s="38">
        <v>0</v>
      </c>
      <c r="BZ106" s="2"/>
    </row>
    <row r="107" spans="1:78" ht="12.75">
      <c r="A107" s="61" t="s">
        <v>95</v>
      </c>
      <c r="B107" s="38" t="s">
        <v>96</v>
      </c>
      <c r="C107" s="36">
        <f t="shared" si="4"/>
        <v>4650.743</v>
      </c>
      <c r="D107" s="35"/>
      <c r="E107" s="35"/>
      <c r="F107" s="35"/>
      <c r="G107" s="35"/>
      <c r="H107" s="35"/>
      <c r="I107" s="35"/>
      <c r="J107" s="35"/>
      <c r="K107" s="35"/>
      <c r="L107" s="37">
        <v>1.09</v>
      </c>
      <c r="M107" s="36">
        <v>533.011</v>
      </c>
      <c r="N107" s="36">
        <v>5.318</v>
      </c>
      <c r="O107" s="36">
        <v>8.799</v>
      </c>
      <c r="P107" s="36">
        <v>13.373</v>
      </c>
      <c r="Q107" s="36">
        <v>5.752</v>
      </c>
      <c r="R107" s="36">
        <v>0.023</v>
      </c>
      <c r="S107" s="36">
        <v>0.276</v>
      </c>
      <c r="T107" s="36">
        <v>0</v>
      </c>
      <c r="U107" s="36">
        <v>0.621</v>
      </c>
      <c r="V107" s="36">
        <v>0.004</v>
      </c>
      <c r="W107" s="36">
        <v>0.019</v>
      </c>
      <c r="X107" s="36">
        <v>2.688</v>
      </c>
      <c r="Y107" s="36">
        <v>1.367</v>
      </c>
      <c r="Z107" s="36">
        <v>0.676</v>
      </c>
      <c r="AA107" s="36">
        <v>0.025</v>
      </c>
      <c r="AB107" s="36">
        <v>0.298</v>
      </c>
      <c r="AC107" s="36">
        <v>17.87</v>
      </c>
      <c r="AD107" s="36">
        <v>28.302</v>
      </c>
      <c r="AE107" s="36">
        <v>599.195</v>
      </c>
      <c r="AF107" s="36">
        <v>30.283</v>
      </c>
      <c r="AG107" s="36">
        <v>3.3</v>
      </c>
      <c r="AH107" s="36">
        <v>38.278</v>
      </c>
      <c r="AI107" s="36">
        <v>229.046</v>
      </c>
      <c r="AJ107" s="36">
        <v>317.178</v>
      </c>
      <c r="AK107" s="36">
        <v>9.368</v>
      </c>
      <c r="AL107" s="36">
        <v>1324.625</v>
      </c>
      <c r="AM107" s="36">
        <v>8.807</v>
      </c>
      <c r="AN107" s="36">
        <v>0</v>
      </c>
      <c r="AO107" s="36">
        <v>129.694</v>
      </c>
      <c r="AP107" s="36">
        <v>7.487</v>
      </c>
      <c r="AQ107" s="36">
        <v>6.829</v>
      </c>
      <c r="AR107" s="36">
        <v>21.487</v>
      </c>
      <c r="AS107" s="36">
        <v>1.252</v>
      </c>
      <c r="AT107" s="36">
        <v>0</v>
      </c>
      <c r="AU107" s="36">
        <v>0.786</v>
      </c>
      <c r="AV107" s="36">
        <v>0.014</v>
      </c>
      <c r="AW107" s="36">
        <v>5.877</v>
      </c>
      <c r="AX107" s="36">
        <v>32.56</v>
      </c>
      <c r="AY107" s="36">
        <v>0</v>
      </c>
      <c r="AZ107" s="36">
        <v>5.764</v>
      </c>
      <c r="BA107" s="36">
        <v>12.374</v>
      </c>
      <c r="BB107" s="36">
        <v>15.58</v>
      </c>
      <c r="BC107" s="36">
        <v>132.38</v>
      </c>
      <c r="BD107" s="36">
        <v>5.02</v>
      </c>
      <c r="BE107" s="36">
        <v>6.895</v>
      </c>
      <c r="BF107" s="36">
        <v>6.033</v>
      </c>
      <c r="BG107" s="36">
        <v>17.57</v>
      </c>
      <c r="BH107" s="36">
        <v>1.151</v>
      </c>
      <c r="BI107" s="36">
        <v>3.855</v>
      </c>
      <c r="BJ107" s="36">
        <v>0</v>
      </c>
      <c r="BK107" s="36">
        <v>0</v>
      </c>
      <c r="BL107" s="81">
        <v>0</v>
      </c>
      <c r="BM107" s="82">
        <f t="shared" si="5"/>
        <v>3592.2</v>
      </c>
      <c r="BN107" s="38"/>
      <c r="BO107" s="150">
        <v>116.081</v>
      </c>
      <c r="BP107" s="83">
        <f t="shared" si="6"/>
        <v>940.46</v>
      </c>
      <c r="BQ107" s="37">
        <f t="shared" si="7"/>
        <v>940.46</v>
      </c>
      <c r="BR107" s="84">
        <v>0</v>
      </c>
      <c r="BS107" s="35">
        <v>940.46</v>
      </c>
      <c r="BT107" s="85">
        <v>0</v>
      </c>
      <c r="BU107" s="85">
        <v>0</v>
      </c>
      <c r="BV107" s="35">
        <v>2.002</v>
      </c>
      <c r="BW107" s="86">
        <v>0</v>
      </c>
      <c r="BX107" s="38">
        <v>0</v>
      </c>
      <c r="BZ107" s="2"/>
    </row>
    <row r="108" spans="1:78" ht="12.75">
      <c r="A108" s="61" t="s">
        <v>97</v>
      </c>
      <c r="B108" s="38" t="s">
        <v>229</v>
      </c>
      <c r="C108" s="36">
        <f t="shared" si="4"/>
        <v>5906.360000000001</v>
      </c>
      <c r="D108" s="35"/>
      <c r="E108" s="35"/>
      <c r="F108" s="35"/>
      <c r="G108" s="35"/>
      <c r="H108" s="35"/>
      <c r="I108" s="35"/>
      <c r="J108" s="35"/>
      <c r="K108" s="35"/>
      <c r="L108" s="37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  <c r="AE108" s="36">
        <v>0</v>
      </c>
      <c r="AF108" s="36">
        <v>3.969</v>
      </c>
      <c r="AG108" s="36">
        <v>3.455</v>
      </c>
      <c r="AH108" s="36">
        <v>30.629</v>
      </c>
      <c r="AI108" s="36">
        <v>46.278</v>
      </c>
      <c r="AJ108" s="36">
        <v>0</v>
      </c>
      <c r="AK108" s="36">
        <v>0</v>
      </c>
      <c r="AL108" s="36">
        <v>85.974</v>
      </c>
      <c r="AM108" s="36">
        <v>0</v>
      </c>
      <c r="AN108" s="36">
        <v>0</v>
      </c>
      <c r="AO108" s="36">
        <v>948.741</v>
      </c>
      <c r="AP108" s="36">
        <v>0</v>
      </c>
      <c r="AQ108" s="36">
        <v>1.513</v>
      </c>
      <c r="AR108" s="36">
        <v>0</v>
      </c>
      <c r="AS108" s="36">
        <v>0</v>
      </c>
      <c r="AT108" s="36">
        <v>0</v>
      </c>
      <c r="AU108" s="36">
        <v>0</v>
      </c>
      <c r="AV108" s="36">
        <v>0</v>
      </c>
      <c r="AW108" s="36">
        <v>0</v>
      </c>
      <c r="AX108" s="36">
        <v>0</v>
      </c>
      <c r="AY108" s="36">
        <v>0</v>
      </c>
      <c r="AZ108" s="36">
        <v>0</v>
      </c>
      <c r="BA108" s="36">
        <v>1350.74</v>
      </c>
      <c r="BB108" s="36">
        <v>0</v>
      </c>
      <c r="BC108" s="36">
        <v>0</v>
      </c>
      <c r="BD108" s="36">
        <v>0</v>
      </c>
      <c r="BE108" s="36">
        <v>0</v>
      </c>
      <c r="BF108" s="36">
        <v>0</v>
      </c>
      <c r="BG108" s="36">
        <v>0</v>
      </c>
      <c r="BH108" s="36">
        <v>0</v>
      </c>
      <c r="BI108" s="36">
        <v>0</v>
      </c>
      <c r="BJ108" s="36">
        <v>0</v>
      </c>
      <c r="BK108" s="36">
        <v>0</v>
      </c>
      <c r="BL108" s="81">
        <v>0</v>
      </c>
      <c r="BM108" s="82">
        <f t="shared" si="5"/>
        <v>2471.299</v>
      </c>
      <c r="BN108" s="38"/>
      <c r="BO108" s="150">
        <v>0</v>
      </c>
      <c r="BP108" s="83">
        <f t="shared" si="6"/>
        <v>3435.061</v>
      </c>
      <c r="BQ108" s="37">
        <f t="shared" si="7"/>
        <v>3435.061</v>
      </c>
      <c r="BR108" s="84">
        <v>0</v>
      </c>
      <c r="BS108" s="35">
        <v>3435.061</v>
      </c>
      <c r="BT108" s="85">
        <v>0</v>
      </c>
      <c r="BU108" s="85">
        <v>0</v>
      </c>
      <c r="BV108" s="35">
        <v>0</v>
      </c>
      <c r="BW108" s="86">
        <v>0</v>
      </c>
      <c r="BX108" s="38">
        <v>0</v>
      </c>
      <c r="BZ108" s="2"/>
    </row>
    <row r="109" spans="1:78" ht="12.75">
      <c r="A109" s="61" t="s">
        <v>98</v>
      </c>
      <c r="B109" s="38" t="s">
        <v>230</v>
      </c>
      <c r="C109" s="36">
        <f t="shared" si="4"/>
        <v>2825.6540000000005</v>
      </c>
      <c r="D109" s="35"/>
      <c r="E109" s="35"/>
      <c r="F109" s="35"/>
      <c r="G109" s="35"/>
      <c r="H109" s="35"/>
      <c r="I109" s="35"/>
      <c r="J109" s="35"/>
      <c r="K109" s="35"/>
      <c r="L109" s="37">
        <v>0.355</v>
      </c>
      <c r="M109" s="36">
        <v>0.023</v>
      </c>
      <c r="N109" s="36">
        <v>0</v>
      </c>
      <c r="O109" s="36">
        <v>16.961</v>
      </c>
      <c r="P109" s="36">
        <v>20.258</v>
      </c>
      <c r="Q109" s="36">
        <v>0.631</v>
      </c>
      <c r="R109" s="36">
        <v>1.394</v>
      </c>
      <c r="S109" s="36">
        <v>0.193</v>
      </c>
      <c r="T109" s="36">
        <v>0</v>
      </c>
      <c r="U109" s="36">
        <v>14.217</v>
      </c>
      <c r="V109" s="36">
        <v>4.661</v>
      </c>
      <c r="W109" s="36">
        <v>0.076</v>
      </c>
      <c r="X109" s="36">
        <v>9.981</v>
      </c>
      <c r="Y109" s="36">
        <v>6.704</v>
      </c>
      <c r="Z109" s="36">
        <v>0.078</v>
      </c>
      <c r="AA109" s="36">
        <v>0.753</v>
      </c>
      <c r="AB109" s="36">
        <v>0.666</v>
      </c>
      <c r="AC109" s="36">
        <v>82.533</v>
      </c>
      <c r="AD109" s="36">
        <v>11.482</v>
      </c>
      <c r="AE109" s="36">
        <v>939.352</v>
      </c>
      <c r="AF109" s="36">
        <v>12.103</v>
      </c>
      <c r="AG109" s="36">
        <v>7.992</v>
      </c>
      <c r="AH109" s="36">
        <v>51.587</v>
      </c>
      <c r="AI109" s="36">
        <v>50.632</v>
      </c>
      <c r="AJ109" s="36">
        <v>3.083</v>
      </c>
      <c r="AK109" s="36">
        <v>12.58</v>
      </c>
      <c r="AL109" s="36">
        <v>9.201</v>
      </c>
      <c r="AM109" s="36">
        <v>216.944</v>
      </c>
      <c r="AN109" s="36">
        <v>7.105</v>
      </c>
      <c r="AO109" s="36">
        <v>352.971</v>
      </c>
      <c r="AP109" s="36">
        <v>38.965</v>
      </c>
      <c r="AQ109" s="36">
        <v>12.777</v>
      </c>
      <c r="AR109" s="36">
        <v>155.335</v>
      </c>
      <c r="AS109" s="36">
        <v>14.205</v>
      </c>
      <c r="AT109" s="36">
        <v>103.229</v>
      </c>
      <c r="AU109" s="36">
        <v>28.252</v>
      </c>
      <c r="AV109" s="36">
        <v>7.681</v>
      </c>
      <c r="AW109" s="36">
        <v>17.018</v>
      </c>
      <c r="AX109" s="36">
        <v>59.048</v>
      </c>
      <c r="AY109" s="36">
        <v>0</v>
      </c>
      <c r="AZ109" s="36">
        <v>67.185</v>
      </c>
      <c r="BA109" s="36">
        <v>16.855</v>
      </c>
      <c r="BB109" s="36">
        <v>8.651</v>
      </c>
      <c r="BC109" s="36">
        <v>164.947</v>
      </c>
      <c r="BD109" s="36">
        <v>22.059</v>
      </c>
      <c r="BE109" s="36">
        <v>57.963</v>
      </c>
      <c r="BF109" s="36">
        <v>20.856</v>
      </c>
      <c r="BG109" s="36">
        <v>13.701</v>
      </c>
      <c r="BH109" s="36">
        <v>9.646</v>
      </c>
      <c r="BI109" s="36">
        <v>5.629</v>
      </c>
      <c r="BJ109" s="36">
        <v>0</v>
      </c>
      <c r="BK109" s="36">
        <v>0</v>
      </c>
      <c r="BL109" s="81">
        <v>0</v>
      </c>
      <c r="BM109" s="82">
        <f t="shared" si="5"/>
        <v>2658.5180000000005</v>
      </c>
      <c r="BN109" s="38"/>
      <c r="BO109" s="150">
        <v>0</v>
      </c>
      <c r="BP109" s="83">
        <f t="shared" si="6"/>
        <v>167.136</v>
      </c>
      <c r="BQ109" s="37">
        <f t="shared" si="7"/>
        <v>167.136</v>
      </c>
      <c r="BR109" s="84">
        <v>0</v>
      </c>
      <c r="BS109" s="35">
        <v>167.136</v>
      </c>
      <c r="BT109" s="85">
        <v>0</v>
      </c>
      <c r="BU109" s="85">
        <v>0</v>
      </c>
      <c r="BV109" s="35">
        <v>0</v>
      </c>
      <c r="BW109" s="86">
        <v>0</v>
      </c>
      <c r="BX109" s="38">
        <v>0</v>
      </c>
      <c r="BZ109" s="2"/>
    </row>
    <row r="110" spans="1:78" ht="12.75">
      <c r="A110" s="61" t="s">
        <v>99</v>
      </c>
      <c r="B110" s="38" t="s">
        <v>100</v>
      </c>
      <c r="C110" s="36">
        <f t="shared" si="4"/>
        <v>24974.832</v>
      </c>
      <c r="D110" s="35"/>
      <c r="E110" s="35"/>
      <c r="F110" s="35"/>
      <c r="G110" s="35"/>
      <c r="H110" s="35"/>
      <c r="I110" s="35"/>
      <c r="J110" s="35"/>
      <c r="K110" s="35"/>
      <c r="L110" s="37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36">
        <v>0</v>
      </c>
      <c r="AG110" s="36">
        <v>0</v>
      </c>
      <c r="AH110" s="36">
        <v>0</v>
      </c>
      <c r="AI110" s="36">
        <v>0</v>
      </c>
      <c r="AJ110" s="36">
        <v>0</v>
      </c>
      <c r="AK110" s="36">
        <v>0</v>
      </c>
      <c r="AL110" s="36">
        <v>0</v>
      </c>
      <c r="AM110" s="36">
        <v>0</v>
      </c>
      <c r="AN110" s="36">
        <v>0</v>
      </c>
      <c r="AO110" s="36">
        <v>0</v>
      </c>
      <c r="AP110" s="36">
        <v>0</v>
      </c>
      <c r="AQ110" s="36">
        <v>0</v>
      </c>
      <c r="AR110" s="36">
        <v>0</v>
      </c>
      <c r="AS110" s="36">
        <v>0</v>
      </c>
      <c r="AT110" s="36">
        <v>0</v>
      </c>
      <c r="AU110" s="36">
        <v>0</v>
      </c>
      <c r="AV110" s="36">
        <v>0</v>
      </c>
      <c r="AW110" s="36">
        <v>0</v>
      </c>
      <c r="AX110" s="36">
        <v>0</v>
      </c>
      <c r="AY110" s="36">
        <v>0</v>
      </c>
      <c r="AZ110" s="36">
        <v>0</v>
      </c>
      <c r="BA110" s="36">
        <v>0</v>
      </c>
      <c r="BB110" s="36">
        <v>0</v>
      </c>
      <c r="BC110" s="36">
        <v>0</v>
      </c>
      <c r="BD110" s="36">
        <v>0</v>
      </c>
      <c r="BE110" s="36">
        <v>0</v>
      </c>
      <c r="BF110" s="36">
        <v>0</v>
      </c>
      <c r="BG110" s="36">
        <v>0</v>
      </c>
      <c r="BH110" s="36">
        <v>0</v>
      </c>
      <c r="BI110" s="36">
        <v>0</v>
      </c>
      <c r="BJ110" s="36">
        <v>0</v>
      </c>
      <c r="BK110" s="36">
        <v>0</v>
      </c>
      <c r="BL110" s="81">
        <v>0</v>
      </c>
      <c r="BM110" s="82">
        <f t="shared" si="5"/>
        <v>0</v>
      </c>
      <c r="BN110" s="38"/>
      <c r="BO110" s="150">
        <v>0</v>
      </c>
      <c r="BP110" s="83">
        <f t="shared" si="6"/>
        <v>24974.832</v>
      </c>
      <c r="BQ110" s="37">
        <f t="shared" si="7"/>
        <v>2478.905</v>
      </c>
      <c r="BR110" s="84">
        <v>2478.905</v>
      </c>
      <c r="BS110" s="35">
        <v>0</v>
      </c>
      <c r="BT110" s="85">
        <v>22495.927</v>
      </c>
      <c r="BU110" s="85">
        <v>0</v>
      </c>
      <c r="BV110" s="35">
        <v>0</v>
      </c>
      <c r="BW110" s="86">
        <v>0</v>
      </c>
      <c r="BX110" s="38">
        <v>0</v>
      </c>
      <c r="BZ110" s="2"/>
    </row>
    <row r="111" spans="1:78" ht="12.75">
      <c r="A111" s="61" t="s">
        <v>101</v>
      </c>
      <c r="B111" s="38" t="s">
        <v>102</v>
      </c>
      <c r="C111" s="36">
        <f t="shared" si="4"/>
        <v>698.657</v>
      </c>
      <c r="D111" s="35"/>
      <c r="E111" s="35"/>
      <c r="F111" s="35"/>
      <c r="G111" s="35"/>
      <c r="H111" s="35"/>
      <c r="I111" s="35"/>
      <c r="J111" s="35"/>
      <c r="K111" s="35"/>
      <c r="L111" s="37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  <c r="AE111" s="36">
        <v>0</v>
      </c>
      <c r="AF111" s="36">
        <v>0</v>
      </c>
      <c r="AG111" s="36">
        <v>0</v>
      </c>
      <c r="AH111" s="36">
        <v>0</v>
      </c>
      <c r="AI111" s="36">
        <v>0</v>
      </c>
      <c r="AJ111" s="36">
        <v>0</v>
      </c>
      <c r="AK111" s="36">
        <v>0</v>
      </c>
      <c r="AL111" s="36">
        <v>0</v>
      </c>
      <c r="AM111" s="36">
        <v>0</v>
      </c>
      <c r="AN111" s="36">
        <v>0</v>
      </c>
      <c r="AO111" s="36">
        <v>0</v>
      </c>
      <c r="AP111" s="36">
        <v>0</v>
      </c>
      <c r="AQ111" s="36">
        <v>0</v>
      </c>
      <c r="AR111" s="36">
        <v>0</v>
      </c>
      <c r="AS111" s="36">
        <v>0</v>
      </c>
      <c r="AT111" s="36">
        <v>0</v>
      </c>
      <c r="AU111" s="36">
        <v>0</v>
      </c>
      <c r="AV111" s="36">
        <v>0</v>
      </c>
      <c r="AW111" s="36">
        <v>0</v>
      </c>
      <c r="AX111" s="36">
        <v>0</v>
      </c>
      <c r="AY111" s="36">
        <v>0</v>
      </c>
      <c r="AZ111" s="36">
        <v>0</v>
      </c>
      <c r="BA111" s="36">
        <v>0</v>
      </c>
      <c r="BB111" s="36">
        <v>0</v>
      </c>
      <c r="BC111" s="36">
        <v>0</v>
      </c>
      <c r="BD111" s="36">
        <v>0</v>
      </c>
      <c r="BE111" s="36">
        <v>0</v>
      </c>
      <c r="BF111" s="36">
        <v>0</v>
      </c>
      <c r="BG111" s="36">
        <v>0</v>
      </c>
      <c r="BH111" s="36">
        <v>0</v>
      </c>
      <c r="BI111" s="36">
        <v>0</v>
      </c>
      <c r="BJ111" s="36">
        <v>0</v>
      </c>
      <c r="BK111" s="36">
        <v>0</v>
      </c>
      <c r="BL111" s="81">
        <v>0</v>
      </c>
      <c r="BM111" s="82">
        <f t="shared" si="5"/>
        <v>0</v>
      </c>
      <c r="BN111" s="38"/>
      <c r="BO111" s="150">
        <v>0</v>
      </c>
      <c r="BP111" s="83">
        <f t="shared" si="6"/>
        <v>698.657</v>
      </c>
      <c r="BQ111" s="37">
        <f t="shared" si="7"/>
        <v>0</v>
      </c>
      <c r="BR111" s="84">
        <v>0</v>
      </c>
      <c r="BS111" s="35">
        <v>0</v>
      </c>
      <c r="BT111" s="85">
        <v>698.657</v>
      </c>
      <c r="BU111" s="85">
        <v>0</v>
      </c>
      <c r="BV111" s="35">
        <v>0</v>
      </c>
      <c r="BW111" s="86">
        <v>0</v>
      </c>
      <c r="BX111" s="38">
        <v>0</v>
      </c>
      <c r="BZ111" s="2"/>
    </row>
    <row r="112" spans="1:78" ht="12.75">
      <c r="A112" s="61" t="s">
        <v>103</v>
      </c>
      <c r="B112" s="38" t="s">
        <v>231</v>
      </c>
      <c r="C112" s="36">
        <f t="shared" si="4"/>
        <v>10461.619999999999</v>
      </c>
      <c r="D112" s="35"/>
      <c r="E112" s="35"/>
      <c r="F112" s="35"/>
      <c r="G112" s="35"/>
      <c r="H112" s="35"/>
      <c r="I112" s="35"/>
      <c r="J112" s="35"/>
      <c r="K112" s="35"/>
      <c r="L112" s="37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  <c r="AE112" s="36">
        <v>0</v>
      </c>
      <c r="AF112" s="36">
        <v>0</v>
      </c>
      <c r="AG112" s="36">
        <v>0</v>
      </c>
      <c r="AH112" s="36">
        <v>0</v>
      </c>
      <c r="AI112" s="36">
        <v>0</v>
      </c>
      <c r="AJ112" s="36">
        <v>0</v>
      </c>
      <c r="AK112" s="36">
        <v>0</v>
      </c>
      <c r="AL112" s="36">
        <v>0</v>
      </c>
      <c r="AM112" s="36">
        <v>0</v>
      </c>
      <c r="AN112" s="36">
        <v>0</v>
      </c>
      <c r="AO112" s="36">
        <v>0</v>
      </c>
      <c r="AP112" s="36">
        <v>0</v>
      </c>
      <c r="AQ112" s="36">
        <v>0</v>
      </c>
      <c r="AR112" s="36">
        <v>0</v>
      </c>
      <c r="AS112" s="36">
        <v>0</v>
      </c>
      <c r="AT112" s="36">
        <v>0</v>
      </c>
      <c r="AU112" s="36">
        <v>12.664</v>
      </c>
      <c r="AV112" s="36">
        <v>0</v>
      </c>
      <c r="AW112" s="36">
        <v>0</v>
      </c>
      <c r="AX112" s="36">
        <v>12.131</v>
      </c>
      <c r="AY112" s="36">
        <v>0</v>
      </c>
      <c r="AZ112" s="36">
        <v>0</v>
      </c>
      <c r="BA112" s="36">
        <v>0</v>
      </c>
      <c r="BB112" s="36">
        <v>0</v>
      </c>
      <c r="BC112" s="36">
        <v>109.702</v>
      </c>
      <c r="BD112" s="36">
        <v>3.345</v>
      </c>
      <c r="BE112" s="36">
        <v>8.852</v>
      </c>
      <c r="BF112" s="36">
        <v>7.251</v>
      </c>
      <c r="BG112" s="36">
        <v>0</v>
      </c>
      <c r="BH112" s="36">
        <v>0</v>
      </c>
      <c r="BI112" s="36">
        <v>0.151</v>
      </c>
      <c r="BJ112" s="36">
        <v>0</v>
      </c>
      <c r="BK112" s="36">
        <v>0</v>
      </c>
      <c r="BL112" s="81">
        <v>0</v>
      </c>
      <c r="BM112" s="82">
        <f t="shared" si="5"/>
        <v>154.09600000000003</v>
      </c>
      <c r="BN112" s="38"/>
      <c r="BO112" s="150">
        <v>0</v>
      </c>
      <c r="BP112" s="83">
        <f t="shared" si="6"/>
        <v>10307.524</v>
      </c>
      <c r="BQ112" s="37">
        <f t="shared" si="7"/>
        <v>1316.115</v>
      </c>
      <c r="BR112" s="84">
        <v>0.804</v>
      </c>
      <c r="BS112" s="35">
        <v>1315.311</v>
      </c>
      <c r="BT112" s="85">
        <v>8991.286</v>
      </c>
      <c r="BU112" s="85">
        <v>0.123</v>
      </c>
      <c r="BV112" s="35">
        <v>0</v>
      </c>
      <c r="BW112" s="86">
        <v>0</v>
      </c>
      <c r="BX112" s="38">
        <v>0</v>
      </c>
      <c r="BZ112" s="2"/>
    </row>
    <row r="113" spans="1:78" ht="12.75">
      <c r="A113" s="61" t="s">
        <v>104</v>
      </c>
      <c r="B113" s="38" t="s">
        <v>105</v>
      </c>
      <c r="C113" s="36">
        <f t="shared" si="4"/>
        <v>5661.161999999999</v>
      </c>
      <c r="D113" s="35"/>
      <c r="E113" s="35"/>
      <c r="F113" s="35"/>
      <c r="G113" s="35"/>
      <c r="H113" s="35"/>
      <c r="I113" s="35"/>
      <c r="J113" s="35"/>
      <c r="K113" s="35"/>
      <c r="L113" s="37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1.437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0.087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  <c r="AE113" s="36">
        <v>0</v>
      </c>
      <c r="AF113" s="36">
        <v>0</v>
      </c>
      <c r="AG113" s="36">
        <v>0</v>
      </c>
      <c r="AH113" s="36">
        <v>0</v>
      </c>
      <c r="AI113" s="36">
        <v>0</v>
      </c>
      <c r="AJ113" s="36">
        <v>0</v>
      </c>
      <c r="AK113" s="36">
        <v>0</v>
      </c>
      <c r="AL113" s="36">
        <v>0</v>
      </c>
      <c r="AM113" s="36">
        <v>0</v>
      </c>
      <c r="AN113" s="36">
        <v>0</v>
      </c>
      <c r="AO113" s="36">
        <v>3.061</v>
      </c>
      <c r="AP113" s="36">
        <v>3.54</v>
      </c>
      <c r="AQ113" s="36">
        <v>1.157</v>
      </c>
      <c r="AR113" s="36">
        <v>0</v>
      </c>
      <c r="AS113" s="36">
        <v>0</v>
      </c>
      <c r="AT113" s="36">
        <v>0</v>
      </c>
      <c r="AU113" s="36">
        <v>0</v>
      </c>
      <c r="AV113" s="36">
        <v>0</v>
      </c>
      <c r="AW113" s="36">
        <v>0</v>
      </c>
      <c r="AX113" s="36">
        <v>0.01</v>
      </c>
      <c r="AY113" s="36">
        <v>0</v>
      </c>
      <c r="AZ113" s="36">
        <v>0</v>
      </c>
      <c r="BA113" s="36">
        <v>0</v>
      </c>
      <c r="BB113" s="36">
        <v>0</v>
      </c>
      <c r="BC113" s="36">
        <v>0</v>
      </c>
      <c r="BD113" s="36">
        <v>0</v>
      </c>
      <c r="BE113" s="36">
        <v>0</v>
      </c>
      <c r="BF113" s="36">
        <v>176.917</v>
      </c>
      <c r="BG113" s="36">
        <v>0</v>
      </c>
      <c r="BH113" s="36">
        <v>0</v>
      </c>
      <c r="BI113" s="36">
        <v>0</v>
      </c>
      <c r="BJ113" s="36">
        <v>0</v>
      </c>
      <c r="BK113" s="36">
        <v>0</v>
      </c>
      <c r="BL113" s="81">
        <v>0</v>
      </c>
      <c r="BM113" s="82">
        <f t="shared" si="5"/>
        <v>186.209</v>
      </c>
      <c r="BN113" s="38"/>
      <c r="BO113" s="150">
        <v>0</v>
      </c>
      <c r="BP113" s="83">
        <f t="shared" si="6"/>
        <v>5474.9529999999995</v>
      </c>
      <c r="BQ113" s="37">
        <f t="shared" si="7"/>
        <v>1914.5439999999999</v>
      </c>
      <c r="BR113" s="84">
        <v>898.977</v>
      </c>
      <c r="BS113" s="35">
        <v>1015.567</v>
      </c>
      <c r="BT113" s="85">
        <v>3547.995</v>
      </c>
      <c r="BU113" s="85">
        <v>12.414</v>
      </c>
      <c r="BV113" s="35">
        <v>0</v>
      </c>
      <c r="BW113" s="86">
        <v>0</v>
      </c>
      <c r="BX113" s="38">
        <v>0</v>
      </c>
      <c r="BZ113" s="2"/>
    </row>
    <row r="114" spans="1:78" ht="12.75">
      <c r="A114" s="61" t="s">
        <v>106</v>
      </c>
      <c r="B114" s="38" t="s">
        <v>232</v>
      </c>
      <c r="C114" s="36">
        <f t="shared" si="4"/>
        <v>2604.324</v>
      </c>
      <c r="D114" s="35"/>
      <c r="E114" s="35"/>
      <c r="F114" s="35"/>
      <c r="G114" s="35"/>
      <c r="H114" s="35"/>
      <c r="I114" s="35"/>
      <c r="J114" s="35"/>
      <c r="K114" s="35"/>
      <c r="L114" s="37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  <c r="AE114" s="36">
        <v>0</v>
      </c>
      <c r="AF114" s="36">
        <v>0</v>
      </c>
      <c r="AG114" s="36">
        <v>0</v>
      </c>
      <c r="AH114" s="36">
        <v>0</v>
      </c>
      <c r="AI114" s="36">
        <v>0</v>
      </c>
      <c r="AJ114" s="36">
        <v>0</v>
      </c>
      <c r="AK114" s="36">
        <v>0</v>
      </c>
      <c r="AL114" s="36">
        <v>0</v>
      </c>
      <c r="AM114" s="36">
        <v>0</v>
      </c>
      <c r="AN114" s="36">
        <v>0</v>
      </c>
      <c r="AO114" s="36">
        <v>57.317</v>
      </c>
      <c r="AP114" s="36">
        <v>4.704</v>
      </c>
      <c r="AQ114" s="36">
        <v>0</v>
      </c>
      <c r="AR114" s="36">
        <v>0</v>
      </c>
      <c r="AS114" s="36">
        <v>0</v>
      </c>
      <c r="AT114" s="36">
        <v>0</v>
      </c>
      <c r="AU114" s="36">
        <v>0</v>
      </c>
      <c r="AV114" s="36">
        <v>0</v>
      </c>
      <c r="AW114" s="36">
        <v>0</v>
      </c>
      <c r="AX114" s="36">
        <v>0</v>
      </c>
      <c r="AY114" s="36">
        <v>0</v>
      </c>
      <c r="AZ114" s="36">
        <v>0</v>
      </c>
      <c r="BA114" s="36">
        <v>0</v>
      </c>
      <c r="BB114" s="36">
        <v>0</v>
      </c>
      <c r="BC114" s="36">
        <v>22.171</v>
      </c>
      <c r="BD114" s="36">
        <v>0</v>
      </c>
      <c r="BE114" s="36">
        <v>9.057</v>
      </c>
      <c r="BF114" s="36">
        <v>0.028</v>
      </c>
      <c r="BG114" s="36">
        <v>5.668</v>
      </c>
      <c r="BH114" s="36">
        <v>0</v>
      </c>
      <c r="BI114" s="36">
        <v>0.158</v>
      </c>
      <c r="BJ114" s="36">
        <v>0</v>
      </c>
      <c r="BK114" s="36">
        <v>0</v>
      </c>
      <c r="BL114" s="81">
        <v>0</v>
      </c>
      <c r="BM114" s="82">
        <f t="shared" si="5"/>
        <v>99.10300000000002</v>
      </c>
      <c r="BN114" s="38"/>
      <c r="BO114" s="150">
        <v>0</v>
      </c>
      <c r="BP114" s="83">
        <f t="shared" si="6"/>
        <v>2505.221</v>
      </c>
      <c r="BQ114" s="37">
        <f t="shared" si="7"/>
        <v>2493.796</v>
      </c>
      <c r="BR114" s="84">
        <v>0</v>
      </c>
      <c r="BS114" s="35">
        <v>2493.796</v>
      </c>
      <c r="BT114" s="85">
        <v>0</v>
      </c>
      <c r="BU114" s="85">
        <v>11.425</v>
      </c>
      <c r="BV114" s="35">
        <v>0</v>
      </c>
      <c r="BW114" s="86">
        <v>0</v>
      </c>
      <c r="BX114" s="38">
        <v>0</v>
      </c>
      <c r="BZ114" s="2"/>
    </row>
    <row r="115" spans="1:78" ht="12.75">
      <c r="A115" s="61" t="s">
        <v>107</v>
      </c>
      <c r="B115" s="38" t="s">
        <v>108</v>
      </c>
      <c r="C115" s="36">
        <f t="shared" si="4"/>
        <v>495.238</v>
      </c>
      <c r="D115" s="35"/>
      <c r="E115" s="35"/>
      <c r="F115" s="35"/>
      <c r="G115" s="35"/>
      <c r="H115" s="35"/>
      <c r="I115" s="35"/>
      <c r="J115" s="35"/>
      <c r="K115" s="35"/>
      <c r="L115" s="37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6">
        <v>0.494</v>
      </c>
      <c r="Y115" s="36">
        <v>0</v>
      </c>
      <c r="Z115" s="36">
        <v>0</v>
      </c>
      <c r="AA115" s="36">
        <v>0</v>
      </c>
      <c r="AB115" s="36">
        <v>0</v>
      </c>
      <c r="AC115" s="36">
        <v>0</v>
      </c>
      <c r="AD115" s="36">
        <v>0</v>
      </c>
      <c r="AE115" s="36">
        <v>0</v>
      </c>
      <c r="AF115" s="36">
        <v>0</v>
      </c>
      <c r="AG115" s="36">
        <v>0</v>
      </c>
      <c r="AH115" s="36">
        <v>0</v>
      </c>
      <c r="AI115" s="36">
        <v>0</v>
      </c>
      <c r="AJ115" s="36">
        <v>0</v>
      </c>
      <c r="AK115" s="36">
        <v>0</v>
      </c>
      <c r="AL115" s="36">
        <v>0</v>
      </c>
      <c r="AM115" s="36">
        <v>0</v>
      </c>
      <c r="AN115" s="36">
        <v>0</v>
      </c>
      <c r="AO115" s="36">
        <v>0</v>
      </c>
      <c r="AP115" s="36">
        <v>0</v>
      </c>
      <c r="AQ115" s="36">
        <v>0</v>
      </c>
      <c r="AR115" s="36">
        <v>0</v>
      </c>
      <c r="AS115" s="36">
        <v>0</v>
      </c>
      <c r="AT115" s="36">
        <v>0</v>
      </c>
      <c r="AU115" s="36">
        <v>0.947</v>
      </c>
      <c r="AV115" s="36">
        <v>0.052</v>
      </c>
      <c r="AW115" s="36">
        <v>0</v>
      </c>
      <c r="AX115" s="36">
        <v>11.141</v>
      </c>
      <c r="AY115" s="36">
        <v>0</v>
      </c>
      <c r="AZ115" s="36">
        <v>0</v>
      </c>
      <c r="BA115" s="36">
        <v>0</v>
      </c>
      <c r="BB115" s="36">
        <v>0</v>
      </c>
      <c r="BC115" s="36">
        <v>0</v>
      </c>
      <c r="BD115" s="36">
        <v>0</v>
      </c>
      <c r="BE115" s="36">
        <v>0</v>
      </c>
      <c r="BF115" s="36">
        <v>0</v>
      </c>
      <c r="BG115" s="36">
        <v>0</v>
      </c>
      <c r="BH115" s="36">
        <v>0</v>
      </c>
      <c r="BI115" s="36">
        <v>0</v>
      </c>
      <c r="BJ115" s="36">
        <v>0</v>
      </c>
      <c r="BK115" s="36">
        <v>0</v>
      </c>
      <c r="BL115" s="81">
        <v>0</v>
      </c>
      <c r="BM115" s="82">
        <f t="shared" si="5"/>
        <v>12.634</v>
      </c>
      <c r="BN115" s="38"/>
      <c r="BO115" s="150">
        <v>0</v>
      </c>
      <c r="BP115" s="83">
        <f t="shared" si="6"/>
        <v>482.604</v>
      </c>
      <c r="BQ115" s="37">
        <f t="shared" si="7"/>
        <v>135.101</v>
      </c>
      <c r="BR115" s="84">
        <v>0</v>
      </c>
      <c r="BS115" s="35">
        <v>135.101</v>
      </c>
      <c r="BT115" s="85">
        <v>0</v>
      </c>
      <c r="BU115" s="85">
        <v>347.503</v>
      </c>
      <c r="BV115" s="35">
        <v>0</v>
      </c>
      <c r="BW115" s="86">
        <v>0</v>
      </c>
      <c r="BX115" s="38">
        <v>0</v>
      </c>
      <c r="BZ115" s="2"/>
    </row>
    <row r="116" spans="1:78" ht="12.75">
      <c r="A116" s="61" t="s">
        <v>109</v>
      </c>
      <c r="B116" s="38" t="s">
        <v>233</v>
      </c>
      <c r="C116" s="36">
        <f t="shared" si="4"/>
        <v>2133.3909999999996</v>
      </c>
      <c r="D116" s="35"/>
      <c r="E116" s="35"/>
      <c r="F116" s="35"/>
      <c r="G116" s="35"/>
      <c r="H116" s="35"/>
      <c r="I116" s="35"/>
      <c r="J116" s="35"/>
      <c r="K116" s="35"/>
      <c r="L116" s="37">
        <v>2.943</v>
      </c>
      <c r="M116" s="36">
        <v>0</v>
      </c>
      <c r="N116" s="36">
        <v>14.073</v>
      </c>
      <c r="O116" s="36">
        <v>36.011</v>
      </c>
      <c r="P116" s="36">
        <v>40.225</v>
      </c>
      <c r="Q116" s="36">
        <v>0.45</v>
      </c>
      <c r="R116" s="36">
        <v>2.034</v>
      </c>
      <c r="S116" s="36">
        <v>1.966</v>
      </c>
      <c r="T116" s="36">
        <v>0</v>
      </c>
      <c r="U116" s="36">
        <v>3.226</v>
      </c>
      <c r="V116" s="36">
        <v>0.021</v>
      </c>
      <c r="W116" s="36">
        <v>0.285</v>
      </c>
      <c r="X116" s="36">
        <v>1.353</v>
      </c>
      <c r="Y116" s="36">
        <v>1.201</v>
      </c>
      <c r="Z116" s="36">
        <v>1.775</v>
      </c>
      <c r="AA116" s="36">
        <v>10.749</v>
      </c>
      <c r="AB116" s="36">
        <v>3.806</v>
      </c>
      <c r="AC116" s="36">
        <v>8.541</v>
      </c>
      <c r="AD116" s="36">
        <v>28.509</v>
      </c>
      <c r="AE116" s="36">
        <v>52.019</v>
      </c>
      <c r="AF116" s="36">
        <v>5.18</v>
      </c>
      <c r="AG116" s="36">
        <v>14.265</v>
      </c>
      <c r="AH116" s="36">
        <v>11.249</v>
      </c>
      <c r="AI116" s="36">
        <v>13.576</v>
      </c>
      <c r="AJ116" s="36">
        <v>46.162</v>
      </c>
      <c r="AK116" s="36">
        <v>7.535</v>
      </c>
      <c r="AL116" s="36">
        <v>44.443</v>
      </c>
      <c r="AM116" s="36">
        <v>53.427</v>
      </c>
      <c r="AN116" s="36">
        <v>6.774</v>
      </c>
      <c r="AO116" s="36">
        <v>135.379</v>
      </c>
      <c r="AP116" s="36">
        <v>41.269</v>
      </c>
      <c r="AQ116" s="36">
        <v>13.54</v>
      </c>
      <c r="AR116" s="36">
        <v>56.721</v>
      </c>
      <c r="AS116" s="36">
        <v>8.353</v>
      </c>
      <c r="AT116" s="36">
        <v>59.034</v>
      </c>
      <c r="AU116" s="36">
        <v>5.039</v>
      </c>
      <c r="AV116" s="36">
        <v>39.011</v>
      </c>
      <c r="AW116" s="36">
        <v>2.736</v>
      </c>
      <c r="AX116" s="36">
        <v>26.192</v>
      </c>
      <c r="AY116" s="36">
        <v>0.918</v>
      </c>
      <c r="AZ116" s="36">
        <v>11.613</v>
      </c>
      <c r="BA116" s="36">
        <v>8.082</v>
      </c>
      <c r="BB116" s="36">
        <v>48.272</v>
      </c>
      <c r="BC116" s="36">
        <v>0.991</v>
      </c>
      <c r="BD116" s="36">
        <v>14.134</v>
      </c>
      <c r="BE116" s="36">
        <v>7.345</v>
      </c>
      <c r="BF116" s="36">
        <v>27.674</v>
      </c>
      <c r="BG116" s="36">
        <v>3.525</v>
      </c>
      <c r="BH116" s="36">
        <v>16.537</v>
      </c>
      <c r="BI116" s="36">
        <v>45.648</v>
      </c>
      <c r="BJ116" s="36">
        <v>0</v>
      </c>
      <c r="BK116" s="36">
        <v>0</v>
      </c>
      <c r="BL116" s="81">
        <v>0</v>
      </c>
      <c r="BM116" s="82">
        <f t="shared" si="5"/>
        <v>983.8109999999999</v>
      </c>
      <c r="BN116" s="38"/>
      <c r="BO116" s="150">
        <v>0</v>
      </c>
      <c r="BP116" s="83">
        <f t="shared" si="6"/>
        <v>1149.58</v>
      </c>
      <c r="BQ116" s="37">
        <f t="shared" si="7"/>
        <v>1149.58</v>
      </c>
      <c r="BR116" s="84">
        <v>0</v>
      </c>
      <c r="BS116" s="35">
        <v>1149.58</v>
      </c>
      <c r="BT116" s="85">
        <v>0</v>
      </c>
      <c r="BU116" s="85">
        <v>0</v>
      </c>
      <c r="BV116" s="35">
        <v>0</v>
      </c>
      <c r="BW116" s="86">
        <v>0</v>
      </c>
      <c r="BX116" s="38">
        <v>0</v>
      </c>
      <c r="BZ116" s="2"/>
    </row>
    <row r="117" spans="1:78" ht="12.75">
      <c r="A117" s="61" t="s">
        <v>110</v>
      </c>
      <c r="B117" s="38" t="s">
        <v>234</v>
      </c>
      <c r="C117" s="36">
        <f t="shared" si="4"/>
        <v>940.712</v>
      </c>
      <c r="D117" s="35"/>
      <c r="E117" s="35"/>
      <c r="F117" s="35"/>
      <c r="G117" s="35"/>
      <c r="H117" s="35"/>
      <c r="I117" s="35"/>
      <c r="J117" s="35"/>
      <c r="K117" s="35"/>
      <c r="L117" s="37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  <c r="AE117" s="36">
        <v>0</v>
      </c>
      <c r="AF117" s="36">
        <v>0</v>
      </c>
      <c r="AG117" s="36">
        <v>0</v>
      </c>
      <c r="AH117" s="36">
        <v>0</v>
      </c>
      <c r="AI117" s="36">
        <v>0</v>
      </c>
      <c r="AJ117" s="36">
        <v>0</v>
      </c>
      <c r="AK117" s="36">
        <v>0</v>
      </c>
      <c r="AL117" s="36">
        <v>0</v>
      </c>
      <c r="AM117" s="36">
        <v>0</v>
      </c>
      <c r="AN117" s="36">
        <v>0</v>
      </c>
      <c r="AO117" s="36">
        <v>0</v>
      </c>
      <c r="AP117" s="36">
        <v>0</v>
      </c>
      <c r="AQ117" s="36">
        <v>0</v>
      </c>
      <c r="AR117" s="36">
        <v>0</v>
      </c>
      <c r="AS117" s="36">
        <v>0</v>
      </c>
      <c r="AT117" s="36">
        <v>0</v>
      </c>
      <c r="AU117" s="36">
        <v>0</v>
      </c>
      <c r="AV117" s="36">
        <v>0</v>
      </c>
      <c r="AW117" s="36">
        <v>0</v>
      </c>
      <c r="AX117" s="36">
        <v>0</v>
      </c>
      <c r="AY117" s="36">
        <v>0</v>
      </c>
      <c r="AZ117" s="36">
        <v>0</v>
      </c>
      <c r="BA117" s="36">
        <v>0</v>
      </c>
      <c r="BB117" s="36">
        <v>0</v>
      </c>
      <c r="BC117" s="36">
        <v>0</v>
      </c>
      <c r="BD117" s="36">
        <v>0</v>
      </c>
      <c r="BE117" s="36">
        <v>0</v>
      </c>
      <c r="BF117" s="36">
        <v>0</v>
      </c>
      <c r="BG117" s="36">
        <v>0</v>
      </c>
      <c r="BH117" s="36">
        <v>0</v>
      </c>
      <c r="BI117" s="36">
        <v>0</v>
      </c>
      <c r="BJ117" s="36">
        <v>0</v>
      </c>
      <c r="BK117" s="36">
        <v>0</v>
      </c>
      <c r="BL117" s="81">
        <v>0</v>
      </c>
      <c r="BM117" s="82">
        <f t="shared" si="5"/>
        <v>0</v>
      </c>
      <c r="BN117" s="38"/>
      <c r="BO117" s="150">
        <v>0</v>
      </c>
      <c r="BP117" s="83">
        <f t="shared" si="6"/>
        <v>940.712</v>
      </c>
      <c r="BQ117" s="37">
        <f t="shared" si="7"/>
        <v>940.712</v>
      </c>
      <c r="BR117" s="84">
        <v>940.712</v>
      </c>
      <c r="BS117" s="35">
        <v>0</v>
      </c>
      <c r="BT117" s="85">
        <v>0</v>
      </c>
      <c r="BU117" s="85">
        <v>0</v>
      </c>
      <c r="BV117" s="35">
        <v>0</v>
      </c>
      <c r="BW117" s="86">
        <v>0</v>
      </c>
      <c r="BX117" s="38">
        <v>0</v>
      </c>
      <c r="BZ117" s="2"/>
    </row>
    <row r="118" spans="1:78" ht="12.75">
      <c r="A118" s="61" t="s">
        <v>124</v>
      </c>
      <c r="B118" s="38" t="s">
        <v>235</v>
      </c>
      <c r="C118" s="36">
        <f t="shared" si="4"/>
        <v>8302.390000000003</v>
      </c>
      <c r="D118" s="35"/>
      <c r="E118" s="35"/>
      <c r="F118" s="35"/>
      <c r="G118" s="35"/>
      <c r="H118" s="35"/>
      <c r="I118" s="35"/>
      <c r="J118" s="35"/>
      <c r="K118" s="35"/>
      <c r="L118" s="37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  <c r="AE118" s="36">
        <v>0</v>
      </c>
      <c r="AF118" s="36">
        <v>0</v>
      </c>
      <c r="AG118" s="36">
        <v>0</v>
      </c>
      <c r="AH118" s="36">
        <v>0</v>
      </c>
      <c r="AI118" s="36">
        <v>0</v>
      </c>
      <c r="AJ118" s="36">
        <v>0</v>
      </c>
      <c r="AK118" s="36">
        <v>0</v>
      </c>
      <c r="AL118" s="36">
        <v>0</v>
      </c>
      <c r="AM118" s="36">
        <v>0</v>
      </c>
      <c r="AN118" s="36">
        <v>0</v>
      </c>
      <c r="AO118" s="36">
        <v>0</v>
      </c>
      <c r="AP118" s="36">
        <v>0</v>
      </c>
      <c r="AQ118" s="36">
        <v>0</v>
      </c>
      <c r="AR118" s="36">
        <v>0</v>
      </c>
      <c r="AS118" s="36">
        <v>0</v>
      </c>
      <c r="AT118" s="36">
        <v>0</v>
      </c>
      <c r="AU118" s="36">
        <v>0</v>
      </c>
      <c r="AV118" s="36">
        <v>0</v>
      </c>
      <c r="AW118" s="36">
        <v>0</v>
      </c>
      <c r="AX118" s="36">
        <v>0</v>
      </c>
      <c r="AY118" s="36">
        <v>0</v>
      </c>
      <c r="AZ118" s="36">
        <v>0</v>
      </c>
      <c r="BA118" s="36">
        <v>0</v>
      </c>
      <c r="BB118" s="36">
        <v>0</v>
      </c>
      <c r="BC118" s="36">
        <v>0</v>
      </c>
      <c r="BD118" s="36">
        <v>0</v>
      </c>
      <c r="BE118" s="36">
        <v>0</v>
      </c>
      <c r="BF118" s="36">
        <v>0</v>
      </c>
      <c r="BG118" s="36">
        <v>0</v>
      </c>
      <c r="BH118" s="36">
        <v>0</v>
      </c>
      <c r="BI118" s="36">
        <v>0</v>
      </c>
      <c r="BJ118" s="36">
        <v>0</v>
      </c>
      <c r="BK118" s="36">
        <v>0</v>
      </c>
      <c r="BL118" s="81">
        <v>0</v>
      </c>
      <c r="BM118" s="82">
        <f t="shared" si="5"/>
        <v>0</v>
      </c>
      <c r="BN118" s="38"/>
      <c r="BO118" s="150">
        <v>38370.675</v>
      </c>
      <c r="BP118" s="83">
        <f t="shared" si="6"/>
        <v>-30068.285</v>
      </c>
      <c r="BQ118" s="37">
        <f t="shared" si="7"/>
        <v>-30068.285</v>
      </c>
      <c r="BR118" s="84">
        <v>0</v>
      </c>
      <c r="BS118" s="35">
        <v>-30068.285</v>
      </c>
      <c r="BT118" s="85">
        <v>0</v>
      </c>
      <c r="BU118" s="85">
        <v>0</v>
      </c>
      <c r="BV118" s="35">
        <v>0</v>
      </c>
      <c r="BW118" s="86">
        <v>0</v>
      </c>
      <c r="BX118" s="38">
        <v>0</v>
      </c>
      <c r="BZ118" s="2"/>
    </row>
    <row r="119" spans="1:78" ht="13.5" thickBot="1">
      <c r="A119" s="73" t="s">
        <v>125</v>
      </c>
      <c r="B119" s="38" t="s">
        <v>236</v>
      </c>
      <c r="C119" s="36">
        <f t="shared" si="4"/>
        <v>0</v>
      </c>
      <c r="D119" s="35"/>
      <c r="E119" s="35"/>
      <c r="F119" s="35"/>
      <c r="G119" s="35"/>
      <c r="H119" s="35"/>
      <c r="I119" s="35"/>
      <c r="J119" s="35"/>
      <c r="K119" s="35"/>
      <c r="L119" s="37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36">
        <v>0</v>
      </c>
      <c r="AG119" s="36">
        <v>0</v>
      </c>
      <c r="AH119" s="36">
        <v>0</v>
      </c>
      <c r="AI119" s="36">
        <v>0</v>
      </c>
      <c r="AJ119" s="36">
        <v>0</v>
      </c>
      <c r="AK119" s="36">
        <v>0</v>
      </c>
      <c r="AL119" s="36">
        <v>0</v>
      </c>
      <c r="AM119" s="36">
        <v>0</v>
      </c>
      <c r="AN119" s="36">
        <v>0</v>
      </c>
      <c r="AO119" s="36">
        <v>0</v>
      </c>
      <c r="AP119" s="36">
        <v>0</v>
      </c>
      <c r="AQ119" s="36">
        <v>0</v>
      </c>
      <c r="AR119" s="36">
        <v>0</v>
      </c>
      <c r="AS119" s="36">
        <v>0</v>
      </c>
      <c r="AT119" s="36">
        <v>0</v>
      </c>
      <c r="AU119" s="36">
        <v>0</v>
      </c>
      <c r="AV119" s="36">
        <v>0</v>
      </c>
      <c r="AW119" s="36">
        <v>0</v>
      </c>
      <c r="AX119" s="36">
        <v>0</v>
      </c>
      <c r="AY119" s="36">
        <v>0</v>
      </c>
      <c r="AZ119" s="36">
        <v>0</v>
      </c>
      <c r="BA119" s="36">
        <v>0</v>
      </c>
      <c r="BB119" s="36">
        <v>0</v>
      </c>
      <c r="BC119" s="36">
        <v>0</v>
      </c>
      <c r="BD119" s="36">
        <v>0</v>
      </c>
      <c r="BE119" s="36">
        <v>0</v>
      </c>
      <c r="BF119" s="36">
        <v>0</v>
      </c>
      <c r="BG119" s="36">
        <v>0</v>
      </c>
      <c r="BH119" s="36">
        <v>0</v>
      </c>
      <c r="BI119" s="36">
        <v>0</v>
      </c>
      <c r="BJ119" s="36">
        <v>0</v>
      </c>
      <c r="BK119" s="36">
        <v>0</v>
      </c>
      <c r="BL119" s="36">
        <v>0</v>
      </c>
      <c r="BM119" s="82">
        <f t="shared" si="5"/>
        <v>0</v>
      </c>
      <c r="BN119" s="38"/>
      <c r="BO119" s="150">
        <v>0</v>
      </c>
      <c r="BP119" s="83">
        <f t="shared" si="6"/>
        <v>0</v>
      </c>
      <c r="BQ119" s="37">
        <f t="shared" si="7"/>
        <v>0</v>
      </c>
      <c r="BR119" s="84">
        <v>0</v>
      </c>
      <c r="BS119" s="35">
        <v>0</v>
      </c>
      <c r="BT119" s="85">
        <v>0</v>
      </c>
      <c r="BU119" s="85">
        <v>0</v>
      </c>
      <c r="BV119" s="35">
        <v>0</v>
      </c>
      <c r="BW119" s="86">
        <v>0</v>
      </c>
      <c r="BX119" s="38">
        <v>0</v>
      </c>
      <c r="BZ119" s="2"/>
    </row>
    <row r="120" spans="2:78" ht="14.25" thickBot="1" thickTop="1">
      <c r="B120" s="87" t="s">
        <v>129</v>
      </c>
      <c r="C120" s="45">
        <f>SUM(C67:C119)</f>
        <v>419941.3320000001</v>
      </c>
      <c r="D120" s="45">
        <f aca="true" t="shared" si="8" ref="D120:BR120">SUM(D67:D119)</f>
        <v>0</v>
      </c>
      <c r="E120" s="45">
        <f t="shared" si="8"/>
        <v>0</v>
      </c>
      <c r="F120" s="45">
        <f t="shared" si="8"/>
        <v>0</v>
      </c>
      <c r="G120" s="45">
        <f t="shared" si="8"/>
        <v>0</v>
      </c>
      <c r="H120" s="45">
        <f t="shared" si="8"/>
        <v>0</v>
      </c>
      <c r="I120" s="45">
        <f t="shared" si="8"/>
        <v>0</v>
      </c>
      <c r="J120" s="45">
        <f t="shared" si="8"/>
        <v>0</v>
      </c>
      <c r="K120" s="88">
        <f t="shared" si="8"/>
        <v>0</v>
      </c>
      <c r="L120" s="45">
        <f t="shared" si="8"/>
        <v>5737.158999999999</v>
      </c>
      <c r="M120" s="45">
        <f t="shared" si="8"/>
        <v>3270.2370000000005</v>
      </c>
      <c r="N120" s="45">
        <f t="shared" si="8"/>
        <v>228.89000000000004</v>
      </c>
      <c r="O120" s="45">
        <f t="shared" si="8"/>
        <v>7204.286000000003</v>
      </c>
      <c r="P120" s="45">
        <f t="shared" si="8"/>
        <v>2306.595</v>
      </c>
      <c r="Q120" s="45">
        <f t="shared" si="8"/>
        <v>260.36400000000003</v>
      </c>
      <c r="R120" s="45">
        <f t="shared" si="8"/>
        <v>639.803</v>
      </c>
      <c r="S120" s="45">
        <f t="shared" si="8"/>
        <v>570.8859999999997</v>
      </c>
      <c r="T120" s="45">
        <f t="shared" si="8"/>
        <v>0</v>
      </c>
      <c r="U120" s="45">
        <f t="shared" si="8"/>
        <v>769.1729999999999</v>
      </c>
      <c r="V120" s="45">
        <f t="shared" si="8"/>
        <v>214.54899999999998</v>
      </c>
      <c r="W120" s="45">
        <f t="shared" si="8"/>
        <v>124.38</v>
      </c>
      <c r="X120" s="45">
        <f t="shared" si="8"/>
        <v>538.1890000000001</v>
      </c>
      <c r="Y120" s="45">
        <f t="shared" si="8"/>
        <v>693.9879999999997</v>
      </c>
      <c r="Z120" s="45">
        <f t="shared" si="8"/>
        <v>405.2719999999999</v>
      </c>
      <c r="AA120" s="45">
        <f t="shared" si="8"/>
        <v>705.687</v>
      </c>
      <c r="AB120" s="45">
        <f t="shared" si="8"/>
        <v>193.74099999999996</v>
      </c>
      <c r="AC120" s="45">
        <f t="shared" si="8"/>
        <v>4738.143</v>
      </c>
      <c r="AD120" s="45">
        <f t="shared" si="8"/>
        <v>1710.7060000000004</v>
      </c>
      <c r="AE120" s="45">
        <f t="shared" si="8"/>
        <v>26860.828000000005</v>
      </c>
      <c r="AF120" s="45">
        <f t="shared" si="8"/>
        <v>649.9780000000001</v>
      </c>
      <c r="AG120" s="45">
        <f t="shared" si="8"/>
        <v>692.27</v>
      </c>
      <c r="AH120" s="45">
        <f t="shared" si="8"/>
        <v>3243.762999999999</v>
      </c>
      <c r="AI120" s="45">
        <f t="shared" si="8"/>
        <v>4347.482</v>
      </c>
      <c r="AJ120" s="45">
        <f t="shared" si="8"/>
        <v>7043.416</v>
      </c>
      <c r="AK120" s="45">
        <f t="shared" si="8"/>
        <v>820.343</v>
      </c>
      <c r="AL120" s="45">
        <f t="shared" si="8"/>
        <v>7399.3600000000015</v>
      </c>
      <c r="AM120" s="45">
        <f t="shared" si="8"/>
        <v>3090.606999999999</v>
      </c>
      <c r="AN120" s="45">
        <f t="shared" si="8"/>
        <v>110.20800000000001</v>
      </c>
      <c r="AO120" s="45">
        <f t="shared" si="8"/>
        <v>15749.819999999998</v>
      </c>
      <c r="AP120" s="45">
        <f t="shared" si="8"/>
        <v>4771.415000000002</v>
      </c>
      <c r="AQ120" s="45">
        <f t="shared" si="8"/>
        <v>545.7669999999999</v>
      </c>
      <c r="AR120" s="45">
        <f t="shared" si="8"/>
        <v>5708.759</v>
      </c>
      <c r="AS120" s="45">
        <f t="shared" si="8"/>
        <v>697.7629999999998</v>
      </c>
      <c r="AT120" s="45">
        <f t="shared" si="8"/>
        <v>3376.057</v>
      </c>
      <c r="AU120" s="45">
        <f t="shared" si="8"/>
        <v>983.6929999999998</v>
      </c>
      <c r="AV120" s="45">
        <f t="shared" si="8"/>
        <v>366.1860000000001</v>
      </c>
      <c r="AW120" s="45">
        <f t="shared" si="8"/>
        <v>803.9359999999999</v>
      </c>
      <c r="AX120" s="45">
        <f t="shared" si="8"/>
        <v>1906.535</v>
      </c>
      <c r="AY120" s="45">
        <f t="shared" si="8"/>
        <v>4.063</v>
      </c>
      <c r="AZ120" s="45">
        <f t="shared" si="8"/>
        <v>375.19199999999995</v>
      </c>
      <c r="BA120" s="45">
        <f t="shared" si="8"/>
        <v>3652.202</v>
      </c>
      <c r="BB120" s="45">
        <f t="shared" si="8"/>
        <v>748.6220000000001</v>
      </c>
      <c r="BC120" s="45">
        <f t="shared" si="8"/>
        <v>6574.3110000000015</v>
      </c>
      <c r="BD120" s="45">
        <f t="shared" si="8"/>
        <v>167.60900000000004</v>
      </c>
      <c r="BE120" s="45">
        <f t="shared" si="8"/>
        <v>1197.141</v>
      </c>
      <c r="BF120" s="45">
        <f t="shared" si="8"/>
        <v>1959.4539999999995</v>
      </c>
      <c r="BG120" s="45">
        <f t="shared" si="8"/>
        <v>1121.1010000000003</v>
      </c>
      <c r="BH120" s="45">
        <f t="shared" si="8"/>
        <v>183.15099999999998</v>
      </c>
      <c r="BI120" s="45">
        <f t="shared" si="8"/>
        <v>673.8859999999999</v>
      </c>
      <c r="BJ120" s="45">
        <f t="shared" si="8"/>
        <v>0</v>
      </c>
      <c r="BK120" s="45">
        <f t="shared" si="8"/>
        <v>0</v>
      </c>
      <c r="BL120" s="45">
        <f t="shared" si="8"/>
        <v>0</v>
      </c>
      <c r="BM120" s="45">
        <f t="shared" si="8"/>
        <v>136136.96599999996</v>
      </c>
      <c r="BN120" s="87">
        <f t="shared" si="8"/>
        <v>0</v>
      </c>
      <c r="BO120" s="88">
        <f t="shared" si="8"/>
        <v>76476.978</v>
      </c>
      <c r="BP120" s="88">
        <f t="shared" si="8"/>
        <v>154670.67799999996</v>
      </c>
      <c r="BQ120" s="45">
        <f t="shared" si="8"/>
        <v>117729.24899999992</v>
      </c>
      <c r="BR120" s="45">
        <f t="shared" si="8"/>
        <v>17349.068</v>
      </c>
      <c r="BS120" s="89">
        <f aca="true" t="shared" si="9" ref="BS120:BX120">SUM(BS67:BS119)</f>
        <v>100380.181</v>
      </c>
      <c r="BT120" s="89">
        <f t="shared" si="9"/>
        <v>36569.964</v>
      </c>
      <c r="BU120" s="89">
        <f t="shared" si="9"/>
        <v>371.465</v>
      </c>
      <c r="BV120" s="45">
        <f t="shared" si="9"/>
        <v>47761.138999999996</v>
      </c>
      <c r="BW120" s="45">
        <f t="shared" si="9"/>
        <v>4895.571</v>
      </c>
      <c r="BX120" s="90">
        <f t="shared" si="9"/>
        <v>0</v>
      </c>
      <c r="BZ120" s="2"/>
    </row>
    <row r="121" spans="2:78" ht="13.5" thickTop="1">
      <c r="B121" s="91" t="s">
        <v>167</v>
      </c>
      <c r="C121" s="92"/>
      <c r="D121" s="93"/>
      <c r="E121" s="93"/>
      <c r="F121" s="93">
        <f>F61</f>
        <v>11030.367</v>
      </c>
      <c r="G121" s="93">
        <f>G61</f>
        <v>-10.644</v>
      </c>
      <c r="H121" s="93">
        <f>H61</f>
        <v>1691.9350000000002</v>
      </c>
      <c r="I121" s="93">
        <f>I61</f>
        <v>0</v>
      </c>
      <c r="J121" s="93">
        <f>J61</f>
        <v>8927.539</v>
      </c>
      <c r="K121" s="93"/>
      <c r="L121" s="92">
        <v>9183.06</v>
      </c>
      <c r="M121" s="94">
        <v>2459.207</v>
      </c>
      <c r="N121" s="94">
        <v>457.787</v>
      </c>
      <c r="O121" s="94">
        <v>3260.748</v>
      </c>
      <c r="P121" s="94">
        <v>2024.596</v>
      </c>
      <c r="Q121" s="94">
        <v>344.712</v>
      </c>
      <c r="R121" s="94">
        <v>542.781</v>
      </c>
      <c r="S121" s="94">
        <v>273.997</v>
      </c>
      <c r="T121" s="94">
        <v>0</v>
      </c>
      <c r="U121" s="94">
        <v>313.325</v>
      </c>
      <c r="V121" s="94">
        <v>231.486</v>
      </c>
      <c r="W121" s="94">
        <v>36.868</v>
      </c>
      <c r="X121" s="94">
        <v>225.445</v>
      </c>
      <c r="Y121" s="94">
        <v>328.959</v>
      </c>
      <c r="Z121" s="94">
        <v>313.791</v>
      </c>
      <c r="AA121" s="94">
        <v>1080.782</v>
      </c>
      <c r="AB121" s="94">
        <v>433.93</v>
      </c>
      <c r="AC121" s="94">
        <v>4151.879</v>
      </c>
      <c r="AD121" s="94">
        <v>859.654</v>
      </c>
      <c r="AE121" s="94">
        <v>8477.193</v>
      </c>
      <c r="AF121" s="94">
        <v>1323.441</v>
      </c>
      <c r="AG121" s="94">
        <v>1152.006</v>
      </c>
      <c r="AH121" s="94">
        <v>3361.409</v>
      </c>
      <c r="AI121" s="94">
        <v>12027.237</v>
      </c>
      <c r="AJ121" s="94">
        <v>10052.461</v>
      </c>
      <c r="AK121" s="94">
        <v>784.708</v>
      </c>
      <c r="AL121" s="94">
        <v>-752.162</v>
      </c>
      <c r="AM121" s="94">
        <v>8259.895</v>
      </c>
      <c r="AN121" s="94">
        <v>196.531</v>
      </c>
      <c r="AO121" s="94">
        <v>7746.094</v>
      </c>
      <c r="AP121" s="94">
        <v>3514.67</v>
      </c>
      <c r="AQ121" s="94">
        <v>635.202</v>
      </c>
      <c r="AR121" s="94">
        <v>4372.579</v>
      </c>
      <c r="AS121" s="94">
        <v>291.589</v>
      </c>
      <c r="AT121" s="94">
        <v>11997.625</v>
      </c>
      <c r="AU121" s="94">
        <v>710.272</v>
      </c>
      <c r="AV121" s="94">
        <v>480.79</v>
      </c>
      <c r="AW121" s="94">
        <v>19129.183</v>
      </c>
      <c r="AX121" s="94">
        <v>2038.116</v>
      </c>
      <c r="AY121" s="94">
        <v>3.301</v>
      </c>
      <c r="AZ121" s="94">
        <v>403.229</v>
      </c>
      <c r="BA121" s="94">
        <v>1827.777</v>
      </c>
      <c r="BB121" s="94">
        <v>1887.144</v>
      </c>
      <c r="BC121" s="94">
        <v>18990.349</v>
      </c>
      <c r="BD121" s="94">
        <v>533.64</v>
      </c>
      <c r="BE121" s="94">
        <v>9363.152</v>
      </c>
      <c r="BF121" s="94">
        <v>3543.601</v>
      </c>
      <c r="BG121" s="94">
        <v>1493.584</v>
      </c>
      <c r="BH121" s="94">
        <v>312.087</v>
      </c>
      <c r="BI121" s="94">
        <v>1142.456</v>
      </c>
      <c r="BJ121" s="94">
        <v>940.712</v>
      </c>
      <c r="BK121" s="94">
        <v>0</v>
      </c>
      <c r="BL121" s="94">
        <v>0</v>
      </c>
      <c r="BM121" s="95">
        <f>SUM(L121:BL121)</f>
        <v>162762.87800000003</v>
      </c>
      <c r="BN121" s="95">
        <f>SUM(C121:BL121)</f>
        <v>184402.075</v>
      </c>
      <c r="BZ121" s="2"/>
    </row>
    <row r="122" spans="2:78" ht="13.5" thickBot="1">
      <c r="B122" s="91" t="s">
        <v>33</v>
      </c>
      <c r="C122" s="37"/>
      <c r="D122" s="35"/>
      <c r="E122" s="35"/>
      <c r="F122" s="35"/>
      <c r="G122" s="35"/>
      <c r="H122" s="35"/>
      <c r="I122" s="35"/>
      <c r="J122" s="35"/>
      <c r="K122" s="35"/>
      <c r="L122" s="37">
        <v>1604.27</v>
      </c>
      <c r="M122" s="36">
        <v>430.582</v>
      </c>
      <c r="N122" s="36">
        <v>55.195</v>
      </c>
      <c r="O122" s="36">
        <v>1198.821</v>
      </c>
      <c r="P122" s="36">
        <v>499.022</v>
      </c>
      <c r="Q122" s="36">
        <v>56.333</v>
      </c>
      <c r="R122" s="36">
        <v>165.324</v>
      </c>
      <c r="S122" s="36">
        <v>80.211</v>
      </c>
      <c r="T122" s="36">
        <v>0</v>
      </c>
      <c r="U122" s="36">
        <v>175.862</v>
      </c>
      <c r="V122" s="36">
        <v>86.627</v>
      </c>
      <c r="W122" s="36">
        <v>2.824</v>
      </c>
      <c r="X122" s="36">
        <v>140.124</v>
      </c>
      <c r="Y122" s="36">
        <v>210.415</v>
      </c>
      <c r="Z122" s="36">
        <v>91.906</v>
      </c>
      <c r="AA122" s="36">
        <v>170.532</v>
      </c>
      <c r="AB122" s="36">
        <v>379.935</v>
      </c>
      <c r="AC122" s="36">
        <v>1163.307</v>
      </c>
      <c r="AD122" s="36">
        <v>302.954</v>
      </c>
      <c r="AE122" s="36">
        <v>3733.717</v>
      </c>
      <c r="AF122" s="36">
        <v>410.065</v>
      </c>
      <c r="AG122" s="36">
        <v>605.578</v>
      </c>
      <c r="AH122" s="36">
        <v>1472.264</v>
      </c>
      <c r="AI122" s="36">
        <v>2559.099</v>
      </c>
      <c r="AJ122" s="36">
        <v>1104.588</v>
      </c>
      <c r="AK122" s="36">
        <v>387.113</v>
      </c>
      <c r="AL122" s="36">
        <v>1487.759</v>
      </c>
      <c r="AM122" s="36">
        <v>3502.904</v>
      </c>
      <c r="AN122" s="36">
        <v>216.609</v>
      </c>
      <c r="AO122" s="36">
        <v>3774.983</v>
      </c>
      <c r="AP122" s="36">
        <v>813.943</v>
      </c>
      <c r="AQ122" s="36">
        <v>497.854</v>
      </c>
      <c r="AR122" s="36">
        <v>1701.798</v>
      </c>
      <c r="AS122" s="36">
        <v>393.307</v>
      </c>
      <c r="AT122" s="36">
        <v>3624.07</v>
      </c>
      <c r="AU122" s="36">
        <v>331.662</v>
      </c>
      <c r="AV122" s="36">
        <v>157.741</v>
      </c>
      <c r="AW122" s="36">
        <v>363.489</v>
      </c>
      <c r="AX122" s="36">
        <v>1481.613</v>
      </c>
      <c r="AY122" s="36">
        <v>4.064</v>
      </c>
      <c r="AZ122" s="36">
        <v>101.931</v>
      </c>
      <c r="BA122" s="36">
        <v>497.012</v>
      </c>
      <c r="BB122" s="36">
        <v>1466.364</v>
      </c>
      <c r="BC122" s="36">
        <v>15385.212</v>
      </c>
      <c r="BD122" s="36">
        <v>450.796</v>
      </c>
      <c r="BE122" s="36">
        <v>7954.142</v>
      </c>
      <c r="BF122" s="36">
        <v>2668.966</v>
      </c>
      <c r="BG122" s="36">
        <v>211.411</v>
      </c>
      <c r="BH122" s="36">
        <v>312.087</v>
      </c>
      <c r="BI122" s="36">
        <v>158.379</v>
      </c>
      <c r="BJ122" s="36">
        <v>940.712</v>
      </c>
      <c r="BK122" s="36">
        <v>0</v>
      </c>
      <c r="BL122" s="36">
        <v>0</v>
      </c>
      <c r="BM122" s="38">
        <f aca="true" t="shared" si="10" ref="BM122:BM129">SUM(L122:BL122)</f>
        <v>65585.47600000001</v>
      </c>
      <c r="BN122" s="38">
        <f aca="true" t="shared" si="11" ref="BN122:BN129">SUM(C122:BL122)</f>
        <v>65585.47600000001</v>
      </c>
      <c r="BZ122" s="2"/>
    </row>
    <row r="123" spans="2:78" ht="13.5" thickTop="1">
      <c r="B123" s="91" t="s">
        <v>164</v>
      </c>
      <c r="C123" s="37"/>
      <c r="D123" s="35"/>
      <c r="E123" s="35"/>
      <c r="F123" s="35"/>
      <c r="G123" s="35"/>
      <c r="H123" s="35"/>
      <c r="I123" s="35"/>
      <c r="J123" s="35"/>
      <c r="K123" s="35"/>
      <c r="L123" s="37">
        <v>1595.628</v>
      </c>
      <c r="M123" s="36">
        <v>429.214</v>
      </c>
      <c r="N123" s="36">
        <v>50.932</v>
      </c>
      <c r="O123" s="36">
        <v>1077.452</v>
      </c>
      <c r="P123" s="36">
        <v>444.823</v>
      </c>
      <c r="Q123" s="36">
        <v>50.244</v>
      </c>
      <c r="R123" s="36">
        <v>148.701</v>
      </c>
      <c r="S123" s="36">
        <v>74.716</v>
      </c>
      <c r="T123" s="36">
        <v>0</v>
      </c>
      <c r="U123" s="36">
        <v>157.365</v>
      </c>
      <c r="V123" s="36">
        <v>76.669</v>
      </c>
      <c r="W123" s="36">
        <v>2.508</v>
      </c>
      <c r="X123" s="36">
        <v>127.758</v>
      </c>
      <c r="Y123" s="36">
        <v>185.372</v>
      </c>
      <c r="Z123" s="36">
        <v>89.574</v>
      </c>
      <c r="AA123" s="36">
        <v>150.678</v>
      </c>
      <c r="AB123" s="36">
        <v>334.117</v>
      </c>
      <c r="AC123" s="36">
        <v>1016.288</v>
      </c>
      <c r="AD123" s="36">
        <v>269.132</v>
      </c>
      <c r="AE123" s="36">
        <v>3473.159</v>
      </c>
      <c r="AF123" s="36">
        <v>378.515</v>
      </c>
      <c r="AG123" s="36">
        <v>534.66</v>
      </c>
      <c r="AH123" s="36">
        <v>1298.286</v>
      </c>
      <c r="AI123" s="36">
        <v>2290.353</v>
      </c>
      <c r="AJ123" s="36">
        <v>1004.438</v>
      </c>
      <c r="AK123" s="36">
        <v>342.205</v>
      </c>
      <c r="AL123" s="36">
        <v>1298.753</v>
      </c>
      <c r="AM123" s="36">
        <v>3066.741</v>
      </c>
      <c r="AN123" s="36">
        <v>188.578</v>
      </c>
      <c r="AO123" s="36">
        <v>3282.078</v>
      </c>
      <c r="AP123" s="36">
        <v>763.832</v>
      </c>
      <c r="AQ123" s="36">
        <v>441.542</v>
      </c>
      <c r="AR123" s="36">
        <v>1517.791</v>
      </c>
      <c r="AS123" s="36">
        <v>346.331</v>
      </c>
      <c r="AT123" s="36">
        <v>3003.152</v>
      </c>
      <c r="AU123" s="36">
        <v>283.018</v>
      </c>
      <c r="AV123" s="36">
        <v>142.141</v>
      </c>
      <c r="AW123" s="36">
        <v>342.77</v>
      </c>
      <c r="AX123" s="36">
        <v>1358.185</v>
      </c>
      <c r="AY123" s="36">
        <v>3.575</v>
      </c>
      <c r="AZ123" s="36">
        <v>92.387</v>
      </c>
      <c r="BA123" s="36">
        <v>456.87</v>
      </c>
      <c r="BB123" s="36">
        <v>1302.615</v>
      </c>
      <c r="BC123" s="36">
        <v>10722.15</v>
      </c>
      <c r="BD123" s="36">
        <v>402.78</v>
      </c>
      <c r="BE123" s="36">
        <v>7848.775</v>
      </c>
      <c r="BF123" s="36">
        <v>2564.249</v>
      </c>
      <c r="BG123" s="36">
        <v>191.111</v>
      </c>
      <c r="BH123" s="36">
        <v>291.545</v>
      </c>
      <c r="BI123" s="36">
        <v>147.561</v>
      </c>
      <c r="BJ123" s="36">
        <v>908.524</v>
      </c>
      <c r="BK123" s="36">
        <v>0</v>
      </c>
      <c r="BL123" s="36">
        <v>0</v>
      </c>
      <c r="BM123" s="38">
        <f t="shared" si="10"/>
        <v>56569.841</v>
      </c>
      <c r="BN123" s="38">
        <f t="shared" si="11"/>
        <v>56569.841</v>
      </c>
      <c r="BP123" s="96" t="s">
        <v>172</v>
      </c>
      <c r="BQ123" s="97"/>
      <c r="BR123" s="97"/>
      <c r="BS123" s="97"/>
      <c r="BT123" s="98">
        <f>BM121</f>
        <v>162762.87800000003</v>
      </c>
      <c r="BV123" s="96" t="s">
        <v>177</v>
      </c>
      <c r="BW123" s="97"/>
      <c r="BX123" s="97"/>
      <c r="BY123" s="97"/>
      <c r="BZ123" s="98">
        <f>BP120</f>
        <v>154670.67799999996</v>
      </c>
    </row>
    <row r="124" spans="2:78" ht="12.75">
      <c r="B124" s="91" t="s">
        <v>165</v>
      </c>
      <c r="C124" s="37"/>
      <c r="D124" s="35"/>
      <c r="E124" s="35"/>
      <c r="F124" s="35"/>
      <c r="G124" s="35"/>
      <c r="H124" s="35"/>
      <c r="I124" s="35"/>
      <c r="J124" s="35"/>
      <c r="K124" s="35"/>
      <c r="L124" s="37">
        <v>8.494</v>
      </c>
      <c r="M124" s="36">
        <v>1.237</v>
      </c>
      <c r="N124" s="36">
        <v>3.778</v>
      </c>
      <c r="O124" s="36">
        <v>111.102</v>
      </c>
      <c r="P124" s="36">
        <v>50.938</v>
      </c>
      <c r="Q124" s="36">
        <v>5.858</v>
      </c>
      <c r="R124" s="36">
        <v>14.58</v>
      </c>
      <c r="S124" s="36">
        <v>5.156</v>
      </c>
      <c r="T124" s="36">
        <v>0</v>
      </c>
      <c r="U124" s="36">
        <v>17.313</v>
      </c>
      <c r="V124" s="36">
        <v>8.519</v>
      </c>
      <c r="W124" s="36">
        <v>0.303</v>
      </c>
      <c r="X124" s="36">
        <v>11.556</v>
      </c>
      <c r="Y124" s="36">
        <v>23.336</v>
      </c>
      <c r="Z124" s="36">
        <v>2.161</v>
      </c>
      <c r="AA124" s="36">
        <v>19.249</v>
      </c>
      <c r="AB124" s="36">
        <v>42.56</v>
      </c>
      <c r="AC124" s="36">
        <v>141.917</v>
      </c>
      <c r="AD124" s="36">
        <v>32.625</v>
      </c>
      <c r="AE124" s="36">
        <v>201.499</v>
      </c>
      <c r="AF124" s="36">
        <v>29.798</v>
      </c>
      <c r="AG124" s="36">
        <v>68.233</v>
      </c>
      <c r="AH124" s="36">
        <v>169.777</v>
      </c>
      <c r="AI124" s="36">
        <v>256.862</v>
      </c>
      <c r="AJ124" s="36">
        <v>97.087</v>
      </c>
      <c r="AK124" s="36">
        <v>42.391</v>
      </c>
      <c r="AL124" s="36">
        <v>168.611</v>
      </c>
      <c r="AM124" s="36">
        <v>427.193</v>
      </c>
      <c r="AN124" s="36">
        <v>27.495</v>
      </c>
      <c r="AO124" s="36">
        <v>470.755</v>
      </c>
      <c r="AP124" s="36">
        <v>46.576</v>
      </c>
      <c r="AQ124" s="36">
        <v>55.607</v>
      </c>
      <c r="AR124" s="36">
        <v>180.847</v>
      </c>
      <c r="AS124" s="36">
        <v>46.608</v>
      </c>
      <c r="AT124" s="36">
        <v>614.27</v>
      </c>
      <c r="AU124" s="36">
        <v>40.852</v>
      </c>
      <c r="AV124" s="36">
        <v>15.382</v>
      </c>
      <c r="AW124" s="36">
        <v>19.863</v>
      </c>
      <c r="AX124" s="36">
        <v>120.782</v>
      </c>
      <c r="AY124" s="36">
        <v>0.489</v>
      </c>
      <c r="AZ124" s="36">
        <v>9.388</v>
      </c>
      <c r="BA124" s="36">
        <v>34.159</v>
      </c>
      <c r="BB124" s="36">
        <v>153.116</v>
      </c>
      <c r="BC124" s="36">
        <v>1030.943</v>
      </c>
      <c r="BD124" s="36">
        <v>48.016</v>
      </c>
      <c r="BE124" s="36">
        <v>97.459</v>
      </c>
      <c r="BF124" s="36">
        <v>95.614</v>
      </c>
      <c r="BG124" s="36">
        <v>18.872</v>
      </c>
      <c r="BH124" s="36">
        <v>20.509</v>
      </c>
      <c r="BI124" s="36">
        <v>10.349</v>
      </c>
      <c r="BJ124" s="36">
        <v>23.345</v>
      </c>
      <c r="BK124" s="36">
        <v>0</v>
      </c>
      <c r="BL124" s="36">
        <v>0</v>
      </c>
      <c r="BM124" s="38">
        <f t="shared" si="10"/>
        <v>5143.429</v>
      </c>
      <c r="BN124" s="38">
        <f t="shared" si="11"/>
        <v>5143.429</v>
      </c>
      <c r="BP124" s="61" t="s">
        <v>176</v>
      </c>
      <c r="BQ124" s="3"/>
      <c r="BR124" s="3"/>
      <c r="BS124" s="3"/>
      <c r="BT124" s="83">
        <f>J121</f>
        <v>8927.539</v>
      </c>
      <c r="BV124" s="61" t="s">
        <v>130</v>
      </c>
      <c r="BW124" s="3"/>
      <c r="BX124" s="3"/>
      <c r="BY124" s="3"/>
      <c r="BZ124" s="83">
        <f>BV120</f>
        <v>47761.138999999996</v>
      </c>
    </row>
    <row r="125" spans="2:79" s="99" customFormat="1" ht="11.25" customHeight="1">
      <c r="B125" s="91" t="s">
        <v>166</v>
      </c>
      <c r="C125" s="100"/>
      <c r="D125" s="101"/>
      <c r="E125" s="101"/>
      <c r="F125" s="101"/>
      <c r="G125" s="101"/>
      <c r="H125" s="101"/>
      <c r="I125" s="101"/>
      <c r="J125" s="101"/>
      <c r="K125" s="101"/>
      <c r="L125" s="100">
        <v>0.148</v>
      </c>
      <c r="M125" s="102">
        <v>0.131</v>
      </c>
      <c r="N125" s="102">
        <v>0.485</v>
      </c>
      <c r="O125" s="102">
        <v>10.267</v>
      </c>
      <c r="P125" s="102">
        <v>3.261</v>
      </c>
      <c r="Q125" s="102">
        <v>0.231</v>
      </c>
      <c r="R125" s="102">
        <v>2.043</v>
      </c>
      <c r="S125" s="102">
        <v>0.339</v>
      </c>
      <c r="T125" s="102">
        <v>0</v>
      </c>
      <c r="U125" s="102">
        <v>1.184</v>
      </c>
      <c r="V125" s="102">
        <v>1.439</v>
      </c>
      <c r="W125" s="102">
        <v>0.013</v>
      </c>
      <c r="X125" s="102">
        <v>0.81</v>
      </c>
      <c r="Y125" s="102">
        <v>1.707</v>
      </c>
      <c r="Z125" s="102">
        <v>0.171</v>
      </c>
      <c r="AA125" s="102">
        <v>0.605</v>
      </c>
      <c r="AB125" s="102">
        <v>3.258</v>
      </c>
      <c r="AC125" s="102">
        <v>5.102</v>
      </c>
      <c r="AD125" s="102">
        <v>1.197</v>
      </c>
      <c r="AE125" s="102">
        <v>59.059</v>
      </c>
      <c r="AF125" s="102">
        <v>1.752</v>
      </c>
      <c r="AG125" s="102">
        <v>2.685</v>
      </c>
      <c r="AH125" s="102">
        <v>4.201</v>
      </c>
      <c r="AI125" s="102">
        <v>11.884</v>
      </c>
      <c r="AJ125" s="102">
        <v>3.063</v>
      </c>
      <c r="AK125" s="102">
        <v>2.517</v>
      </c>
      <c r="AL125" s="102">
        <v>20.395</v>
      </c>
      <c r="AM125" s="102">
        <v>8.97</v>
      </c>
      <c r="AN125" s="102">
        <v>0.536</v>
      </c>
      <c r="AO125" s="102">
        <v>22.15</v>
      </c>
      <c r="AP125" s="102">
        <v>3.535</v>
      </c>
      <c r="AQ125" s="102">
        <v>0.705</v>
      </c>
      <c r="AR125" s="102">
        <v>3.16</v>
      </c>
      <c r="AS125" s="102">
        <v>0.368</v>
      </c>
      <c r="AT125" s="102">
        <v>6.648</v>
      </c>
      <c r="AU125" s="102">
        <v>7.792</v>
      </c>
      <c r="AV125" s="102">
        <v>0.218</v>
      </c>
      <c r="AW125" s="102">
        <v>0.856</v>
      </c>
      <c r="AX125" s="102">
        <v>2.646</v>
      </c>
      <c r="AY125" s="102">
        <v>0</v>
      </c>
      <c r="AZ125" s="102">
        <v>0.156</v>
      </c>
      <c r="BA125" s="102">
        <v>5.983</v>
      </c>
      <c r="BB125" s="102">
        <v>10.633</v>
      </c>
      <c r="BC125" s="102">
        <v>3632.119</v>
      </c>
      <c r="BD125" s="102">
        <v>0</v>
      </c>
      <c r="BE125" s="102">
        <v>7.908</v>
      </c>
      <c r="BF125" s="102">
        <v>9.103</v>
      </c>
      <c r="BG125" s="102">
        <v>1.428</v>
      </c>
      <c r="BH125" s="102">
        <v>0.033</v>
      </c>
      <c r="BI125" s="102">
        <v>0.469</v>
      </c>
      <c r="BJ125" s="102">
        <v>8.843</v>
      </c>
      <c r="BK125" s="102">
        <v>0</v>
      </c>
      <c r="BL125" s="102">
        <v>0</v>
      </c>
      <c r="BM125" s="38">
        <f t="shared" si="10"/>
        <v>3872.2059999999997</v>
      </c>
      <c r="BN125" s="38">
        <f t="shared" si="11"/>
        <v>3872.2059999999997</v>
      </c>
      <c r="BO125" s="8"/>
      <c r="BP125" s="61" t="s">
        <v>173</v>
      </c>
      <c r="BQ125" s="50"/>
      <c r="BR125" s="50"/>
      <c r="BS125" s="50"/>
      <c r="BT125" s="103">
        <f>I121</f>
        <v>0</v>
      </c>
      <c r="BV125" s="61" t="s">
        <v>178</v>
      </c>
      <c r="BW125" s="3"/>
      <c r="BX125" s="3"/>
      <c r="BY125" s="3"/>
      <c r="BZ125" s="83">
        <f>BW120</f>
        <v>4895.571</v>
      </c>
      <c r="CA125" s="104"/>
    </row>
    <row r="126" spans="2:79" ht="12.75">
      <c r="B126" s="91" t="s">
        <v>168</v>
      </c>
      <c r="C126" s="37"/>
      <c r="D126" s="35"/>
      <c r="E126" s="35"/>
      <c r="F126" s="35"/>
      <c r="G126" s="35"/>
      <c r="H126" s="35"/>
      <c r="I126" s="35"/>
      <c r="J126" s="35"/>
      <c r="K126" s="35"/>
      <c r="L126" s="37">
        <v>0.007</v>
      </c>
      <c r="M126" s="36">
        <v>0.01</v>
      </c>
      <c r="N126" s="36">
        <v>0.378</v>
      </c>
      <c r="O126" s="36">
        <v>1.878</v>
      </c>
      <c r="P126" s="36">
        <v>2.202</v>
      </c>
      <c r="Q126" s="36">
        <v>0.881</v>
      </c>
      <c r="R126" s="36">
        <v>0.242</v>
      </c>
      <c r="S126" s="36">
        <v>0.304</v>
      </c>
      <c r="T126" s="36">
        <v>0</v>
      </c>
      <c r="U126" s="36">
        <v>2.37</v>
      </c>
      <c r="V126" s="36">
        <v>0.13</v>
      </c>
      <c r="W126" s="36">
        <v>0</v>
      </c>
      <c r="X126" s="36">
        <v>1.805</v>
      </c>
      <c r="Y126" s="36">
        <v>0.601</v>
      </c>
      <c r="Z126" s="36">
        <v>0.017</v>
      </c>
      <c r="AA126" s="36">
        <v>3.999</v>
      </c>
      <c r="AB126" s="36">
        <v>0.336</v>
      </c>
      <c r="AC126" s="36">
        <v>5.972</v>
      </c>
      <c r="AD126" s="36">
        <v>1.414</v>
      </c>
      <c r="AE126" s="36">
        <v>166.414</v>
      </c>
      <c r="AF126" s="36">
        <v>6.317</v>
      </c>
      <c r="AG126" s="36">
        <v>14.573</v>
      </c>
      <c r="AH126" s="36">
        <v>18.908</v>
      </c>
      <c r="AI126" s="36">
        <v>73.037</v>
      </c>
      <c r="AJ126" s="36">
        <v>2.209</v>
      </c>
      <c r="AK126" s="36">
        <v>0.054</v>
      </c>
      <c r="AL126" s="36">
        <v>44.727</v>
      </c>
      <c r="AM126" s="36">
        <v>0.439</v>
      </c>
      <c r="AN126" s="36">
        <v>1.637</v>
      </c>
      <c r="AO126" s="36">
        <v>124.236</v>
      </c>
      <c r="AP126" s="36">
        <v>0.111</v>
      </c>
      <c r="AQ126" s="36">
        <v>0.088</v>
      </c>
      <c r="AR126" s="36">
        <v>2.317</v>
      </c>
      <c r="AS126" s="36">
        <v>0.124</v>
      </c>
      <c r="AT126" s="36">
        <v>19.858</v>
      </c>
      <c r="AU126" s="36">
        <v>7.655</v>
      </c>
      <c r="AV126" s="36">
        <v>6.022</v>
      </c>
      <c r="AW126" s="36">
        <v>199.39</v>
      </c>
      <c r="AX126" s="36">
        <v>5.547</v>
      </c>
      <c r="AY126" s="36">
        <v>0</v>
      </c>
      <c r="AZ126" s="36">
        <v>0.54</v>
      </c>
      <c r="BA126" s="36">
        <v>0.624</v>
      </c>
      <c r="BB126" s="36">
        <v>2.468</v>
      </c>
      <c r="BC126" s="36">
        <v>0</v>
      </c>
      <c r="BD126" s="36">
        <v>0</v>
      </c>
      <c r="BE126" s="36">
        <v>0.531</v>
      </c>
      <c r="BF126" s="36">
        <v>2.219</v>
      </c>
      <c r="BG126" s="36">
        <v>0</v>
      </c>
      <c r="BH126" s="36">
        <v>0</v>
      </c>
      <c r="BI126" s="36">
        <v>0.706</v>
      </c>
      <c r="BJ126" s="36">
        <v>0</v>
      </c>
      <c r="BK126" s="36">
        <v>0</v>
      </c>
      <c r="BL126" s="36">
        <v>0</v>
      </c>
      <c r="BM126" s="38">
        <f t="shared" si="10"/>
        <v>723.2969999999999</v>
      </c>
      <c r="BN126" s="38">
        <f t="shared" si="11"/>
        <v>723.2969999999999</v>
      </c>
      <c r="BO126" s="8"/>
      <c r="BP126" s="61" t="s">
        <v>174</v>
      </c>
      <c r="BQ126" s="3"/>
      <c r="BR126" s="3"/>
      <c r="BS126" s="3"/>
      <c r="BT126" s="83">
        <f>H121+F121</f>
        <v>12722.302</v>
      </c>
      <c r="BV126" s="61" t="s">
        <v>181</v>
      </c>
      <c r="BW126" s="3"/>
      <c r="BX126" s="3"/>
      <c r="BY126" s="3"/>
      <c r="BZ126" s="83">
        <f>BX120</f>
        <v>0</v>
      </c>
      <c r="CA126" s="7"/>
    </row>
    <row r="127" spans="2:79" ht="12.75">
      <c r="B127" s="91" t="s">
        <v>169</v>
      </c>
      <c r="C127" s="37"/>
      <c r="D127" s="35"/>
      <c r="E127" s="35"/>
      <c r="F127" s="35"/>
      <c r="G127" s="35"/>
      <c r="H127" s="35"/>
      <c r="I127" s="35"/>
      <c r="J127" s="35"/>
      <c r="K127" s="35"/>
      <c r="L127" s="37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  <c r="Z127" s="36">
        <v>0</v>
      </c>
      <c r="AA127" s="36">
        <v>0</v>
      </c>
      <c r="AB127" s="36">
        <v>0</v>
      </c>
      <c r="AC127" s="36">
        <v>0</v>
      </c>
      <c r="AD127" s="36">
        <v>0</v>
      </c>
      <c r="AE127" s="36">
        <v>0</v>
      </c>
      <c r="AF127" s="36">
        <v>0</v>
      </c>
      <c r="AG127" s="36">
        <v>0</v>
      </c>
      <c r="AH127" s="36">
        <v>0</v>
      </c>
      <c r="AI127" s="36">
        <v>0</v>
      </c>
      <c r="AJ127" s="36">
        <v>0</v>
      </c>
      <c r="AK127" s="36">
        <v>-43.373</v>
      </c>
      <c r="AL127" s="36">
        <v>0</v>
      </c>
      <c r="AM127" s="36">
        <v>0</v>
      </c>
      <c r="AN127" s="36">
        <v>0</v>
      </c>
      <c r="AO127" s="36">
        <v>0</v>
      </c>
      <c r="AP127" s="36">
        <v>0</v>
      </c>
      <c r="AQ127" s="36">
        <v>-92.394</v>
      </c>
      <c r="AR127" s="36">
        <v>0</v>
      </c>
      <c r="AS127" s="36">
        <v>-323.253</v>
      </c>
      <c r="AT127" s="36">
        <v>0</v>
      </c>
      <c r="AU127" s="36">
        <v>0</v>
      </c>
      <c r="AV127" s="36">
        <v>0</v>
      </c>
      <c r="AW127" s="36">
        <v>0</v>
      </c>
      <c r="AX127" s="36">
        <v>-2.377</v>
      </c>
      <c r="AY127" s="36">
        <v>0</v>
      </c>
      <c r="AZ127" s="36">
        <v>0</v>
      </c>
      <c r="BA127" s="36">
        <v>0</v>
      </c>
      <c r="BB127" s="36">
        <v>0</v>
      </c>
      <c r="BC127" s="36">
        <v>0</v>
      </c>
      <c r="BD127" s="36">
        <v>0</v>
      </c>
      <c r="BE127" s="36">
        <v>0</v>
      </c>
      <c r="BF127" s="36">
        <v>0</v>
      </c>
      <c r="BG127" s="36">
        <v>0</v>
      </c>
      <c r="BH127" s="36">
        <v>0</v>
      </c>
      <c r="BI127" s="36">
        <v>0</v>
      </c>
      <c r="BJ127" s="36">
        <v>0</v>
      </c>
      <c r="BK127" s="36">
        <v>0</v>
      </c>
      <c r="BL127" s="36">
        <v>0</v>
      </c>
      <c r="BM127" s="38">
        <f t="shared" si="10"/>
        <v>-461.397</v>
      </c>
      <c r="BN127" s="38">
        <f t="shared" si="11"/>
        <v>-461.397</v>
      </c>
      <c r="BO127" s="8"/>
      <c r="BP127" s="61" t="s">
        <v>175</v>
      </c>
      <c r="BQ127" s="3"/>
      <c r="BR127" s="3"/>
      <c r="BS127" s="3"/>
      <c r="BT127" s="83">
        <f>G121</f>
        <v>-10.644</v>
      </c>
      <c r="BV127" s="61" t="s">
        <v>179</v>
      </c>
      <c r="BW127" s="3"/>
      <c r="BX127" s="3"/>
      <c r="BY127" s="3"/>
      <c r="BZ127" s="83">
        <f>BO120</f>
        <v>76476.978</v>
      </c>
      <c r="CA127" s="7"/>
    </row>
    <row r="128" spans="2:79" ht="13.5" thickBot="1">
      <c r="B128" s="91" t="s">
        <v>170</v>
      </c>
      <c r="C128" s="105"/>
      <c r="D128" s="106"/>
      <c r="E128" s="106"/>
      <c r="F128" s="106"/>
      <c r="G128" s="106"/>
      <c r="H128" s="106"/>
      <c r="I128" s="106"/>
      <c r="J128" s="106"/>
      <c r="K128" s="106"/>
      <c r="L128" s="105">
        <v>7578.783</v>
      </c>
      <c r="M128" s="107">
        <v>2028.615</v>
      </c>
      <c r="N128" s="107">
        <v>402.214</v>
      </c>
      <c r="O128" s="107">
        <v>2060.049</v>
      </c>
      <c r="P128" s="107">
        <v>1523.372</v>
      </c>
      <c r="Q128" s="107">
        <v>287.498</v>
      </c>
      <c r="R128" s="107">
        <v>377.215</v>
      </c>
      <c r="S128" s="107">
        <v>193.482</v>
      </c>
      <c r="T128" s="107">
        <v>0</v>
      </c>
      <c r="U128" s="107">
        <v>135.093</v>
      </c>
      <c r="V128" s="107">
        <v>144.729</v>
      </c>
      <c r="W128" s="107">
        <v>34.044</v>
      </c>
      <c r="X128" s="107">
        <v>83.516</v>
      </c>
      <c r="Y128" s="107">
        <v>117.943</v>
      </c>
      <c r="Z128" s="107">
        <v>221.868</v>
      </c>
      <c r="AA128" s="107">
        <v>906.251</v>
      </c>
      <c r="AB128" s="107">
        <v>53.659</v>
      </c>
      <c r="AC128" s="107">
        <v>2982.6</v>
      </c>
      <c r="AD128" s="107">
        <v>555.286</v>
      </c>
      <c r="AE128" s="107">
        <v>4577.062</v>
      </c>
      <c r="AF128" s="107">
        <v>907.059</v>
      </c>
      <c r="AG128" s="107">
        <v>531.855</v>
      </c>
      <c r="AH128" s="107">
        <v>1870.237</v>
      </c>
      <c r="AI128" s="107">
        <v>9395.101</v>
      </c>
      <c r="AJ128" s="107">
        <v>8945.664</v>
      </c>
      <c r="AK128" s="107">
        <v>440.914</v>
      </c>
      <c r="AL128" s="107">
        <v>-2284.648</v>
      </c>
      <c r="AM128" s="107">
        <v>4756.552</v>
      </c>
      <c r="AN128" s="107">
        <v>-21.715</v>
      </c>
      <c r="AO128" s="107">
        <v>3846.875</v>
      </c>
      <c r="AP128" s="107">
        <v>2700.616</v>
      </c>
      <c r="AQ128" s="107">
        <v>229.654</v>
      </c>
      <c r="AR128" s="107">
        <v>2668.464</v>
      </c>
      <c r="AS128" s="107">
        <v>221.411</v>
      </c>
      <c r="AT128" s="107">
        <v>8353.697</v>
      </c>
      <c r="AU128" s="107">
        <v>370.955</v>
      </c>
      <c r="AV128" s="107">
        <v>317.027</v>
      </c>
      <c r="AW128" s="107">
        <v>18566.304</v>
      </c>
      <c r="AX128" s="107">
        <v>553.333</v>
      </c>
      <c r="AY128" s="107">
        <v>-0.763</v>
      </c>
      <c r="AZ128" s="107">
        <v>300.758</v>
      </c>
      <c r="BA128" s="107">
        <v>1330.141</v>
      </c>
      <c r="BB128" s="107">
        <v>418.312</v>
      </c>
      <c r="BC128" s="107">
        <v>3605.137</v>
      </c>
      <c r="BD128" s="107">
        <v>82.844</v>
      </c>
      <c r="BE128" s="107">
        <v>1408.479</v>
      </c>
      <c r="BF128" s="107">
        <v>872.416</v>
      </c>
      <c r="BG128" s="107">
        <v>1282.173</v>
      </c>
      <c r="BH128" s="107">
        <v>0</v>
      </c>
      <c r="BI128" s="107">
        <v>983.371</v>
      </c>
      <c r="BJ128" s="107">
        <v>0</v>
      </c>
      <c r="BK128" s="107">
        <v>0</v>
      </c>
      <c r="BL128" s="107">
        <v>0</v>
      </c>
      <c r="BM128" s="108">
        <f t="shared" si="10"/>
        <v>96915.50200000001</v>
      </c>
      <c r="BN128" s="108">
        <f t="shared" si="11"/>
        <v>96915.50200000001</v>
      </c>
      <c r="BO128" s="8"/>
      <c r="BP128" s="61"/>
      <c r="BQ128" s="3"/>
      <c r="BR128" s="3"/>
      <c r="BS128" s="3"/>
      <c r="BT128" s="83"/>
      <c r="BV128" s="61" t="s">
        <v>180</v>
      </c>
      <c r="BW128" s="3"/>
      <c r="BX128" s="3"/>
      <c r="BY128" s="3"/>
      <c r="BZ128" s="83">
        <f>BO61</f>
        <v>99402.29099999997</v>
      </c>
      <c r="CA128" s="7"/>
    </row>
    <row r="129" spans="2:79" ht="14.25" thickBot="1" thickTop="1">
      <c r="B129" s="109" t="s">
        <v>171</v>
      </c>
      <c r="C129" s="110"/>
      <c r="D129" s="110"/>
      <c r="E129" s="110"/>
      <c r="F129" s="110"/>
      <c r="G129" s="110"/>
      <c r="H129" s="110"/>
      <c r="I129" s="110"/>
      <c r="J129" s="110"/>
      <c r="K129" s="110"/>
      <c r="L129" s="111">
        <v>34023</v>
      </c>
      <c r="M129" s="112">
        <v>4695</v>
      </c>
      <c r="N129" s="112">
        <v>1453</v>
      </c>
      <c r="O129" s="112">
        <v>6830</v>
      </c>
      <c r="P129" s="112">
        <v>1298</v>
      </c>
      <c r="Q129" s="112">
        <v>44</v>
      </c>
      <c r="R129" s="112">
        <v>2491</v>
      </c>
      <c r="S129" s="112">
        <v>1301</v>
      </c>
      <c r="T129" s="112">
        <v>0</v>
      </c>
      <c r="U129" s="112">
        <v>203</v>
      </c>
      <c r="V129" s="112">
        <v>54</v>
      </c>
      <c r="W129" s="112">
        <v>66</v>
      </c>
      <c r="X129" s="112">
        <v>355</v>
      </c>
      <c r="Y129" s="112">
        <v>2145</v>
      </c>
      <c r="Z129" s="112">
        <v>1620</v>
      </c>
      <c r="AA129" s="112">
        <v>576</v>
      </c>
      <c r="AB129" s="112">
        <v>534</v>
      </c>
      <c r="AC129" s="112">
        <v>718</v>
      </c>
      <c r="AD129" s="112">
        <v>339</v>
      </c>
      <c r="AE129" s="112">
        <v>18312</v>
      </c>
      <c r="AF129" s="112">
        <v>4475</v>
      </c>
      <c r="AG129" s="112">
        <v>1417</v>
      </c>
      <c r="AH129" s="112">
        <v>1330</v>
      </c>
      <c r="AI129" s="112">
        <v>24311</v>
      </c>
      <c r="AJ129" s="112">
        <v>6185</v>
      </c>
      <c r="AK129" s="112">
        <v>306</v>
      </c>
      <c r="AL129" s="112">
        <v>541</v>
      </c>
      <c r="AM129" s="112">
        <v>2055</v>
      </c>
      <c r="AN129" s="112">
        <v>201</v>
      </c>
      <c r="AO129" s="112">
        <v>8710</v>
      </c>
      <c r="AP129" s="112">
        <v>7592</v>
      </c>
      <c r="AQ129" s="112">
        <v>589</v>
      </c>
      <c r="AR129" s="112">
        <v>1488</v>
      </c>
      <c r="AS129" s="112">
        <v>412</v>
      </c>
      <c r="AT129" s="112">
        <v>1330</v>
      </c>
      <c r="AU129" s="112">
        <v>171</v>
      </c>
      <c r="AV129" s="112">
        <v>97</v>
      </c>
      <c r="AW129" s="112">
        <v>632</v>
      </c>
      <c r="AX129" s="112">
        <v>2112</v>
      </c>
      <c r="AY129" s="112">
        <v>13</v>
      </c>
      <c r="AZ129" s="112">
        <v>538</v>
      </c>
      <c r="BA129" s="112">
        <v>1222</v>
      </c>
      <c r="BB129" s="112">
        <v>3176</v>
      </c>
      <c r="BC129" s="112">
        <v>23371</v>
      </c>
      <c r="BD129" s="112">
        <v>357</v>
      </c>
      <c r="BE129" s="112">
        <v>14599</v>
      </c>
      <c r="BF129" s="112">
        <v>3225</v>
      </c>
      <c r="BG129" s="112">
        <v>1329</v>
      </c>
      <c r="BH129" s="112">
        <v>887</v>
      </c>
      <c r="BI129" s="112">
        <v>4240</v>
      </c>
      <c r="BJ129" s="112">
        <v>12565</v>
      </c>
      <c r="BK129" s="112">
        <v>0</v>
      </c>
      <c r="BL129" s="112">
        <v>0</v>
      </c>
      <c r="BM129" s="90">
        <f t="shared" si="10"/>
        <v>206533</v>
      </c>
      <c r="BN129" s="113">
        <f t="shared" si="11"/>
        <v>206533</v>
      </c>
      <c r="BO129" s="8"/>
      <c r="BP129" s="11" t="s">
        <v>131</v>
      </c>
      <c r="BQ129" s="12"/>
      <c r="BR129" s="12"/>
      <c r="BS129" s="12"/>
      <c r="BT129" s="113">
        <f>BT123+BT124+BT125+BT126+BT127</f>
        <v>184402.075</v>
      </c>
      <c r="BV129" s="11" t="s">
        <v>131</v>
      </c>
      <c r="BW129" s="12"/>
      <c r="BX129" s="12"/>
      <c r="BY129" s="12"/>
      <c r="BZ129" s="113">
        <f>BZ123+BZ124+BZ125+BZ126+BZ127-BZ128</f>
        <v>184402.07499999995</v>
      </c>
      <c r="CA129" s="7"/>
    </row>
    <row r="130" ht="13.5" thickTop="1"/>
  </sheetData>
  <sheetProtection/>
  <printOptions gridLines="1"/>
  <pageMargins left="0.1968503937007874" right="0.1968503937007874" top="0.5701041666666666" bottom="0.31496062992125984" header="0.5118110236220472" footer="0.2362204724409449"/>
  <pageSetup fitToWidth="3" horizontalDpi="300" verticalDpi="300" orientation="landscape" paperSize="9" scale="13" r:id="rId2"/>
  <headerFooter alignWithMargins="0"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A129"/>
  <sheetViews>
    <sheetView showGridLines="0" view="pageLayout" zoomScaleSheetLayoutView="106" workbookViewId="0" topLeftCell="AF1">
      <selection activeCell="AR5" sqref="AR5"/>
    </sheetView>
  </sheetViews>
  <sheetFormatPr defaultColWidth="11.421875" defaultRowHeight="15"/>
  <cols>
    <col min="1" max="1" width="9.140625" style="2" customWidth="1"/>
    <col min="2" max="2" width="88.8515625" style="2" customWidth="1"/>
    <col min="3" max="3" width="10.8515625" style="2" customWidth="1"/>
    <col min="4" max="4" width="10.7109375" style="2" bestFit="1" customWidth="1"/>
    <col min="5" max="5" width="9.7109375" style="2" customWidth="1"/>
    <col min="6" max="6" width="10.140625" style="2" bestFit="1" customWidth="1"/>
    <col min="7" max="10" width="9.7109375" style="2" customWidth="1"/>
    <col min="11" max="11" width="13.7109375" style="2" customWidth="1"/>
    <col min="12" max="64" width="12.7109375" style="2" customWidth="1"/>
    <col min="65" max="66" width="12.7109375" style="8" customWidth="1"/>
    <col min="67" max="67" width="13.421875" style="2" customWidth="1"/>
    <col min="68" max="68" width="38.7109375" style="2" bestFit="1" customWidth="1"/>
    <col min="69" max="71" width="9.7109375" style="2" customWidth="1"/>
    <col min="72" max="72" width="11.140625" style="2" bestFit="1" customWidth="1"/>
    <col min="73" max="75" width="9.7109375" style="2" customWidth="1"/>
    <col min="76" max="76" width="10.421875" style="2" customWidth="1"/>
    <col min="77" max="77" width="14.7109375" style="2" customWidth="1"/>
    <col min="78" max="78" width="11.140625" style="7" bestFit="1" customWidth="1"/>
    <col min="79" max="16384" width="11.421875" style="2" customWidth="1"/>
  </cols>
  <sheetData>
    <row r="1" spans="6:66" ht="15.75">
      <c r="F1" s="4" t="s">
        <v>197</v>
      </c>
      <c r="G1" s="114" t="s">
        <v>144</v>
      </c>
      <c r="H1" s="114"/>
      <c r="I1" s="115"/>
      <c r="J1" s="115"/>
      <c r="K1" s="115"/>
      <c r="N1" s="2" t="s">
        <v>186</v>
      </c>
      <c r="BM1" s="2"/>
      <c r="BN1" s="2"/>
    </row>
    <row r="2" spans="1:14" ht="12.75">
      <c r="A2" s="202" t="s">
        <v>5</v>
      </c>
      <c r="N2" s="2" t="s">
        <v>133</v>
      </c>
    </row>
    <row r="3" spans="3:72" ht="13.5" thickBot="1">
      <c r="C3" s="9" t="s">
        <v>136</v>
      </c>
      <c r="BN3" s="10"/>
      <c r="BT3" s="9"/>
    </row>
    <row r="4" spans="12:78" ht="14.25" thickBot="1" thickTop="1">
      <c r="L4" s="11" t="s">
        <v>137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3"/>
      <c r="BN4" s="2"/>
      <c r="BY4" s="7"/>
      <c r="BZ4" s="2"/>
    </row>
    <row r="5" spans="1:78" ht="70.5" customHeight="1" thickTop="1">
      <c r="A5" s="14"/>
      <c r="B5" s="15" t="s">
        <v>134</v>
      </c>
      <c r="C5" s="16" t="s">
        <v>135</v>
      </c>
      <c r="D5" s="16" t="s">
        <v>138</v>
      </c>
      <c r="E5" s="16" t="s">
        <v>139</v>
      </c>
      <c r="F5" s="16" t="s">
        <v>140</v>
      </c>
      <c r="G5" s="16" t="s">
        <v>141</v>
      </c>
      <c r="H5" s="16" t="s">
        <v>142</v>
      </c>
      <c r="I5" s="16" t="s">
        <v>143</v>
      </c>
      <c r="J5" s="17" t="s">
        <v>145</v>
      </c>
      <c r="K5" s="18" t="s">
        <v>183</v>
      </c>
      <c r="L5" s="19" t="s">
        <v>207</v>
      </c>
      <c r="M5" s="20" t="s">
        <v>40</v>
      </c>
      <c r="N5" s="20" t="s">
        <v>42</v>
      </c>
      <c r="O5" s="20" t="s">
        <v>208</v>
      </c>
      <c r="P5" s="20" t="s">
        <v>45</v>
      </c>
      <c r="Q5" s="20" t="s">
        <v>47</v>
      </c>
      <c r="R5" s="20" t="s">
        <v>49</v>
      </c>
      <c r="S5" s="20" t="s">
        <v>209</v>
      </c>
      <c r="T5" s="20" t="s">
        <v>210</v>
      </c>
      <c r="U5" s="20" t="s">
        <v>211</v>
      </c>
      <c r="V5" s="20" t="s">
        <v>212</v>
      </c>
      <c r="W5" s="20" t="s">
        <v>213</v>
      </c>
      <c r="X5" s="20" t="s">
        <v>214</v>
      </c>
      <c r="Y5" s="20" t="s">
        <v>215</v>
      </c>
      <c r="Z5" s="20" t="s">
        <v>58</v>
      </c>
      <c r="AA5" s="20" t="s">
        <v>60</v>
      </c>
      <c r="AB5" s="20" t="s">
        <v>216</v>
      </c>
      <c r="AC5" s="20" t="s">
        <v>63</v>
      </c>
      <c r="AD5" s="20" t="s">
        <v>217</v>
      </c>
      <c r="AE5" s="20" t="s">
        <v>17</v>
      </c>
      <c r="AF5" s="20" t="s">
        <v>218</v>
      </c>
      <c r="AG5" s="20" t="s">
        <v>219</v>
      </c>
      <c r="AH5" s="20" t="s">
        <v>220</v>
      </c>
      <c r="AI5" s="20" t="s">
        <v>221</v>
      </c>
      <c r="AJ5" s="20" t="s">
        <v>222</v>
      </c>
      <c r="AK5" s="20" t="s">
        <v>72</v>
      </c>
      <c r="AL5" s="20" t="s">
        <v>74</v>
      </c>
      <c r="AM5" s="20" t="s">
        <v>223</v>
      </c>
      <c r="AN5" s="20" t="s">
        <v>77</v>
      </c>
      <c r="AO5" s="20" t="s">
        <v>79</v>
      </c>
      <c r="AP5" s="20" t="s">
        <v>81</v>
      </c>
      <c r="AQ5" s="20" t="s">
        <v>224</v>
      </c>
      <c r="AR5" s="20" t="s">
        <v>84</v>
      </c>
      <c r="AS5" s="20" t="s">
        <v>225</v>
      </c>
      <c r="AT5" s="20" t="s">
        <v>226</v>
      </c>
      <c r="AU5" s="20" t="s">
        <v>227</v>
      </c>
      <c r="AV5" s="20" t="s">
        <v>89</v>
      </c>
      <c r="AW5" s="20" t="s">
        <v>91</v>
      </c>
      <c r="AX5" s="20" t="s">
        <v>228</v>
      </c>
      <c r="AY5" s="20" t="s">
        <v>94</v>
      </c>
      <c r="AZ5" s="20" t="s">
        <v>96</v>
      </c>
      <c r="BA5" s="20" t="s">
        <v>229</v>
      </c>
      <c r="BB5" s="20" t="s">
        <v>230</v>
      </c>
      <c r="BC5" s="20" t="s">
        <v>100</v>
      </c>
      <c r="BD5" s="20" t="s">
        <v>102</v>
      </c>
      <c r="BE5" s="20" t="s">
        <v>231</v>
      </c>
      <c r="BF5" s="20" t="s">
        <v>105</v>
      </c>
      <c r="BG5" s="20" t="s">
        <v>232</v>
      </c>
      <c r="BH5" s="20" t="s">
        <v>108</v>
      </c>
      <c r="BI5" s="20" t="s">
        <v>233</v>
      </c>
      <c r="BJ5" s="20" t="s">
        <v>234</v>
      </c>
      <c r="BK5" s="20" t="s">
        <v>235</v>
      </c>
      <c r="BL5" s="16" t="s">
        <v>236</v>
      </c>
      <c r="BM5" s="18" t="s">
        <v>146</v>
      </c>
      <c r="BN5" s="21" t="s">
        <v>147</v>
      </c>
      <c r="BO5" s="22" t="s">
        <v>148</v>
      </c>
      <c r="BZ5" s="2"/>
    </row>
    <row r="6" spans="1:78" ht="15" customHeight="1">
      <c r="A6" s="23"/>
      <c r="B6" s="24"/>
      <c r="C6" s="25"/>
      <c r="D6" s="24"/>
      <c r="E6" s="24"/>
      <c r="F6" s="24"/>
      <c r="G6" s="24"/>
      <c r="H6" s="24"/>
      <c r="I6" s="24"/>
      <c r="J6" s="24"/>
      <c r="K6" s="24"/>
      <c r="L6" s="26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7"/>
      <c r="BN6" s="28"/>
      <c r="BO6" s="29"/>
      <c r="BZ6" s="2"/>
    </row>
    <row r="7" spans="1:78" ht="15" customHeight="1" thickBot="1">
      <c r="A7" s="30"/>
      <c r="B7" s="31"/>
      <c r="C7" s="32"/>
      <c r="D7" s="31"/>
      <c r="E7" s="31"/>
      <c r="F7" s="31"/>
      <c r="G7" s="31"/>
      <c r="H7" s="31"/>
      <c r="I7" s="31"/>
      <c r="J7" s="31"/>
      <c r="K7" s="31"/>
      <c r="L7" s="33" t="s">
        <v>38</v>
      </c>
      <c r="M7" s="32" t="s">
        <v>39</v>
      </c>
      <c r="N7" s="32" t="s">
        <v>41</v>
      </c>
      <c r="O7" s="32" t="s">
        <v>43</v>
      </c>
      <c r="P7" s="32" t="s">
        <v>44</v>
      </c>
      <c r="Q7" s="32" t="s">
        <v>46</v>
      </c>
      <c r="R7" s="32" t="s">
        <v>48</v>
      </c>
      <c r="S7" s="32" t="s">
        <v>50</v>
      </c>
      <c r="T7" s="32" t="s">
        <v>51</v>
      </c>
      <c r="U7" s="32" t="s">
        <v>52</v>
      </c>
      <c r="V7" s="32" t="s">
        <v>53</v>
      </c>
      <c r="W7" s="32" t="s">
        <v>54</v>
      </c>
      <c r="X7" s="32" t="s">
        <v>55</v>
      </c>
      <c r="Y7" s="32" t="s">
        <v>56</v>
      </c>
      <c r="Z7" s="32" t="s">
        <v>57</v>
      </c>
      <c r="AA7" s="32" t="s">
        <v>59</v>
      </c>
      <c r="AB7" s="32" t="s">
        <v>61</v>
      </c>
      <c r="AC7" s="32" t="s">
        <v>62</v>
      </c>
      <c r="AD7" s="32" t="s">
        <v>64</v>
      </c>
      <c r="AE7" s="32" t="s">
        <v>65</v>
      </c>
      <c r="AF7" s="32" t="s">
        <v>66</v>
      </c>
      <c r="AG7" s="32" t="s">
        <v>67</v>
      </c>
      <c r="AH7" s="32" t="s">
        <v>68</v>
      </c>
      <c r="AI7" s="32" t="s">
        <v>69</v>
      </c>
      <c r="AJ7" s="32" t="s">
        <v>70</v>
      </c>
      <c r="AK7" s="32" t="s">
        <v>71</v>
      </c>
      <c r="AL7" s="32" t="s">
        <v>73</v>
      </c>
      <c r="AM7" s="32" t="s">
        <v>75</v>
      </c>
      <c r="AN7" s="32" t="s">
        <v>76</v>
      </c>
      <c r="AO7" s="32" t="s">
        <v>78</v>
      </c>
      <c r="AP7" s="32" t="s">
        <v>80</v>
      </c>
      <c r="AQ7" s="32" t="s">
        <v>82</v>
      </c>
      <c r="AR7" s="32" t="s">
        <v>83</v>
      </c>
      <c r="AS7" s="32" t="s">
        <v>85</v>
      </c>
      <c r="AT7" s="32" t="s">
        <v>86</v>
      </c>
      <c r="AU7" s="32" t="s">
        <v>87</v>
      </c>
      <c r="AV7" s="32" t="s">
        <v>88</v>
      </c>
      <c r="AW7" s="32" t="s">
        <v>90</v>
      </c>
      <c r="AX7" s="32" t="s">
        <v>92</v>
      </c>
      <c r="AY7" s="32" t="s">
        <v>93</v>
      </c>
      <c r="AZ7" s="32" t="s">
        <v>95</v>
      </c>
      <c r="BA7" s="32" t="s">
        <v>97</v>
      </c>
      <c r="BB7" s="32" t="s">
        <v>98</v>
      </c>
      <c r="BC7" s="32" t="s">
        <v>99</v>
      </c>
      <c r="BD7" s="32" t="s">
        <v>101</v>
      </c>
      <c r="BE7" s="32" t="s">
        <v>103</v>
      </c>
      <c r="BF7" s="32" t="s">
        <v>104</v>
      </c>
      <c r="BG7" s="32" t="s">
        <v>106</v>
      </c>
      <c r="BH7" s="32" t="s">
        <v>107</v>
      </c>
      <c r="BI7" s="32" t="s">
        <v>109</v>
      </c>
      <c r="BJ7" s="32" t="s">
        <v>110</v>
      </c>
      <c r="BK7" s="32" t="s">
        <v>124</v>
      </c>
      <c r="BL7" s="32" t="s">
        <v>125</v>
      </c>
      <c r="BM7" s="34"/>
      <c r="BN7" s="28"/>
      <c r="BO7" s="29"/>
      <c r="BZ7" s="2"/>
    </row>
    <row r="8" spans="1:78" ht="13.5" thickTop="1">
      <c r="A8" s="23" t="s">
        <v>38</v>
      </c>
      <c r="B8" s="35" t="s">
        <v>207</v>
      </c>
      <c r="C8" s="36">
        <f>D8+E8+F8+G8+H8+I8+J8+K8</f>
        <v>19808.371999999996</v>
      </c>
      <c r="D8" s="35">
        <v>2901.111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191.075</v>
      </c>
      <c r="K8" s="35">
        <f>BM8+BN8+BO8</f>
        <v>16716.185999999998</v>
      </c>
      <c r="L8" s="37">
        <v>12986.382</v>
      </c>
      <c r="M8" s="36">
        <v>0</v>
      </c>
      <c r="N8" s="36">
        <v>0</v>
      </c>
      <c r="O8" s="36">
        <v>368.229</v>
      </c>
      <c r="P8" s="36">
        <v>0</v>
      </c>
      <c r="Q8" s="36">
        <v>0</v>
      </c>
      <c r="R8" s="36">
        <v>0</v>
      </c>
      <c r="S8" s="36">
        <v>47.104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1.339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36">
        <v>0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36">
        <v>0</v>
      </c>
      <c r="AO8" s="36">
        <v>0</v>
      </c>
      <c r="AP8" s="36">
        <v>0</v>
      </c>
      <c r="AQ8" s="36">
        <v>0</v>
      </c>
      <c r="AR8" s="36">
        <v>0</v>
      </c>
      <c r="AS8" s="36">
        <v>0</v>
      </c>
      <c r="AT8" s="36">
        <v>0</v>
      </c>
      <c r="AU8" s="36">
        <v>0</v>
      </c>
      <c r="AV8" s="36">
        <v>0</v>
      </c>
      <c r="AW8" s="36">
        <v>0</v>
      </c>
      <c r="AX8" s="36">
        <v>0</v>
      </c>
      <c r="AY8" s="36">
        <v>0</v>
      </c>
      <c r="AZ8" s="36">
        <v>0</v>
      </c>
      <c r="BA8" s="36">
        <v>0</v>
      </c>
      <c r="BB8" s="36">
        <v>0</v>
      </c>
      <c r="BC8" s="36">
        <v>6.609</v>
      </c>
      <c r="BD8" s="36">
        <v>0</v>
      </c>
      <c r="BE8" s="36">
        <v>0</v>
      </c>
      <c r="BF8" s="36">
        <v>0</v>
      </c>
      <c r="BG8" s="36">
        <v>0</v>
      </c>
      <c r="BH8" s="36">
        <v>0</v>
      </c>
      <c r="BI8" s="36">
        <v>0</v>
      </c>
      <c r="BJ8" s="36">
        <v>0</v>
      </c>
      <c r="BK8" s="36">
        <v>0</v>
      </c>
      <c r="BL8" s="36">
        <v>0</v>
      </c>
      <c r="BM8" s="38">
        <f>SUM(L8:BL8)</f>
        <v>13409.662999999999</v>
      </c>
      <c r="BN8" s="39"/>
      <c r="BO8" s="147">
        <v>3306.523</v>
      </c>
      <c r="BZ8" s="2"/>
    </row>
    <row r="9" spans="1:78" ht="12.75">
      <c r="A9" s="23" t="s">
        <v>39</v>
      </c>
      <c r="B9" s="35" t="s">
        <v>40</v>
      </c>
      <c r="C9" s="36">
        <f aca="true" t="shared" si="0" ref="C9:C60">D9+E9+F9+G9+H9+I9+J9+K9</f>
        <v>7731.515</v>
      </c>
      <c r="D9" s="35">
        <v>1875.83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1.54</v>
      </c>
      <c r="K9" s="35">
        <f aca="true" t="shared" si="1" ref="K9:K60">BM9+BN9+BO9</f>
        <v>5854.145</v>
      </c>
      <c r="L9" s="37">
        <v>0</v>
      </c>
      <c r="M9" s="36">
        <v>5745.537</v>
      </c>
      <c r="N9" s="36">
        <v>0</v>
      </c>
      <c r="O9" s="36">
        <v>41.781</v>
      </c>
      <c r="P9" s="36">
        <v>0</v>
      </c>
      <c r="Q9" s="36">
        <v>0</v>
      </c>
      <c r="R9" s="36">
        <v>0</v>
      </c>
      <c r="S9" s="36">
        <v>60.089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36">
        <v>0</v>
      </c>
      <c r="AO9" s="36">
        <v>0</v>
      </c>
      <c r="AP9" s="36">
        <v>0</v>
      </c>
      <c r="AQ9" s="36">
        <v>0</v>
      </c>
      <c r="AR9" s="36">
        <v>0</v>
      </c>
      <c r="AS9" s="36">
        <v>0</v>
      </c>
      <c r="AT9" s="36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0</v>
      </c>
      <c r="BB9" s="36">
        <v>0</v>
      </c>
      <c r="BC9" s="36">
        <v>0</v>
      </c>
      <c r="BD9" s="36">
        <v>0</v>
      </c>
      <c r="BE9" s="36">
        <v>0</v>
      </c>
      <c r="BF9" s="36">
        <v>0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8">
        <f aca="true" t="shared" si="2" ref="BM9:BM60">SUM(L9:BL9)</f>
        <v>5847.407</v>
      </c>
      <c r="BN9" s="40"/>
      <c r="BO9" s="148">
        <v>6.738</v>
      </c>
      <c r="BZ9" s="2"/>
    </row>
    <row r="10" spans="1:78" ht="12.75">
      <c r="A10" s="23" t="s">
        <v>41</v>
      </c>
      <c r="B10" s="35" t="s">
        <v>42</v>
      </c>
      <c r="C10" s="36">
        <f t="shared" si="0"/>
        <v>1284.817</v>
      </c>
      <c r="D10" s="35">
        <v>484.205</v>
      </c>
      <c r="E10" s="35">
        <v>0</v>
      </c>
      <c r="F10" s="35">
        <v>6.561</v>
      </c>
      <c r="G10" s="35">
        <v>0</v>
      </c>
      <c r="H10" s="35">
        <v>0</v>
      </c>
      <c r="I10" s="35">
        <v>0</v>
      </c>
      <c r="J10" s="35">
        <v>4.462</v>
      </c>
      <c r="K10" s="35">
        <f t="shared" si="1"/>
        <v>789.5889999999999</v>
      </c>
      <c r="L10" s="37">
        <v>0</v>
      </c>
      <c r="M10" s="36">
        <v>0</v>
      </c>
      <c r="N10" s="36">
        <v>637.586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7.18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6">
        <v>0</v>
      </c>
      <c r="AX10" s="36">
        <v>0</v>
      </c>
      <c r="AY10" s="36">
        <v>0</v>
      </c>
      <c r="AZ10" s="36">
        <v>0</v>
      </c>
      <c r="BA10" s="36">
        <v>0</v>
      </c>
      <c r="BB10" s="36">
        <v>0</v>
      </c>
      <c r="BC10" s="36">
        <v>5.059</v>
      </c>
      <c r="BD10" s="36">
        <v>0</v>
      </c>
      <c r="BE10" s="36">
        <v>0</v>
      </c>
      <c r="BF10" s="36">
        <v>0</v>
      </c>
      <c r="BG10" s="36">
        <v>0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38">
        <f t="shared" si="2"/>
        <v>649.8249999999999</v>
      </c>
      <c r="BN10" s="40"/>
      <c r="BO10" s="148">
        <v>139.764</v>
      </c>
      <c r="BZ10" s="2"/>
    </row>
    <row r="11" spans="1:78" ht="12.75">
      <c r="A11" s="23" t="s">
        <v>43</v>
      </c>
      <c r="B11" s="35" t="s">
        <v>208</v>
      </c>
      <c r="C11" s="36">
        <f t="shared" si="0"/>
        <v>33985.782</v>
      </c>
      <c r="D11" s="35">
        <v>4645.818</v>
      </c>
      <c r="E11" s="35">
        <v>0</v>
      </c>
      <c r="F11" s="35">
        <v>2271.881</v>
      </c>
      <c r="G11" s="35">
        <v>0</v>
      </c>
      <c r="H11" s="35">
        <v>0</v>
      </c>
      <c r="I11" s="35">
        <v>0</v>
      </c>
      <c r="J11" s="35">
        <v>2322.065</v>
      </c>
      <c r="K11" s="35">
        <f t="shared" si="1"/>
        <v>24746.018</v>
      </c>
      <c r="L11" s="37">
        <v>597.519</v>
      </c>
      <c r="M11" s="36">
        <v>12.217</v>
      </c>
      <c r="N11" s="36">
        <v>0</v>
      </c>
      <c r="O11" s="36">
        <v>9250.914</v>
      </c>
      <c r="P11" s="36">
        <v>12.202</v>
      </c>
      <c r="Q11" s="36">
        <v>0</v>
      </c>
      <c r="R11" s="36">
        <v>0</v>
      </c>
      <c r="S11" s="36">
        <v>61.16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0.408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9.741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36">
        <v>0</v>
      </c>
      <c r="AX11" s="36">
        <v>0</v>
      </c>
      <c r="AY11" s="36">
        <v>0</v>
      </c>
      <c r="AZ11" s="36">
        <v>0</v>
      </c>
      <c r="BA11" s="36">
        <v>0</v>
      </c>
      <c r="BB11" s="36">
        <v>0</v>
      </c>
      <c r="BC11" s="36">
        <v>0</v>
      </c>
      <c r="BD11" s="36">
        <v>0</v>
      </c>
      <c r="BE11" s="36">
        <v>0</v>
      </c>
      <c r="BF11" s="36">
        <v>0</v>
      </c>
      <c r="BG11" s="36">
        <v>0</v>
      </c>
      <c r="BH11" s="36">
        <v>0</v>
      </c>
      <c r="BI11" s="36">
        <v>0</v>
      </c>
      <c r="BJ11" s="36">
        <v>0</v>
      </c>
      <c r="BK11" s="36">
        <v>0</v>
      </c>
      <c r="BL11" s="36">
        <v>0</v>
      </c>
      <c r="BM11" s="38">
        <f t="shared" si="2"/>
        <v>9944.161</v>
      </c>
      <c r="BN11" s="40"/>
      <c r="BO11" s="148">
        <v>14801.857</v>
      </c>
      <c r="BZ11" s="2"/>
    </row>
    <row r="12" spans="1:78" ht="12.75">
      <c r="A12" s="23" t="s">
        <v>44</v>
      </c>
      <c r="B12" s="35" t="s">
        <v>45</v>
      </c>
      <c r="C12" s="36">
        <f t="shared" si="0"/>
        <v>12455.238000000001</v>
      </c>
      <c r="D12" s="35">
        <v>1176.692</v>
      </c>
      <c r="E12" s="35">
        <v>0</v>
      </c>
      <c r="F12" s="35">
        <v>741.827</v>
      </c>
      <c r="G12" s="35">
        <v>0</v>
      </c>
      <c r="H12" s="35">
        <v>0</v>
      </c>
      <c r="I12" s="35">
        <v>0</v>
      </c>
      <c r="J12" s="35">
        <v>2330.645</v>
      </c>
      <c r="K12" s="35">
        <f t="shared" si="1"/>
        <v>8206.074</v>
      </c>
      <c r="L12" s="37">
        <v>1752.817</v>
      </c>
      <c r="M12" s="36">
        <v>0</v>
      </c>
      <c r="N12" s="36">
        <v>0</v>
      </c>
      <c r="O12" s="36">
        <v>266.703</v>
      </c>
      <c r="P12" s="36">
        <v>3309.601</v>
      </c>
      <c r="Q12" s="36">
        <v>0</v>
      </c>
      <c r="R12" s="36">
        <v>7.775</v>
      </c>
      <c r="S12" s="36">
        <v>8.822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3.372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  <c r="AX12" s="36">
        <v>0</v>
      </c>
      <c r="AY12" s="36">
        <v>0</v>
      </c>
      <c r="AZ12" s="36">
        <v>0</v>
      </c>
      <c r="BA12" s="36">
        <v>0</v>
      </c>
      <c r="BB12" s="36">
        <v>0</v>
      </c>
      <c r="BC12" s="36">
        <v>0</v>
      </c>
      <c r="BD12" s="36">
        <v>0</v>
      </c>
      <c r="BE12" s="36">
        <v>0</v>
      </c>
      <c r="BF12" s="36">
        <v>0</v>
      </c>
      <c r="BG12" s="36">
        <v>0</v>
      </c>
      <c r="BH12" s="36">
        <v>0</v>
      </c>
      <c r="BI12" s="36">
        <v>0</v>
      </c>
      <c r="BJ12" s="36">
        <v>0</v>
      </c>
      <c r="BK12" s="36">
        <v>0</v>
      </c>
      <c r="BL12" s="36">
        <v>0</v>
      </c>
      <c r="BM12" s="38">
        <f t="shared" si="2"/>
        <v>5349.09</v>
      </c>
      <c r="BN12" s="40"/>
      <c r="BO12" s="148">
        <v>2856.984</v>
      </c>
      <c r="BZ12" s="2"/>
    </row>
    <row r="13" spans="1:78" ht="12.75">
      <c r="A13" s="23" t="s">
        <v>46</v>
      </c>
      <c r="B13" s="35" t="s">
        <v>47</v>
      </c>
      <c r="C13" s="36">
        <f t="shared" si="0"/>
        <v>1547.3829999999998</v>
      </c>
      <c r="D13" s="35">
        <v>463.272</v>
      </c>
      <c r="E13" s="35">
        <v>0</v>
      </c>
      <c r="F13" s="35">
        <v>161.365</v>
      </c>
      <c r="G13" s="35">
        <v>0</v>
      </c>
      <c r="H13" s="35">
        <v>28.115</v>
      </c>
      <c r="I13" s="35">
        <v>0</v>
      </c>
      <c r="J13" s="35">
        <v>114.711</v>
      </c>
      <c r="K13" s="35">
        <f t="shared" si="1"/>
        <v>779.92</v>
      </c>
      <c r="L13" s="37">
        <v>0</v>
      </c>
      <c r="M13" s="36">
        <v>0</v>
      </c>
      <c r="N13" s="36">
        <v>0</v>
      </c>
      <c r="O13" s="36">
        <v>0</v>
      </c>
      <c r="P13" s="36">
        <v>0</v>
      </c>
      <c r="Q13" s="36">
        <v>523.723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  <c r="AX13" s="36">
        <v>0</v>
      </c>
      <c r="AY13" s="36">
        <v>0</v>
      </c>
      <c r="AZ13" s="36">
        <v>0</v>
      </c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0</v>
      </c>
      <c r="BL13" s="36">
        <v>0</v>
      </c>
      <c r="BM13" s="38">
        <f t="shared" si="2"/>
        <v>523.723</v>
      </c>
      <c r="BN13" s="40"/>
      <c r="BO13" s="148">
        <v>256.197</v>
      </c>
      <c r="BZ13" s="2"/>
    </row>
    <row r="14" spans="1:78" ht="12.75">
      <c r="A14" s="23" t="s">
        <v>48</v>
      </c>
      <c r="B14" s="35" t="s">
        <v>49</v>
      </c>
      <c r="C14" s="36">
        <f t="shared" si="0"/>
        <v>4961.339</v>
      </c>
      <c r="D14" s="35">
        <v>839.428</v>
      </c>
      <c r="E14" s="35">
        <v>0</v>
      </c>
      <c r="F14" s="35">
        <v>382.066</v>
      </c>
      <c r="G14" s="35">
        <v>0</v>
      </c>
      <c r="H14" s="35">
        <v>0</v>
      </c>
      <c r="I14" s="35">
        <v>0</v>
      </c>
      <c r="J14" s="35">
        <v>498.506</v>
      </c>
      <c r="K14" s="35">
        <f t="shared" si="1"/>
        <v>3241.3390000000004</v>
      </c>
      <c r="L14" s="37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1047.353</v>
      </c>
      <c r="S14" s="36">
        <v>93.69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0.815</v>
      </c>
      <c r="AA14" s="36">
        <v>8.13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8">
        <f t="shared" si="2"/>
        <v>1149.9880000000003</v>
      </c>
      <c r="BN14" s="40"/>
      <c r="BO14" s="148">
        <v>2091.351</v>
      </c>
      <c r="BZ14" s="2"/>
    </row>
    <row r="15" spans="1:78" ht="12.75">
      <c r="A15" s="23" t="s">
        <v>50</v>
      </c>
      <c r="B15" s="35" t="s">
        <v>209</v>
      </c>
      <c r="C15" s="36">
        <f t="shared" si="0"/>
        <v>3128.621</v>
      </c>
      <c r="D15" s="35">
        <v>540.441</v>
      </c>
      <c r="E15" s="35">
        <v>0</v>
      </c>
      <c r="F15" s="35">
        <v>146.747</v>
      </c>
      <c r="G15" s="35">
        <v>0</v>
      </c>
      <c r="H15" s="35">
        <v>0</v>
      </c>
      <c r="I15" s="35">
        <v>0</v>
      </c>
      <c r="J15" s="35">
        <v>103.863</v>
      </c>
      <c r="K15" s="35">
        <f t="shared" si="1"/>
        <v>2337.57</v>
      </c>
      <c r="L15" s="37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530.642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158.14</v>
      </c>
      <c r="AA15" s="36">
        <v>23.271</v>
      </c>
      <c r="AB15" s="36">
        <v>0</v>
      </c>
      <c r="AC15" s="36">
        <v>0</v>
      </c>
      <c r="AD15" s="36">
        <v>0</v>
      </c>
      <c r="AE15" s="36">
        <v>3.115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38">
        <f t="shared" si="2"/>
        <v>715.168</v>
      </c>
      <c r="BN15" s="40"/>
      <c r="BO15" s="148">
        <v>1622.402</v>
      </c>
      <c r="BZ15" s="2"/>
    </row>
    <row r="16" spans="1:78" ht="12.75">
      <c r="A16" s="23" t="s">
        <v>51</v>
      </c>
      <c r="B16" s="35" t="s">
        <v>210</v>
      </c>
      <c r="C16" s="36">
        <f t="shared" si="0"/>
        <v>21950.152000000002</v>
      </c>
      <c r="D16" s="35">
        <v>3762.049</v>
      </c>
      <c r="E16" s="35">
        <v>0</v>
      </c>
      <c r="F16" s="35">
        <v>721.488</v>
      </c>
      <c r="G16" s="35">
        <v>0</v>
      </c>
      <c r="H16" s="35">
        <v>479.016</v>
      </c>
      <c r="I16" s="35">
        <v>0</v>
      </c>
      <c r="J16" s="35">
        <v>850.836</v>
      </c>
      <c r="K16" s="35">
        <f t="shared" si="1"/>
        <v>16136.763</v>
      </c>
      <c r="L16" s="37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0.459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>
        <v>0</v>
      </c>
      <c r="BA16" s="36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38">
        <f t="shared" si="2"/>
        <v>0.459</v>
      </c>
      <c r="BN16" s="40"/>
      <c r="BO16" s="148">
        <v>16136.304</v>
      </c>
      <c r="BZ16" s="2"/>
    </row>
    <row r="17" spans="1:78" ht="12.75">
      <c r="A17" s="23" t="s">
        <v>52</v>
      </c>
      <c r="B17" s="35" t="s">
        <v>211</v>
      </c>
      <c r="C17" s="36">
        <f t="shared" si="0"/>
        <v>6073.217000000001</v>
      </c>
      <c r="D17" s="35">
        <v>958.957</v>
      </c>
      <c r="E17" s="35">
        <v>0</v>
      </c>
      <c r="F17" s="35">
        <v>313.784</v>
      </c>
      <c r="G17" s="35">
        <v>0</v>
      </c>
      <c r="H17" s="35">
        <v>0</v>
      </c>
      <c r="I17" s="35">
        <v>0</v>
      </c>
      <c r="J17" s="35">
        <v>403.774</v>
      </c>
      <c r="K17" s="35">
        <f t="shared" si="1"/>
        <v>4396.702</v>
      </c>
      <c r="L17" s="37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17.545</v>
      </c>
      <c r="S17" s="36">
        <v>0</v>
      </c>
      <c r="T17" s="36">
        <v>0</v>
      </c>
      <c r="U17" s="36">
        <v>927.561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104.98</v>
      </c>
      <c r="AB17" s="36">
        <v>0</v>
      </c>
      <c r="AC17" s="36">
        <v>0</v>
      </c>
      <c r="AD17" s="36">
        <v>0</v>
      </c>
      <c r="AE17" s="36">
        <v>30.455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  <c r="AX17" s="36">
        <v>0</v>
      </c>
      <c r="AY17" s="36">
        <v>0</v>
      </c>
      <c r="AZ17" s="36">
        <v>0</v>
      </c>
      <c r="BA17" s="36">
        <v>0</v>
      </c>
      <c r="BB17" s="36">
        <v>0</v>
      </c>
      <c r="BC17" s="36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0</v>
      </c>
      <c r="BI17" s="36">
        <v>0</v>
      </c>
      <c r="BJ17" s="36">
        <v>0</v>
      </c>
      <c r="BK17" s="36">
        <v>0</v>
      </c>
      <c r="BL17" s="36">
        <v>0</v>
      </c>
      <c r="BM17" s="38">
        <f t="shared" si="2"/>
        <v>1080.541</v>
      </c>
      <c r="BN17" s="40"/>
      <c r="BO17" s="148">
        <v>3316.161</v>
      </c>
      <c r="BZ17" s="2"/>
    </row>
    <row r="18" spans="1:78" ht="12.75">
      <c r="A18" s="23" t="s">
        <v>53</v>
      </c>
      <c r="B18" s="35" t="s">
        <v>212</v>
      </c>
      <c r="C18" s="36">
        <f t="shared" si="0"/>
        <v>1959.054</v>
      </c>
      <c r="D18" s="35">
        <v>737.808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4.665</v>
      </c>
      <c r="K18" s="35">
        <f t="shared" si="1"/>
        <v>1216.5810000000001</v>
      </c>
      <c r="L18" s="37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329.946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  <c r="AX18" s="36">
        <v>0</v>
      </c>
      <c r="AY18" s="36">
        <v>0</v>
      </c>
      <c r="AZ18" s="36">
        <v>0</v>
      </c>
      <c r="BA18" s="36">
        <v>0</v>
      </c>
      <c r="BB18" s="36">
        <v>0</v>
      </c>
      <c r="BC18" s="36">
        <v>5.182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36">
        <v>0</v>
      </c>
      <c r="BJ18" s="36">
        <v>0</v>
      </c>
      <c r="BK18" s="36">
        <v>0</v>
      </c>
      <c r="BL18" s="36">
        <v>0</v>
      </c>
      <c r="BM18" s="38">
        <f t="shared" si="2"/>
        <v>335.12800000000004</v>
      </c>
      <c r="BN18" s="40"/>
      <c r="BO18" s="148">
        <v>881.453</v>
      </c>
      <c r="BZ18" s="2"/>
    </row>
    <row r="19" spans="1:78" ht="12.75">
      <c r="A19" s="23" t="s">
        <v>54</v>
      </c>
      <c r="B19" s="35" t="s">
        <v>213</v>
      </c>
      <c r="C19" s="36">
        <f t="shared" si="0"/>
        <v>3699.855</v>
      </c>
      <c r="D19" s="35">
        <v>365.001</v>
      </c>
      <c r="E19" s="35">
        <v>0</v>
      </c>
      <c r="F19" s="35">
        <v>35.888</v>
      </c>
      <c r="G19" s="35">
        <v>0</v>
      </c>
      <c r="H19" s="35">
        <v>0</v>
      </c>
      <c r="I19" s="35">
        <v>0</v>
      </c>
      <c r="J19" s="35">
        <v>346.76</v>
      </c>
      <c r="K19" s="35">
        <f t="shared" si="1"/>
        <v>2952.206</v>
      </c>
      <c r="L19" s="37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161.409</v>
      </c>
      <c r="X19" s="36">
        <v>0</v>
      </c>
      <c r="Y19" s="36">
        <v>0</v>
      </c>
      <c r="Z19" s="36">
        <v>2.78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6">
        <v>0</v>
      </c>
      <c r="AX19" s="36">
        <v>0</v>
      </c>
      <c r="AY19" s="36">
        <v>0</v>
      </c>
      <c r="AZ19" s="36">
        <v>0</v>
      </c>
      <c r="BA19" s="36">
        <v>0</v>
      </c>
      <c r="BB19" s="36">
        <v>0</v>
      </c>
      <c r="BC19" s="36">
        <v>6.315</v>
      </c>
      <c r="BD19" s="36">
        <v>0</v>
      </c>
      <c r="BE19" s="36">
        <v>0</v>
      </c>
      <c r="BF19" s="36">
        <v>0</v>
      </c>
      <c r="BG19" s="36">
        <v>0</v>
      </c>
      <c r="BH19" s="36">
        <v>0</v>
      </c>
      <c r="BI19" s="36">
        <v>0</v>
      </c>
      <c r="BJ19" s="36">
        <v>0</v>
      </c>
      <c r="BK19" s="36">
        <v>0</v>
      </c>
      <c r="BL19" s="36">
        <v>0</v>
      </c>
      <c r="BM19" s="38">
        <f t="shared" si="2"/>
        <v>170.504</v>
      </c>
      <c r="BN19" s="40"/>
      <c r="BO19" s="148">
        <v>2781.702</v>
      </c>
      <c r="BZ19" s="2"/>
    </row>
    <row r="20" spans="1:78" ht="12.75">
      <c r="A20" s="23" t="s">
        <v>55</v>
      </c>
      <c r="B20" s="35" t="s">
        <v>214</v>
      </c>
      <c r="C20" s="36">
        <f t="shared" si="0"/>
        <v>7943.054</v>
      </c>
      <c r="D20" s="35">
        <v>1488.715</v>
      </c>
      <c r="E20" s="35">
        <v>0</v>
      </c>
      <c r="F20" s="35">
        <v>40.619</v>
      </c>
      <c r="G20" s="35">
        <v>0</v>
      </c>
      <c r="H20" s="35">
        <v>0</v>
      </c>
      <c r="I20" s="35">
        <v>0</v>
      </c>
      <c r="J20" s="35">
        <v>420.758</v>
      </c>
      <c r="K20" s="35">
        <f t="shared" si="1"/>
        <v>5992.962</v>
      </c>
      <c r="L20" s="37">
        <v>0</v>
      </c>
      <c r="M20" s="36">
        <v>0</v>
      </c>
      <c r="N20" s="36">
        <v>14.773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844.771</v>
      </c>
      <c r="Y20" s="36">
        <v>0</v>
      </c>
      <c r="Z20" s="36">
        <v>0</v>
      </c>
      <c r="AA20" s="36">
        <v>3.802</v>
      </c>
      <c r="AB20" s="36">
        <v>0</v>
      </c>
      <c r="AC20" s="36">
        <v>0</v>
      </c>
      <c r="AD20" s="36">
        <v>0</v>
      </c>
      <c r="AE20" s="36">
        <v>37.928</v>
      </c>
      <c r="AF20" s="36">
        <v>0</v>
      </c>
      <c r="AG20" s="36">
        <v>0</v>
      </c>
      <c r="AH20" s="36">
        <v>431.374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36">
        <v>0</v>
      </c>
      <c r="AX20" s="36">
        <v>0</v>
      </c>
      <c r="AY20" s="36">
        <v>0</v>
      </c>
      <c r="AZ20" s="36">
        <v>0</v>
      </c>
      <c r="BA20" s="36"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0</v>
      </c>
      <c r="BJ20" s="36">
        <v>0</v>
      </c>
      <c r="BK20" s="36">
        <v>0</v>
      </c>
      <c r="BL20" s="36">
        <v>0</v>
      </c>
      <c r="BM20" s="38">
        <f t="shared" si="2"/>
        <v>1332.6480000000001</v>
      </c>
      <c r="BN20" s="40"/>
      <c r="BO20" s="148">
        <v>4660.314</v>
      </c>
      <c r="BZ20" s="2"/>
    </row>
    <row r="21" spans="1:78" ht="12.75">
      <c r="A21" s="23" t="s">
        <v>56</v>
      </c>
      <c r="B21" s="35" t="s">
        <v>215</v>
      </c>
      <c r="C21" s="36">
        <f t="shared" si="0"/>
        <v>9586.818</v>
      </c>
      <c r="D21" s="35">
        <v>2589.493</v>
      </c>
      <c r="E21" s="35">
        <v>0</v>
      </c>
      <c r="F21" s="35">
        <v>77.84</v>
      </c>
      <c r="G21" s="35">
        <v>0</v>
      </c>
      <c r="H21" s="35">
        <v>0</v>
      </c>
      <c r="I21" s="35">
        <v>0</v>
      </c>
      <c r="J21" s="35">
        <v>195.026</v>
      </c>
      <c r="K21" s="35">
        <f t="shared" si="1"/>
        <v>6724.459</v>
      </c>
      <c r="L21" s="37">
        <v>0</v>
      </c>
      <c r="M21" s="36">
        <v>0</v>
      </c>
      <c r="N21" s="36">
        <v>20.933</v>
      </c>
      <c r="O21" s="36">
        <v>0</v>
      </c>
      <c r="P21" s="36">
        <v>0</v>
      </c>
      <c r="Q21" s="36">
        <v>0</v>
      </c>
      <c r="R21" s="36">
        <v>0</v>
      </c>
      <c r="S21" s="36">
        <v>130.3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1131.335</v>
      </c>
      <c r="Z21" s="36">
        <v>41.289</v>
      </c>
      <c r="AA21" s="36">
        <v>68.15</v>
      </c>
      <c r="AB21" s="36">
        <v>0</v>
      </c>
      <c r="AC21" s="36">
        <v>0</v>
      </c>
      <c r="AD21" s="36">
        <v>0</v>
      </c>
      <c r="AE21" s="36">
        <v>0</v>
      </c>
      <c r="AF21" s="36">
        <v>217.681</v>
      </c>
      <c r="AG21" s="36">
        <v>0.532</v>
      </c>
      <c r="AH21" s="36">
        <v>0</v>
      </c>
      <c r="AI21" s="36">
        <v>3.548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  <c r="AX21" s="36">
        <v>0</v>
      </c>
      <c r="AY21" s="36">
        <v>0</v>
      </c>
      <c r="AZ21" s="36">
        <v>0</v>
      </c>
      <c r="BA21" s="36">
        <v>0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36">
        <v>0</v>
      </c>
      <c r="BH21" s="36">
        <v>0</v>
      </c>
      <c r="BI21" s="36">
        <v>0</v>
      </c>
      <c r="BJ21" s="36">
        <v>0</v>
      </c>
      <c r="BK21" s="36">
        <v>0</v>
      </c>
      <c r="BL21" s="36">
        <v>0</v>
      </c>
      <c r="BM21" s="38">
        <f t="shared" si="2"/>
        <v>1613.768</v>
      </c>
      <c r="BN21" s="40"/>
      <c r="BO21" s="148">
        <v>5110.691</v>
      </c>
      <c r="BZ21" s="2"/>
    </row>
    <row r="22" spans="1:78" ht="12.75">
      <c r="A22" s="23" t="s">
        <v>57</v>
      </c>
      <c r="B22" s="35" t="s">
        <v>58</v>
      </c>
      <c r="C22" s="36">
        <f t="shared" si="0"/>
        <v>3062.09</v>
      </c>
      <c r="D22" s="35">
        <v>553.19</v>
      </c>
      <c r="E22" s="35">
        <v>0</v>
      </c>
      <c r="F22" s="35">
        <v>280.651</v>
      </c>
      <c r="G22" s="35">
        <v>0</v>
      </c>
      <c r="H22" s="35">
        <v>0</v>
      </c>
      <c r="I22" s="35">
        <v>0</v>
      </c>
      <c r="J22" s="35">
        <v>419.776</v>
      </c>
      <c r="K22" s="35">
        <f t="shared" si="1"/>
        <v>1808.4730000000002</v>
      </c>
      <c r="L22" s="37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9.141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446.973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2.988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0</v>
      </c>
      <c r="BG22" s="36">
        <v>0</v>
      </c>
      <c r="BH22" s="36">
        <v>0</v>
      </c>
      <c r="BI22" s="36">
        <v>0</v>
      </c>
      <c r="BJ22" s="36">
        <v>0</v>
      </c>
      <c r="BK22" s="36">
        <v>0</v>
      </c>
      <c r="BL22" s="36">
        <v>0</v>
      </c>
      <c r="BM22" s="38">
        <f t="shared" si="2"/>
        <v>459.10200000000003</v>
      </c>
      <c r="BN22" s="40"/>
      <c r="BO22" s="148">
        <v>1349.371</v>
      </c>
      <c r="BZ22" s="2"/>
    </row>
    <row r="23" spans="1:78" ht="12.75">
      <c r="A23" s="23" t="s">
        <v>59</v>
      </c>
      <c r="B23" s="35" t="s">
        <v>60</v>
      </c>
      <c r="C23" s="36">
        <f t="shared" si="0"/>
        <v>25894.853</v>
      </c>
      <c r="D23" s="35">
        <v>3487.391</v>
      </c>
      <c r="E23" s="35">
        <v>0</v>
      </c>
      <c r="F23" s="35">
        <v>1013.984</v>
      </c>
      <c r="G23" s="35">
        <v>0</v>
      </c>
      <c r="H23" s="35">
        <v>0</v>
      </c>
      <c r="I23" s="35">
        <v>0</v>
      </c>
      <c r="J23" s="35">
        <v>1408.995</v>
      </c>
      <c r="K23" s="35">
        <f t="shared" si="1"/>
        <v>19984.483</v>
      </c>
      <c r="L23" s="37">
        <v>0</v>
      </c>
      <c r="M23" s="36">
        <v>0</v>
      </c>
      <c r="N23" s="36">
        <v>0</v>
      </c>
      <c r="O23" s="36">
        <v>3.822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14.204</v>
      </c>
      <c r="AA23" s="36">
        <v>1566.287</v>
      </c>
      <c r="AB23" s="36">
        <v>0</v>
      </c>
      <c r="AC23" s="36">
        <v>0</v>
      </c>
      <c r="AD23" s="36">
        <v>0</v>
      </c>
      <c r="AE23" s="36">
        <v>0</v>
      </c>
      <c r="AF23" s="36">
        <v>23.384</v>
      </c>
      <c r="AG23" s="36">
        <v>0</v>
      </c>
      <c r="AH23" s="36">
        <v>0</v>
      </c>
      <c r="AI23" s="36">
        <v>0.265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36">
        <v>0</v>
      </c>
      <c r="AY23" s="36">
        <v>0</v>
      </c>
      <c r="AZ23" s="36">
        <v>0</v>
      </c>
      <c r="BA23" s="36">
        <v>0.194</v>
      </c>
      <c r="BB23" s="36">
        <v>0</v>
      </c>
      <c r="BC23" s="36">
        <v>0</v>
      </c>
      <c r="BD23" s="36">
        <v>0</v>
      </c>
      <c r="BE23" s="36">
        <v>0</v>
      </c>
      <c r="BF23" s="36">
        <v>0</v>
      </c>
      <c r="BG23" s="36">
        <v>0</v>
      </c>
      <c r="BH23" s="36">
        <v>0</v>
      </c>
      <c r="BI23" s="36">
        <v>0</v>
      </c>
      <c r="BJ23" s="36">
        <v>0</v>
      </c>
      <c r="BK23" s="36">
        <v>0</v>
      </c>
      <c r="BL23" s="36">
        <v>0</v>
      </c>
      <c r="BM23" s="38">
        <f t="shared" si="2"/>
        <v>1608.1560000000002</v>
      </c>
      <c r="BN23" s="40"/>
      <c r="BO23" s="148">
        <v>18376.327</v>
      </c>
      <c r="BZ23" s="2"/>
    </row>
    <row r="24" spans="1:78" ht="12.75">
      <c r="A24" s="23" t="s">
        <v>61</v>
      </c>
      <c r="B24" s="35" t="s">
        <v>216</v>
      </c>
      <c r="C24" s="36">
        <f t="shared" si="0"/>
        <v>1301.8029999999999</v>
      </c>
      <c r="D24" s="35">
        <v>0</v>
      </c>
      <c r="E24" s="35">
        <v>0</v>
      </c>
      <c r="F24" s="35">
        <v>4.745</v>
      </c>
      <c r="G24" s="35">
        <v>0</v>
      </c>
      <c r="H24" s="35">
        <v>0</v>
      </c>
      <c r="I24" s="35">
        <v>0</v>
      </c>
      <c r="J24" s="35">
        <v>0</v>
      </c>
      <c r="K24" s="35">
        <f t="shared" si="1"/>
        <v>1297.058</v>
      </c>
      <c r="L24" s="37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614.86</v>
      </c>
      <c r="AC24" s="36">
        <v>0</v>
      </c>
      <c r="AD24" s="36">
        <v>0</v>
      </c>
      <c r="AE24" s="36">
        <v>0</v>
      </c>
      <c r="AF24" s="36">
        <v>66.605</v>
      </c>
      <c r="AG24" s="36">
        <v>0</v>
      </c>
      <c r="AH24" s="36">
        <v>0</v>
      </c>
      <c r="AI24" s="36">
        <v>4.648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  <c r="BB24" s="36">
        <v>0</v>
      </c>
      <c r="BC24" s="36">
        <v>0</v>
      </c>
      <c r="BD24" s="36">
        <v>0</v>
      </c>
      <c r="BE24" s="36">
        <v>0</v>
      </c>
      <c r="BF24" s="36">
        <v>0</v>
      </c>
      <c r="BG24" s="36">
        <v>0</v>
      </c>
      <c r="BH24" s="36">
        <v>0</v>
      </c>
      <c r="BI24" s="36">
        <v>1.8</v>
      </c>
      <c r="BJ24" s="36">
        <v>0</v>
      </c>
      <c r="BK24" s="36">
        <v>0</v>
      </c>
      <c r="BL24" s="36">
        <v>0</v>
      </c>
      <c r="BM24" s="38">
        <f t="shared" si="2"/>
        <v>687.913</v>
      </c>
      <c r="BN24" s="40"/>
      <c r="BO24" s="148">
        <v>609.145</v>
      </c>
      <c r="BZ24" s="2"/>
    </row>
    <row r="25" spans="1:78" ht="12.75">
      <c r="A25" s="23" t="s">
        <v>62</v>
      </c>
      <c r="B25" s="35" t="s">
        <v>63</v>
      </c>
      <c r="C25" s="36">
        <f t="shared" si="0"/>
        <v>8871.039</v>
      </c>
      <c r="D25" s="35">
        <v>0</v>
      </c>
      <c r="E25" s="35">
        <v>0</v>
      </c>
      <c r="F25" s="35">
        <v>685.248</v>
      </c>
      <c r="G25" s="35">
        <v>0</v>
      </c>
      <c r="H25" s="35">
        <v>0</v>
      </c>
      <c r="I25" s="35">
        <v>0</v>
      </c>
      <c r="J25" s="35">
        <v>0</v>
      </c>
      <c r="K25" s="35">
        <f t="shared" si="1"/>
        <v>8185.791</v>
      </c>
      <c r="L25" s="37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7484.727</v>
      </c>
      <c r="AD25" s="36">
        <v>700.864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36">
        <v>0</v>
      </c>
      <c r="AU25" s="36">
        <v>0</v>
      </c>
      <c r="AV25" s="36">
        <v>0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  <c r="BB25" s="36">
        <v>0</v>
      </c>
      <c r="BC25" s="36">
        <v>0.139</v>
      </c>
      <c r="BD25" s="36">
        <v>0</v>
      </c>
      <c r="BE25" s="36">
        <v>0</v>
      </c>
      <c r="BF25" s="36">
        <v>0</v>
      </c>
      <c r="BG25" s="36">
        <v>0</v>
      </c>
      <c r="BH25" s="36">
        <v>0</v>
      </c>
      <c r="BI25" s="36">
        <v>0.061</v>
      </c>
      <c r="BJ25" s="36">
        <v>0</v>
      </c>
      <c r="BK25" s="36">
        <v>0</v>
      </c>
      <c r="BL25" s="36">
        <v>0</v>
      </c>
      <c r="BM25" s="38">
        <f t="shared" si="2"/>
        <v>8185.791</v>
      </c>
      <c r="BN25" s="40"/>
      <c r="BO25" s="148">
        <v>0</v>
      </c>
      <c r="BZ25" s="2"/>
    </row>
    <row r="26" spans="1:78" ht="12.75">
      <c r="A26" s="23" t="s">
        <v>64</v>
      </c>
      <c r="B26" s="35" t="s">
        <v>217</v>
      </c>
      <c r="C26" s="36">
        <f t="shared" si="0"/>
        <v>3270.083</v>
      </c>
      <c r="D26" s="35">
        <v>0</v>
      </c>
      <c r="E26" s="35">
        <v>0</v>
      </c>
      <c r="F26" s="35">
        <v>230.699</v>
      </c>
      <c r="G26" s="35">
        <v>0</v>
      </c>
      <c r="H26" s="35">
        <v>0</v>
      </c>
      <c r="I26" s="35">
        <v>0</v>
      </c>
      <c r="J26" s="35">
        <v>0</v>
      </c>
      <c r="K26" s="35">
        <f t="shared" si="1"/>
        <v>3039.384</v>
      </c>
      <c r="L26" s="37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1193.012</v>
      </c>
      <c r="AD26" s="36">
        <v>1782.945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  <c r="BB26" s="36">
        <v>0</v>
      </c>
      <c r="BC26" s="36">
        <v>62.139</v>
      </c>
      <c r="BD26" s="36">
        <v>0</v>
      </c>
      <c r="BE26" s="36">
        <v>0</v>
      </c>
      <c r="BF26" s="36">
        <v>0</v>
      </c>
      <c r="BG26" s="36">
        <v>0</v>
      </c>
      <c r="BH26" s="36">
        <v>0</v>
      </c>
      <c r="BI26" s="36">
        <v>1.288</v>
      </c>
      <c r="BJ26" s="36">
        <v>0</v>
      </c>
      <c r="BK26" s="36">
        <v>0</v>
      </c>
      <c r="BL26" s="36">
        <v>0</v>
      </c>
      <c r="BM26" s="38">
        <f t="shared" si="2"/>
        <v>3039.384</v>
      </c>
      <c r="BN26" s="40"/>
      <c r="BO26" s="148">
        <v>0</v>
      </c>
      <c r="BZ26" s="2"/>
    </row>
    <row r="27" spans="1:78" ht="12.75">
      <c r="A27" s="23" t="s">
        <v>65</v>
      </c>
      <c r="B27" s="35" t="s">
        <v>17</v>
      </c>
      <c r="C27" s="36">
        <f t="shared" si="0"/>
        <v>36879.560000000005</v>
      </c>
      <c r="D27" s="35">
        <v>0</v>
      </c>
      <c r="E27" s="35">
        <v>0</v>
      </c>
      <c r="F27" s="35">
        <v>67.855</v>
      </c>
      <c r="G27" s="35">
        <v>0</v>
      </c>
      <c r="H27" s="35">
        <v>0</v>
      </c>
      <c r="I27" s="35">
        <v>0</v>
      </c>
      <c r="J27" s="35">
        <v>34.246</v>
      </c>
      <c r="K27" s="35">
        <f t="shared" si="1"/>
        <v>36777.459</v>
      </c>
      <c r="L27" s="37">
        <v>0</v>
      </c>
      <c r="M27" s="36">
        <v>0</v>
      </c>
      <c r="N27" s="36">
        <v>0.982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8.367</v>
      </c>
      <c r="Y27" s="36">
        <v>0</v>
      </c>
      <c r="Z27" s="36">
        <v>0</v>
      </c>
      <c r="AA27" s="36">
        <v>23.784</v>
      </c>
      <c r="AB27" s="36">
        <v>0</v>
      </c>
      <c r="AC27" s="36">
        <v>0</v>
      </c>
      <c r="AD27" s="36">
        <v>0</v>
      </c>
      <c r="AE27" s="36">
        <v>35176.989</v>
      </c>
      <c r="AF27" s="36">
        <v>0</v>
      </c>
      <c r="AG27" s="36">
        <v>8.01</v>
      </c>
      <c r="AH27" s="36">
        <v>116.526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656.928</v>
      </c>
      <c r="AP27" s="36">
        <v>0</v>
      </c>
      <c r="AQ27" s="36">
        <v>0</v>
      </c>
      <c r="AR27" s="36">
        <v>22.7</v>
      </c>
      <c r="AS27" s="36">
        <v>0</v>
      </c>
      <c r="AT27" s="36">
        <v>0</v>
      </c>
      <c r="AU27" s="36">
        <v>0</v>
      </c>
      <c r="AV27" s="36">
        <v>0</v>
      </c>
      <c r="AW27" s="36">
        <v>5.364</v>
      </c>
      <c r="AX27" s="36">
        <v>0.091</v>
      </c>
      <c r="AY27" s="36">
        <v>0</v>
      </c>
      <c r="AZ27" s="36">
        <v>0</v>
      </c>
      <c r="BA27" s="36">
        <v>0</v>
      </c>
      <c r="BB27" s="36">
        <v>0.883</v>
      </c>
      <c r="BC27" s="36">
        <v>0</v>
      </c>
      <c r="BD27" s="36">
        <v>0</v>
      </c>
      <c r="BE27" s="36">
        <v>0</v>
      </c>
      <c r="BF27" s="36">
        <v>0</v>
      </c>
      <c r="BG27" s="36">
        <v>0</v>
      </c>
      <c r="BH27" s="36">
        <v>0</v>
      </c>
      <c r="BI27" s="36">
        <v>0</v>
      </c>
      <c r="BJ27" s="36">
        <v>0</v>
      </c>
      <c r="BK27" s="36">
        <v>0</v>
      </c>
      <c r="BL27" s="36">
        <v>0</v>
      </c>
      <c r="BM27" s="38">
        <f t="shared" si="2"/>
        <v>36020.624</v>
      </c>
      <c r="BN27" s="40"/>
      <c r="BO27" s="148">
        <v>756.835</v>
      </c>
      <c r="BZ27" s="2"/>
    </row>
    <row r="28" spans="1:78" ht="12.75">
      <c r="A28" s="23" t="s">
        <v>66</v>
      </c>
      <c r="B28" s="35" t="s">
        <v>218</v>
      </c>
      <c r="C28" s="36">
        <f t="shared" si="0"/>
        <v>926.1460000000001</v>
      </c>
      <c r="D28" s="35">
        <v>-739.299</v>
      </c>
      <c r="E28" s="35">
        <v>0</v>
      </c>
      <c r="F28" s="35">
        <v>41.87</v>
      </c>
      <c r="G28" s="35">
        <v>0</v>
      </c>
      <c r="H28" s="35">
        <v>0</v>
      </c>
      <c r="I28" s="35">
        <v>0</v>
      </c>
      <c r="J28" s="35">
        <v>0</v>
      </c>
      <c r="K28" s="35">
        <f t="shared" si="1"/>
        <v>1623.575</v>
      </c>
      <c r="L28" s="37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1583.7</v>
      </c>
      <c r="AG28" s="36">
        <v>8.516</v>
      </c>
      <c r="AH28" s="36">
        <v>13.944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36">
        <v>0</v>
      </c>
      <c r="AX28" s="36">
        <v>0</v>
      </c>
      <c r="AY28" s="36">
        <v>0</v>
      </c>
      <c r="AZ28" s="36">
        <v>17.415</v>
      </c>
      <c r="BA28" s="36">
        <v>0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36">
        <v>0</v>
      </c>
      <c r="BH28" s="36">
        <v>0</v>
      </c>
      <c r="BI28" s="36">
        <v>0</v>
      </c>
      <c r="BJ28" s="36">
        <v>0</v>
      </c>
      <c r="BK28" s="36">
        <v>0</v>
      </c>
      <c r="BL28" s="36">
        <v>0</v>
      </c>
      <c r="BM28" s="38">
        <f t="shared" si="2"/>
        <v>1623.575</v>
      </c>
      <c r="BN28" s="40"/>
      <c r="BO28" s="148">
        <v>0</v>
      </c>
      <c r="BZ28" s="2"/>
    </row>
    <row r="29" spans="1:78" ht="12.75">
      <c r="A29" s="23" t="s">
        <v>67</v>
      </c>
      <c r="B29" s="35" t="s">
        <v>219</v>
      </c>
      <c r="C29" s="36">
        <f t="shared" si="0"/>
        <v>0</v>
      </c>
      <c r="D29" s="35">
        <v>-1982.488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f t="shared" si="1"/>
        <v>1982.488</v>
      </c>
      <c r="L29" s="37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58.441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1738.365</v>
      </c>
      <c r="AH29" s="36">
        <v>0</v>
      </c>
      <c r="AI29" s="36">
        <v>1.708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170.195</v>
      </c>
      <c r="AS29" s="36">
        <v>0</v>
      </c>
      <c r="AT29" s="36">
        <v>0</v>
      </c>
      <c r="AU29" s="36">
        <v>0</v>
      </c>
      <c r="AV29" s="36">
        <v>0</v>
      </c>
      <c r="AW29" s="36">
        <v>0</v>
      </c>
      <c r="AX29" s="36">
        <v>0</v>
      </c>
      <c r="AY29" s="36">
        <v>0</v>
      </c>
      <c r="AZ29" s="36">
        <v>0</v>
      </c>
      <c r="BA29" s="36">
        <v>0</v>
      </c>
      <c r="BB29" s="36">
        <v>13.779</v>
      </c>
      <c r="BC29" s="36">
        <v>0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0</v>
      </c>
      <c r="BJ29" s="36">
        <v>0</v>
      </c>
      <c r="BK29" s="36">
        <v>0</v>
      </c>
      <c r="BL29" s="36">
        <v>0</v>
      </c>
      <c r="BM29" s="38">
        <f t="shared" si="2"/>
        <v>1982.488</v>
      </c>
      <c r="BN29" s="40"/>
      <c r="BO29" s="148">
        <v>0</v>
      </c>
      <c r="BZ29" s="2"/>
    </row>
    <row r="30" spans="1:78" ht="12.75">
      <c r="A30" s="23" t="s">
        <v>68</v>
      </c>
      <c r="B30" s="35" t="s">
        <v>220</v>
      </c>
      <c r="C30" s="36">
        <f t="shared" si="0"/>
        <v>0</v>
      </c>
      <c r="D30" s="35">
        <v>-5517.32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f t="shared" si="1"/>
        <v>5517.32</v>
      </c>
      <c r="L30" s="37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13.434</v>
      </c>
      <c r="AB30" s="36">
        <v>0</v>
      </c>
      <c r="AC30" s="36">
        <v>0.661</v>
      </c>
      <c r="AD30" s="36">
        <v>0</v>
      </c>
      <c r="AE30" s="36">
        <v>41.418</v>
      </c>
      <c r="AF30" s="36">
        <v>0</v>
      </c>
      <c r="AG30" s="36">
        <v>0</v>
      </c>
      <c r="AH30" s="36">
        <v>5451.389</v>
      </c>
      <c r="AI30" s="36">
        <v>9.438</v>
      </c>
      <c r="AJ30" s="36">
        <v>0</v>
      </c>
      <c r="AK30" s="36">
        <v>0</v>
      </c>
      <c r="AL30" s="36">
        <v>0</v>
      </c>
      <c r="AM30" s="36">
        <v>0.98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  <c r="AZ30" s="36">
        <v>0</v>
      </c>
      <c r="BA30" s="36">
        <v>0</v>
      </c>
      <c r="BB30" s="36">
        <v>0</v>
      </c>
      <c r="BC30" s="36">
        <v>0</v>
      </c>
      <c r="BD30" s="36">
        <v>0</v>
      </c>
      <c r="BE30" s="36">
        <v>0</v>
      </c>
      <c r="BF30" s="36">
        <v>0</v>
      </c>
      <c r="BG30" s="36">
        <v>0</v>
      </c>
      <c r="BH30" s="36">
        <v>0</v>
      </c>
      <c r="BI30" s="36">
        <v>0</v>
      </c>
      <c r="BJ30" s="36">
        <v>0</v>
      </c>
      <c r="BK30" s="36">
        <v>0</v>
      </c>
      <c r="BL30" s="36">
        <v>0</v>
      </c>
      <c r="BM30" s="38">
        <f t="shared" si="2"/>
        <v>5517.32</v>
      </c>
      <c r="BN30" s="40"/>
      <c r="BO30" s="148">
        <v>0</v>
      </c>
      <c r="BZ30" s="2"/>
    </row>
    <row r="31" spans="1:78" ht="12.75">
      <c r="A31" s="23" t="s">
        <v>69</v>
      </c>
      <c r="B31" s="35" t="s">
        <v>221</v>
      </c>
      <c r="C31" s="36">
        <f t="shared" si="0"/>
        <v>0</v>
      </c>
      <c r="D31" s="35">
        <v>-18630.294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f t="shared" si="1"/>
        <v>18630.294</v>
      </c>
      <c r="L31" s="37">
        <v>0</v>
      </c>
      <c r="M31" s="36">
        <v>0</v>
      </c>
      <c r="N31" s="36">
        <v>0</v>
      </c>
      <c r="O31" s="36">
        <v>356.111</v>
      </c>
      <c r="P31" s="36">
        <v>883.247</v>
      </c>
      <c r="Q31" s="36">
        <v>86.153</v>
      </c>
      <c r="R31" s="36">
        <v>23.82</v>
      </c>
      <c r="S31" s="36">
        <v>0</v>
      </c>
      <c r="T31" s="36">
        <v>0</v>
      </c>
      <c r="U31" s="36">
        <v>0</v>
      </c>
      <c r="V31" s="36">
        <v>134.016</v>
      </c>
      <c r="W31" s="36">
        <v>0</v>
      </c>
      <c r="X31" s="36">
        <v>0</v>
      </c>
      <c r="Y31" s="36">
        <v>0</v>
      </c>
      <c r="Z31" s="36">
        <v>0.966</v>
      </c>
      <c r="AA31" s="36">
        <v>8.373</v>
      </c>
      <c r="AB31" s="36">
        <v>13.506</v>
      </c>
      <c r="AC31" s="36">
        <v>0</v>
      </c>
      <c r="AD31" s="36">
        <v>0</v>
      </c>
      <c r="AE31" s="36">
        <v>10.452</v>
      </c>
      <c r="AF31" s="36">
        <v>0</v>
      </c>
      <c r="AG31" s="36">
        <v>1.174</v>
      </c>
      <c r="AH31" s="36">
        <v>11.599</v>
      </c>
      <c r="AI31" s="36">
        <v>15950.411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46.162</v>
      </c>
      <c r="AP31" s="36">
        <v>1000.527</v>
      </c>
      <c r="AQ31" s="36">
        <v>0</v>
      </c>
      <c r="AR31" s="36">
        <v>0</v>
      </c>
      <c r="AS31" s="36">
        <v>0</v>
      </c>
      <c r="AT31" s="36">
        <v>0</v>
      </c>
      <c r="AU31" s="36">
        <v>0</v>
      </c>
      <c r="AV31" s="36">
        <v>0</v>
      </c>
      <c r="AW31" s="36">
        <v>0</v>
      </c>
      <c r="AX31" s="36">
        <v>0</v>
      </c>
      <c r="AY31" s="36">
        <v>1.445</v>
      </c>
      <c r="AZ31" s="36">
        <v>0</v>
      </c>
      <c r="BA31" s="36">
        <v>0.651</v>
      </c>
      <c r="BB31" s="36">
        <v>0</v>
      </c>
      <c r="BC31" s="36">
        <v>0</v>
      </c>
      <c r="BD31" s="36">
        <v>0</v>
      </c>
      <c r="BE31" s="36">
        <v>6.952</v>
      </c>
      <c r="BF31" s="36">
        <v>0</v>
      </c>
      <c r="BG31" s="36">
        <v>91.893</v>
      </c>
      <c r="BH31" s="36">
        <v>0</v>
      </c>
      <c r="BI31" s="36">
        <v>2.836</v>
      </c>
      <c r="BJ31" s="36">
        <v>0</v>
      </c>
      <c r="BK31" s="36">
        <v>0</v>
      </c>
      <c r="BL31" s="36">
        <v>0</v>
      </c>
      <c r="BM31" s="38">
        <f t="shared" si="2"/>
        <v>18630.294</v>
      </c>
      <c r="BN31" s="40"/>
      <c r="BO31" s="148">
        <v>0</v>
      </c>
      <c r="BZ31" s="2"/>
    </row>
    <row r="32" spans="1:78" ht="12.75">
      <c r="A32" s="23" t="s">
        <v>70</v>
      </c>
      <c r="B32" s="35" t="s">
        <v>222</v>
      </c>
      <c r="C32" s="36">
        <f t="shared" si="0"/>
        <v>16219.65</v>
      </c>
      <c r="D32" s="35">
        <v>0</v>
      </c>
      <c r="E32" s="35">
        <v>0</v>
      </c>
      <c r="F32" s="35">
        <v>200.749</v>
      </c>
      <c r="G32" s="35">
        <v>0</v>
      </c>
      <c r="H32" s="35">
        <v>0</v>
      </c>
      <c r="I32" s="35">
        <v>0</v>
      </c>
      <c r="J32" s="35">
        <v>0</v>
      </c>
      <c r="K32" s="35">
        <f t="shared" si="1"/>
        <v>16018.901</v>
      </c>
      <c r="L32" s="37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3.936</v>
      </c>
      <c r="AH32" s="36">
        <v>91.552</v>
      </c>
      <c r="AI32" s="36">
        <v>7.836</v>
      </c>
      <c r="AJ32" s="36">
        <v>15914.509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  <c r="BB32" s="36">
        <v>0</v>
      </c>
      <c r="BC32" s="36">
        <v>1.068</v>
      </c>
      <c r="BD32" s="36">
        <v>0</v>
      </c>
      <c r="BE32" s="36">
        <v>0</v>
      </c>
      <c r="BF32" s="36">
        <v>0</v>
      </c>
      <c r="BG32" s="36">
        <v>0</v>
      </c>
      <c r="BH32" s="36">
        <v>0</v>
      </c>
      <c r="BI32" s="36">
        <v>0</v>
      </c>
      <c r="BJ32" s="36">
        <v>0</v>
      </c>
      <c r="BK32" s="36">
        <v>0</v>
      </c>
      <c r="BL32" s="36">
        <v>0</v>
      </c>
      <c r="BM32" s="38">
        <f t="shared" si="2"/>
        <v>16018.901</v>
      </c>
      <c r="BN32" s="40"/>
      <c r="BO32" s="148">
        <v>0</v>
      </c>
      <c r="BZ32" s="2"/>
    </row>
    <row r="33" spans="1:78" ht="12.75">
      <c r="A33" s="23" t="s">
        <v>71</v>
      </c>
      <c r="B33" s="35" t="s">
        <v>72</v>
      </c>
      <c r="C33" s="36">
        <f t="shared" si="0"/>
        <v>1994.34</v>
      </c>
      <c r="D33" s="35">
        <v>0</v>
      </c>
      <c r="E33" s="35">
        <v>0</v>
      </c>
      <c r="F33" s="35">
        <v>89.008</v>
      </c>
      <c r="G33" s="35">
        <v>0</v>
      </c>
      <c r="H33" s="35">
        <v>0</v>
      </c>
      <c r="I33" s="35">
        <v>0</v>
      </c>
      <c r="J33" s="35">
        <v>0</v>
      </c>
      <c r="K33" s="35">
        <f t="shared" si="1"/>
        <v>1905.3319999999999</v>
      </c>
      <c r="L33" s="37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313.395</v>
      </c>
      <c r="AI33" s="36">
        <v>0</v>
      </c>
      <c r="AJ33" s="36">
        <v>0</v>
      </c>
      <c r="AK33" s="36">
        <v>1591.937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  <c r="BB33" s="36">
        <v>0</v>
      </c>
      <c r="BC33" s="36">
        <v>0</v>
      </c>
      <c r="BD33" s="36">
        <v>0</v>
      </c>
      <c r="BE33" s="36">
        <v>0</v>
      </c>
      <c r="BF33" s="36">
        <v>0</v>
      </c>
      <c r="BG33" s="36">
        <v>0</v>
      </c>
      <c r="BH33" s="36">
        <v>0</v>
      </c>
      <c r="BI33" s="36">
        <v>0</v>
      </c>
      <c r="BJ33" s="36">
        <v>0</v>
      </c>
      <c r="BK33" s="36">
        <v>0</v>
      </c>
      <c r="BL33" s="36">
        <v>0</v>
      </c>
      <c r="BM33" s="38">
        <f t="shared" si="2"/>
        <v>1905.3319999999999</v>
      </c>
      <c r="BN33" s="40"/>
      <c r="BO33" s="148">
        <v>0</v>
      </c>
      <c r="BZ33" s="2"/>
    </row>
    <row r="34" spans="1:78" ht="12.75">
      <c r="A34" s="23" t="s">
        <v>73</v>
      </c>
      <c r="B34" s="35" t="s">
        <v>74</v>
      </c>
      <c r="C34" s="36">
        <f t="shared" si="0"/>
        <v>8589.649</v>
      </c>
      <c r="D34" s="35">
        <v>0</v>
      </c>
      <c r="E34" s="35">
        <v>0</v>
      </c>
      <c r="F34" s="35">
        <v>462.572</v>
      </c>
      <c r="G34" s="35">
        <v>0</v>
      </c>
      <c r="H34" s="35">
        <v>11.825</v>
      </c>
      <c r="I34" s="35">
        <v>0</v>
      </c>
      <c r="J34" s="35">
        <v>0</v>
      </c>
      <c r="K34" s="35">
        <f t="shared" si="1"/>
        <v>8115.2519999999995</v>
      </c>
      <c r="L34" s="37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7283.976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36">
        <v>0</v>
      </c>
      <c r="AX34" s="36">
        <v>0</v>
      </c>
      <c r="AY34" s="36">
        <v>0</v>
      </c>
      <c r="AZ34" s="36">
        <v>0</v>
      </c>
      <c r="BA34" s="36">
        <v>0</v>
      </c>
      <c r="BB34" s="36">
        <v>0</v>
      </c>
      <c r="BC34" s="36">
        <v>0</v>
      </c>
      <c r="BD34" s="36">
        <v>0</v>
      </c>
      <c r="BE34" s="36">
        <v>0</v>
      </c>
      <c r="BF34" s="36">
        <v>0</v>
      </c>
      <c r="BG34" s="36">
        <v>0</v>
      </c>
      <c r="BH34" s="36">
        <v>0</v>
      </c>
      <c r="BI34" s="36">
        <v>0</v>
      </c>
      <c r="BJ34" s="36">
        <v>0</v>
      </c>
      <c r="BK34" s="36">
        <v>0</v>
      </c>
      <c r="BL34" s="36">
        <v>0</v>
      </c>
      <c r="BM34" s="38">
        <f t="shared" si="2"/>
        <v>7283.976</v>
      </c>
      <c r="BN34" s="40"/>
      <c r="BO34" s="148">
        <v>831.276</v>
      </c>
      <c r="BZ34" s="2"/>
    </row>
    <row r="35" spans="1:78" ht="12.75">
      <c r="A35" s="23" t="s">
        <v>75</v>
      </c>
      <c r="B35" s="35" t="s">
        <v>223</v>
      </c>
      <c r="C35" s="36">
        <f t="shared" si="0"/>
        <v>14101.817</v>
      </c>
      <c r="D35" s="35">
        <v>0</v>
      </c>
      <c r="E35" s="35">
        <v>0</v>
      </c>
      <c r="F35" s="35">
        <v>2.777</v>
      </c>
      <c r="G35" s="35">
        <v>0</v>
      </c>
      <c r="H35" s="35">
        <v>0</v>
      </c>
      <c r="I35" s="35">
        <v>0</v>
      </c>
      <c r="J35" s="35">
        <v>0</v>
      </c>
      <c r="K35" s="35">
        <f t="shared" si="1"/>
        <v>14099.039999999999</v>
      </c>
      <c r="L35" s="37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0.056</v>
      </c>
      <c r="AH35" s="36">
        <v>17.718</v>
      </c>
      <c r="AI35" s="36">
        <v>9.658</v>
      </c>
      <c r="AJ35" s="36">
        <v>687.299</v>
      </c>
      <c r="AK35" s="36">
        <v>0</v>
      </c>
      <c r="AL35" s="36">
        <v>0</v>
      </c>
      <c r="AM35" s="36">
        <v>11355.098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6">
        <v>0</v>
      </c>
      <c r="AU35" s="36">
        <v>0</v>
      </c>
      <c r="AV35" s="36">
        <v>0</v>
      </c>
      <c r="AW35" s="36">
        <v>0</v>
      </c>
      <c r="AX35" s="36">
        <v>0</v>
      </c>
      <c r="AY35" s="36">
        <v>0</v>
      </c>
      <c r="AZ35" s="36">
        <v>0</v>
      </c>
      <c r="BA35" s="36">
        <v>0</v>
      </c>
      <c r="BB35" s="36">
        <v>0</v>
      </c>
      <c r="BC35" s="36">
        <v>0</v>
      </c>
      <c r="BD35" s="36">
        <v>0</v>
      </c>
      <c r="BE35" s="36">
        <v>0</v>
      </c>
      <c r="BF35" s="36">
        <v>0</v>
      </c>
      <c r="BG35" s="36">
        <v>0</v>
      </c>
      <c r="BH35" s="36">
        <v>0</v>
      </c>
      <c r="BI35" s="36">
        <v>0</v>
      </c>
      <c r="BJ35" s="36">
        <v>0</v>
      </c>
      <c r="BK35" s="36">
        <v>0</v>
      </c>
      <c r="BL35" s="36">
        <v>0</v>
      </c>
      <c r="BM35" s="38">
        <f t="shared" si="2"/>
        <v>12069.829</v>
      </c>
      <c r="BN35" s="40"/>
      <c r="BO35" s="148">
        <v>2029.211</v>
      </c>
      <c r="BZ35" s="2"/>
    </row>
    <row r="36" spans="1:78" ht="12.75">
      <c r="A36" s="23" t="s">
        <v>76</v>
      </c>
      <c r="B36" s="35" t="s">
        <v>77</v>
      </c>
      <c r="C36" s="36">
        <f t="shared" si="0"/>
        <v>266.983</v>
      </c>
      <c r="D36" s="35">
        <v>0</v>
      </c>
      <c r="E36" s="35">
        <v>0</v>
      </c>
      <c r="F36" s="35">
        <v>26.899</v>
      </c>
      <c r="G36" s="35">
        <v>0</v>
      </c>
      <c r="H36" s="35">
        <v>0</v>
      </c>
      <c r="I36" s="35">
        <v>0</v>
      </c>
      <c r="J36" s="35">
        <v>0</v>
      </c>
      <c r="K36" s="35">
        <f t="shared" si="1"/>
        <v>240.084</v>
      </c>
      <c r="L36" s="37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232.459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  <c r="AT36" s="36">
        <v>0</v>
      </c>
      <c r="AU36" s="36">
        <v>0</v>
      </c>
      <c r="AV36" s="36">
        <v>0</v>
      </c>
      <c r="AW36" s="36">
        <v>0</v>
      </c>
      <c r="AX36" s="36">
        <v>0</v>
      </c>
      <c r="AY36" s="36">
        <v>0</v>
      </c>
      <c r="AZ36" s="36">
        <v>0</v>
      </c>
      <c r="BA36" s="36">
        <v>0</v>
      </c>
      <c r="BB36" s="36">
        <v>0</v>
      </c>
      <c r="BC36" s="36">
        <v>0</v>
      </c>
      <c r="BD36" s="36">
        <v>0</v>
      </c>
      <c r="BE36" s="36">
        <v>0</v>
      </c>
      <c r="BF36" s="36">
        <v>0</v>
      </c>
      <c r="BG36" s="36">
        <v>0</v>
      </c>
      <c r="BH36" s="36">
        <v>0</v>
      </c>
      <c r="BI36" s="36">
        <v>0</v>
      </c>
      <c r="BJ36" s="36">
        <v>0</v>
      </c>
      <c r="BK36" s="36">
        <v>0</v>
      </c>
      <c r="BL36" s="36">
        <v>0</v>
      </c>
      <c r="BM36" s="38">
        <f t="shared" si="2"/>
        <v>232.459</v>
      </c>
      <c r="BN36" s="40"/>
      <c r="BO36" s="148">
        <v>7.625</v>
      </c>
      <c r="BZ36" s="2"/>
    </row>
    <row r="37" spans="1:78" ht="12.75">
      <c r="A37" s="23" t="s">
        <v>78</v>
      </c>
      <c r="B37" s="35" t="s">
        <v>79</v>
      </c>
      <c r="C37" s="36">
        <f t="shared" si="0"/>
        <v>22248.461000000003</v>
      </c>
      <c r="D37" s="35">
        <v>0</v>
      </c>
      <c r="E37" s="35">
        <v>0</v>
      </c>
      <c r="F37" s="35">
        <v>1466.559</v>
      </c>
      <c r="G37" s="35">
        <v>0</v>
      </c>
      <c r="H37" s="35">
        <v>757.471</v>
      </c>
      <c r="I37" s="35">
        <v>0</v>
      </c>
      <c r="J37" s="35">
        <v>0</v>
      </c>
      <c r="K37" s="35">
        <f t="shared" si="1"/>
        <v>20024.431000000004</v>
      </c>
      <c r="L37" s="37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6.112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19936.151</v>
      </c>
      <c r="AP37" s="36">
        <v>0</v>
      </c>
      <c r="AQ37" s="36">
        <v>0</v>
      </c>
      <c r="AR37" s="36">
        <v>0</v>
      </c>
      <c r="AS37" s="36">
        <v>0</v>
      </c>
      <c r="AT37" s="36">
        <v>0</v>
      </c>
      <c r="AU37" s="36">
        <v>0</v>
      </c>
      <c r="AV37" s="36">
        <v>0</v>
      </c>
      <c r="AW37" s="36">
        <v>82.168</v>
      </c>
      <c r="AX37" s="36">
        <v>0</v>
      </c>
      <c r="AY37" s="36">
        <v>0</v>
      </c>
      <c r="AZ37" s="36">
        <v>0</v>
      </c>
      <c r="BA37" s="36">
        <v>0</v>
      </c>
      <c r="BB37" s="36">
        <v>0</v>
      </c>
      <c r="BC37" s="36">
        <v>0</v>
      </c>
      <c r="BD37" s="36">
        <v>0</v>
      </c>
      <c r="BE37" s="36">
        <v>0</v>
      </c>
      <c r="BF37" s="36">
        <v>0</v>
      </c>
      <c r="BG37" s="36">
        <v>0</v>
      </c>
      <c r="BH37" s="36">
        <v>0</v>
      </c>
      <c r="BI37" s="36">
        <v>0</v>
      </c>
      <c r="BJ37" s="36">
        <v>0</v>
      </c>
      <c r="BK37" s="36">
        <v>0</v>
      </c>
      <c r="BL37" s="36">
        <v>0</v>
      </c>
      <c r="BM37" s="38">
        <f t="shared" si="2"/>
        <v>20024.431000000004</v>
      </c>
      <c r="BN37" s="40"/>
      <c r="BO37" s="148">
        <v>0</v>
      </c>
      <c r="BZ37" s="2"/>
    </row>
    <row r="38" spans="1:78" ht="12.75">
      <c r="A38" s="23" t="s">
        <v>80</v>
      </c>
      <c r="B38" s="35" t="s">
        <v>81</v>
      </c>
      <c r="C38" s="36">
        <f t="shared" si="0"/>
        <v>9723.421</v>
      </c>
      <c r="D38" s="35">
        <v>0</v>
      </c>
      <c r="E38" s="35">
        <v>0</v>
      </c>
      <c r="F38" s="35">
        <v>251.287</v>
      </c>
      <c r="G38" s="35">
        <v>0</v>
      </c>
      <c r="H38" s="35">
        <v>0</v>
      </c>
      <c r="I38" s="35">
        <v>0</v>
      </c>
      <c r="J38" s="35">
        <v>0</v>
      </c>
      <c r="K38" s="35">
        <f t="shared" si="1"/>
        <v>9472.134</v>
      </c>
      <c r="L38" s="37">
        <v>6.354</v>
      </c>
      <c r="M38" s="36">
        <v>0</v>
      </c>
      <c r="N38" s="36">
        <v>0</v>
      </c>
      <c r="O38" s="36">
        <v>17.455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6.739</v>
      </c>
      <c r="AH38" s="36">
        <v>0.111</v>
      </c>
      <c r="AI38" s="36">
        <v>39.276</v>
      </c>
      <c r="AJ38" s="36">
        <v>9.635</v>
      </c>
      <c r="AK38" s="36">
        <v>2.073</v>
      </c>
      <c r="AL38" s="36">
        <v>0</v>
      </c>
      <c r="AM38" s="36">
        <v>0</v>
      </c>
      <c r="AN38" s="36">
        <v>0</v>
      </c>
      <c r="AO38" s="36">
        <v>3096.663</v>
      </c>
      <c r="AP38" s="36">
        <v>6279.859</v>
      </c>
      <c r="AQ38" s="36">
        <v>0</v>
      </c>
      <c r="AR38" s="36">
        <v>0</v>
      </c>
      <c r="AS38" s="36">
        <v>0</v>
      </c>
      <c r="AT38" s="36">
        <v>0</v>
      </c>
      <c r="AU38" s="36">
        <v>0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  <c r="BB38" s="36">
        <v>0</v>
      </c>
      <c r="BC38" s="36">
        <v>3.044</v>
      </c>
      <c r="BD38" s="36">
        <v>0</v>
      </c>
      <c r="BE38" s="36">
        <v>0</v>
      </c>
      <c r="BF38" s="36">
        <v>0</v>
      </c>
      <c r="BG38" s="36">
        <v>0</v>
      </c>
      <c r="BH38" s="36">
        <v>0</v>
      </c>
      <c r="BI38" s="36">
        <v>10.925</v>
      </c>
      <c r="BJ38" s="36">
        <v>0</v>
      </c>
      <c r="BK38" s="36">
        <v>0</v>
      </c>
      <c r="BL38" s="36">
        <v>0</v>
      </c>
      <c r="BM38" s="38">
        <f t="shared" si="2"/>
        <v>9472.134</v>
      </c>
      <c r="BN38" s="40"/>
      <c r="BO38" s="148">
        <v>0</v>
      </c>
      <c r="BZ38" s="2"/>
    </row>
    <row r="39" spans="1:78" ht="12.75">
      <c r="A39" s="23" t="s">
        <v>82</v>
      </c>
      <c r="B39" s="35" t="s">
        <v>224</v>
      </c>
      <c r="C39" s="36">
        <f t="shared" si="0"/>
        <v>1739.46</v>
      </c>
      <c r="D39" s="35">
        <v>0</v>
      </c>
      <c r="E39" s="35">
        <v>0</v>
      </c>
      <c r="F39" s="35">
        <v>90.035</v>
      </c>
      <c r="G39" s="35">
        <v>0</v>
      </c>
      <c r="H39" s="35">
        <v>0</v>
      </c>
      <c r="I39" s="35">
        <v>0</v>
      </c>
      <c r="J39" s="35">
        <v>6.202</v>
      </c>
      <c r="K39" s="35">
        <f t="shared" si="1"/>
        <v>1643.223</v>
      </c>
      <c r="L39" s="37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7.987</v>
      </c>
      <c r="AJ39" s="36">
        <v>0</v>
      </c>
      <c r="AK39" s="36">
        <v>0</v>
      </c>
      <c r="AL39" s="36">
        <v>0</v>
      </c>
      <c r="AM39" s="36">
        <v>0</v>
      </c>
      <c r="AN39" s="36">
        <v>3.899</v>
      </c>
      <c r="AO39" s="36">
        <v>0</v>
      </c>
      <c r="AP39" s="36">
        <v>0</v>
      </c>
      <c r="AQ39" s="36">
        <v>1195.056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36">
        <v>0</v>
      </c>
      <c r="AX39" s="36">
        <v>10.406</v>
      </c>
      <c r="AY39" s="36">
        <v>0</v>
      </c>
      <c r="AZ39" s="36">
        <v>0</v>
      </c>
      <c r="BA39" s="36">
        <v>0</v>
      </c>
      <c r="BB39" s="36">
        <v>0</v>
      </c>
      <c r="BC39" s="36">
        <v>114.829</v>
      </c>
      <c r="BD39" s="36">
        <v>0</v>
      </c>
      <c r="BE39" s="36">
        <v>0</v>
      </c>
      <c r="BF39" s="36">
        <v>0</v>
      </c>
      <c r="BG39" s="36">
        <v>0</v>
      </c>
      <c r="BH39" s="36">
        <v>0</v>
      </c>
      <c r="BI39" s="36">
        <v>11.777</v>
      </c>
      <c r="BJ39" s="36">
        <v>0</v>
      </c>
      <c r="BK39" s="36">
        <v>0</v>
      </c>
      <c r="BL39" s="36">
        <v>0</v>
      </c>
      <c r="BM39" s="38">
        <f t="shared" si="2"/>
        <v>1343.954</v>
      </c>
      <c r="BN39" s="40"/>
      <c r="BO39" s="148">
        <v>299.269</v>
      </c>
      <c r="BZ39" s="2"/>
    </row>
    <row r="40" spans="1:78" ht="12.75">
      <c r="A40" s="23" t="s">
        <v>83</v>
      </c>
      <c r="B40" s="35" t="s">
        <v>84</v>
      </c>
      <c r="C40" s="36">
        <f t="shared" si="0"/>
        <v>10997.289</v>
      </c>
      <c r="D40" s="35">
        <v>0</v>
      </c>
      <c r="E40" s="35">
        <v>0</v>
      </c>
      <c r="F40" s="35">
        <v>638.732</v>
      </c>
      <c r="G40" s="35">
        <v>0</v>
      </c>
      <c r="H40" s="35">
        <v>0</v>
      </c>
      <c r="I40" s="35">
        <v>0</v>
      </c>
      <c r="J40" s="35">
        <v>0</v>
      </c>
      <c r="K40" s="35">
        <f t="shared" si="1"/>
        <v>10358.557</v>
      </c>
      <c r="L40" s="37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0.332</v>
      </c>
      <c r="AI40" s="36">
        <v>100.473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41.916</v>
      </c>
      <c r="AP40" s="36">
        <v>28.738</v>
      </c>
      <c r="AQ40" s="36">
        <v>0</v>
      </c>
      <c r="AR40" s="36">
        <v>9317.011</v>
      </c>
      <c r="AS40" s="36">
        <v>0</v>
      </c>
      <c r="AT40" s="36">
        <v>0</v>
      </c>
      <c r="AU40" s="36">
        <v>0</v>
      </c>
      <c r="AV40" s="36">
        <v>0</v>
      </c>
      <c r="AW40" s="36">
        <v>0</v>
      </c>
      <c r="AX40" s="36">
        <v>0</v>
      </c>
      <c r="AY40" s="36">
        <v>0</v>
      </c>
      <c r="AZ40" s="36">
        <v>0</v>
      </c>
      <c r="BA40" s="36">
        <v>1.51</v>
      </c>
      <c r="BB40" s="36">
        <v>0</v>
      </c>
      <c r="BC40" s="36">
        <v>0</v>
      </c>
      <c r="BD40" s="36">
        <v>0</v>
      </c>
      <c r="BE40" s="36">
        <v>0</v>
      </c>
      <c r="BF40" s="36">
        <v>0</v>
      </c>
      <c r="BG40" s="36">
        <v>0</v>
      </c>
      <c r="BH40" s="36">
        <v>0</v>
      </c>
      <c r="BI40" s="36">
        <v>9.067</v>
      </c>
      <c r="BJ40" s="36">
        <v>0</v>
      </c>
      <c r="BK40" s="36">
        <v>0</v>
      </c>
      <c r="BL40" s="36">
        <v>0</v>
      </c>
      <c r="BM40" s="38">
        <f t="shared" si="2"/>
        <v>9499.047</v>
      </c>
      <c r="BN40" s="40"/>
      <c r="BO40" s="148">
        <v>859.51</v>
      </c>
      <c r="BZ40" s="2"/>
    </row>
    <row r="41" spans="1:78" ht="12.75">
      <c r="A41" s="23" t="s">
        <v>85</v>
      </c>
      <c r="B41" s="35" t="s">
        <v>225</v>
      </c>
      <c r="C41" s="36">
        <f t="shared" si="0"/>
        <v>2928.3659999999995</v>
      </c>
      <c r="D41" s="35">
        <v>0</v>
      </c>
      <c r="E41" s="35">
        <v>0</v>
      </c>
      <c r="F41" s="35">
        <v>11.528</v>
      </c>
      <c r="G41" s="35">
        <v>0</v>
      </c>
      <c r="H41" s="35">
        <v>0</v>
      </c>
      <c r="I41" s="35">
        <v>0</v>
      </c>
      <c r="J41" s="35">
        <v>0</v>
      </c>
      <c r="K41" s="35">
        <f t="shared" si="1"/>
        <v>2916.8379999999997</v>
      </c>
      <c r="L41" s="37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990.342</v>
      </c>
      <c r="AT41" s="36">
        <v>0</v>
      </c>
      <c r="AU41" s="36">
        <v>0</v>
      </c>
      <c r="AV41" s="36">
        <v>0</v>
      </c>
      <c r="AW41" s="36">
        <v>0</v>
      </c>
      <c r="AX41" s="36">
        <v>0</v>
      </c>
      <c r="AY41" s="36">
        <v>0</v>
      </c>
      <c r="AZ41" s="36">
        <v>0</v>
      </c>
      <c r="BA41" s="36">
        <v>0</v>
      </c>
      <c r="BB41" s="36">
        <v>0</v>
      </c>
      <c r="BC41" s="36">
        <v>0</v>
      </c>
      <c r="BD41" s="36">
        <v>0</v>
      </c>
      <c r="BE41" s="36">
        <v>0</v>
      </c>
      <c r="BF41" s="36">
        <v>0</v>
      </c>
      <c r="BG41" s="36">
        <v>0</v>
      </c>
      <c r="BH41" s="36">
        <v>0</v>
      </c>
      <c r="BI41" s="36">
        <v>1.549</v>
      </c>
      <c r="BJ41" s="36">
        <v>0</v>
      </c>
      <c r="BK41" s="36">
        <v>0</v>
      </c>
      <c r="BL41" s="36">
        <v>0</v>
      </c>
      <c r="BM41" s="38">
        <f t="shared" si="2"/>
        <v>991.891</v>
      </c>
      <c r="BN41" s="40"/>
      <c r="BO41" s="148">
        <v>1924.947</v>
      </c>
      <c r="BZ41" s="2"/>
    </row>
    <row r="42" spans="1:78" ht="12.75">
      <c r="A42" s="23" t="s">
        <v>86</v>
      </c>
      <c r="B42" s="35" t="s">
        <v>226</v>
      </c>
      <c r="C42" s="36">
        <f t="shared" si="0"/>
        <v>16481.159</v>
      </c>
      <c r="D42" s="35">
        <v>0</v>
      </c>
      <c r="E42" s="35">
        <v>0</v>
      </c>
      <c r="F42" s="35">
        <v>0</v>
      </c>
      <c r="G42" s="35">
        <v>0</v>
      </c>
      <c r="H42" s="35">
        <v>265.66</v>
      </c>
      <c r="I42" s="35">
        <v>0</v>
      </c>
      <c r="J42" s="35">
        <v>0</v>
      </c>
      <c r="K42" s="35">
        <f t="shared" si="1"/>
        <v>16215.499</v>
      </c>
      <c r="L42" s="37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0</v>
      </c>
      <c r="AS42" s="36">
        <v>0</v>
      </c>
      <c r="AT42" s="36">
        <v>15388.349</v>
      </c>
      <c r="AU42" s="36">
        <v>0</v>
      </c>
      <c r="AV42" s="36">
        <v>0</v>
      </c>
      <c r="AW42" s="36">
        <v>0</v>
      </c>
      <c r="AX42" s="36">
        <v>0</v>
      </c>
      <c r="AY42" s="36">
        <v>0</v>
      </c>
      <c r="AZ42" s="36">
        <v>0</v>
      </c>
      <c r="BA42" s="36">
        <v>0</v>
      </c>
      <c r="BB42" s="36">
        <v>0</v>
      </c>
      <c r="BC42" s="36">
        <v>0</v>
      </c>
      <c r="BD42" s="36">
        <v>0</v>
      </c>
      <c r="BE42" s="36">
        <v>0</v>
      </c>
      <c r="BF42" s="36">
        <v>0</v>
      </c>
      <c r="BG42" s="36">
        <v>0</v>
      </c>
      <c r="BH42" s="36">
        <v>0</v>
      </c>
      <c r="BI42" s="36">
        <v>0</v>
      </c>
      <c r="BJ42" s="36">
        <v>0</v>
      </c>
      <c r="BK42" s="36">
        <v>0</v>
      </c>
      <c r="BL42" s="36">
        <v>0</v>
      </c>
      <c r="BM42" s="38">
        <f t="shared" si="2"/>
        <v>15388.349</v>
      </c>
      <c r="BN42" s="40"/>
      <c r="BO42" s="148">
        <v>827.15</v>
      </c>
      <c r="BZ42" s="2"/>
    </row>
    <row r="43" spans="1:78" ht="12.75">
      <c r="A43" s="23" t="s">
        <v>87</v>
      </c>
      <c r="B43" s="35" t="s">
        <v>227</v>
      </c>
      <c r="C43" s="36">
        <f t="shared" si="0"/>
        <v>2685.785</v>
      </c>
      <c r="D43" s="35">
        <v>0</v>
      </c>
      <c r="E43" s="35">
        <v>0</v>
      </c>
      <c r="F43" s="35">
        <v>0</v>
      </c>
      <c r="G43" s="35">
        <v>0</v>
      </c>
      <c r="H43" s="35">
        <v>79.42</v>
      </c>
      <c r="I43" s="35">
        <v>0</v>
      </c>
      <c r="J43" s="35">
        <v>0</v>
      </c>
      <c r="K43" s="35">
        <f t="shared" si="1"/>
        <v>2606.365</v>
      </c>
      <c r="L43" s="37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6">
        <v>0</v>
      </c>
      <c r="AQ43" s="36">
        <v>0</v>
      </c>
      <c r="AR43" s="36">
        <v>0</v>
      </c>
      <c r="AS43" s="36">
        <v>0</v>
      </c>
      <c r="AT43" s="36">
        <v>0</v>
      </c>
      <c r="AU43" s="36">
        <v>1695.661</v>
      </c>
      <c r="AV43" s="36">
        <v>0</v>
      </c>
      <c r="AW43" s="36">
        <v>0</v>
      </c>
      <c r="AX43" s="36">
        <v>0</v>
      </c>
      <c r="AY43" s="36">
        <v>0</v>
      </c>
      <c r="AZ43" s="36">
        <v>0</v>
      </c>
      <c r="BA43" s="36">
        <v>0</v>
      </c>
      <c r="BB43" s="36">
        <v>0</v>
      </c>
      <c r="BC43" s="36">
        <v>0</v>
      </c>
      <c r="BD43" s="36">
        <v>0</v>
      </c>
      <c r="BE43" s="36">
        <v>0</v>
      </c>
      <c r="BF43" s="36">
        <v>0</v>
      </c>
      <c r="BG43" s="36">
        <v>0</v>
      </c>
      <c r="BH43" s="36">
        <v>0</v>
      </c>
      <c r="BI43" s="36">
        <v>0</v>
      </c>
      <c r="BJ43" s="36">
        <v>0</v>
      </c>
      <c r="BK43" s="36">
        <v>0</v>
      </c>
      <c r="BL43" s="36">
        <v>0</v>
      </c>
      <c r="BM43" s="38">
        <f t="shared" si="2"/>
        <v>1695.661</v>
      </c>
      <c r="BN43" s="40"/>
      <c r="BO43" s="148">
        <v>910.704</v>
      </c>
      <c r="BZ43" s="2"/>
    </row>
    <row r="44" spans="1:78" ht="12.75">
      <c r="A44" s="23" t="s">
        <v>88</v>
      </c>
      <c r="B44" s="35" t="s">
        <v>89</v>
      </c>
      <c r="C44" s="36">
        <f t="shared" si="0"/>
        <v>896.88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f t="shared" si="1"/>
        <v>896.88</v>
      </c>
      <c r="L44" s="37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8.596</v>
      </c>
      <c r="AP44" s="36">
        <v>0</v>
      </c>
      <c r="AQ44" s="36">
        <v>0</v>
      </c>
      <c r="AR44" s="36">
        <v>0</v>
      </c>
      <c r="AS44" s="36">
        <v>0</v>
      </c>
      <c r="AT44" s="36">
        <v>0</v>
      </c>
      <c r="AU44" s="36">
        <v>0</v>
      </c>
      <c r="AV44" s="36">
        <v>847.824</v>
      </c>
      <c r="AW44" s="36">
        <v>0</v>
      </c>
      <c r="AX44" s="36">
        <v>0</v>
      </c>
      <c r="AY44" s="36">
        <v>0</v>
      </c>
      <c r="AZ44" s="36">
        <v>0</v>
      </c>
      <c r="BA44" s="36">
        <v>0.284</v>
      </c>
      <c r="BB44" s="36">
        <v>0</v>
      </c>
      <c r="BC44" s="36">
        <v>0</v>
      </c>
      <c r="BD44" s="36">
        <v>0</v>
      </c>
      <c r="BE44" s="36">
        <v>0</v>
      </c>
      <c r="BF44" s="36">
        <v>0.317</v>
      </c>
      <c r="BG44" s="36">
        <v>0</v>
      </c>
      <c r="BH44" s="36">
        <v>0</v>
      </c>
      <c r="BI44" s="36">
        <v>39.859</v>
      </c>
      <c r="BJ44" s="36">
        <v>0</v>
      </c>
      <c r="BK44" s="36">
        <v>0</v>
      </c>
      <c r="BL44" s="36">
        <v>0</v>
      </c>
      <c r="BM44" s="38">
        <f t="shared" si="2"/>
        <v>896.88</v>
      </c>
      <c r="BN44" s="40"/>
      <c r="BO44" s="148">
        <v>0</v>
      </c>
      <c r="BZ44" s="2"/>
    </row>
    <row r="45" spans="1:78" ht="12.75">
      <c r="A45" s="23" t="s">
        <v>90</v>
      </c>
      <c r="B45" s="35" t="s">
        <v>91</v>
      </c>
      <c r="C45" s="36">
        <f t="shared" si="0"/>
        <v>19716.496</v>
      </c>
      <c r="D45" s="35">
        <v>0</v>
      </c>
      <c r="E45" s="35">
        <v>0</v>
      </c>
      <c r="F45" s="35">
        <v>229.345</v>
      </c>
      <c r="G45" s="35">
        <v>0</v>
      </c>
      <c r="H45" s="35">
        <v>2.217</v>
      </c>
      <c r="I45" s="35">
        <v>0</v>
      </c>
      <c r="J45" s="35">
        <v>0</v>
      </c>
      <c r="K45" s="35">
        <f t="shared" si="1"/>
        <v>19484.933999999997</v>
      </c>
      <c r="L45" s="37">
        <v>0</v>
      </c>
      <c r="M45" s="36">
        <v>0</v>
      </c>
      <c r="N45" s="36">
        <v>15.862</v>
      </c>
      <c r="O45" s="36">
        <v>0</v>
      </c>
      <c r="P45" s="36">
        <v>0</v>
      </c>
      <c r="Q45" s="36">
        <v>0</v>
      </c>
      <c r="R45" s="36">
        <v>8.949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2.591</v>
      </c>
      <c r="Z45" s="36">
        <v>4.174</v>
      </c>
      <c r="AA45" s="36">
        <v>0</v>
      </c>
      <c r="AB45" s="36">
        <v>0</v>
      </c>
      <c r="AC45" s="36">
        <v>0</v>
      </c>
      <c r="AD45" s="36">
        <v>0</v>
      </c>
      <c r="AE45" s="36">
        <v>394.601</v>
      </c>
      <c r="AF45" s="36">
        <v>9.437</v>
      </c>
      <c r="AG45" s="36">
        <v>34.513</v>
      </c>
      <c r="AH45" s="36">
        <v>60.877</v>
      </c>
      <c r="AI45" s="36">
        <v>118.809</v>
      </c>
      <c r="AJ45" s="36">
        <v>0</v>
      </c>
      <c r="AK45" s="36">
        <v>0</v>
      </c>
      <c r="AL45" s="36">
        <v>0.504</v>
      </c>
      <c r="AM45" s="36">
        <v>5.607</v>
      </c>
      <c r="AN45" s="36">
        <v>16.618</v>
      </c>
      <c r="AO45" s="36">
        <v>223.815</v>
      </c>
      <c r="AP45" s="36">
        <v>0</v>
      </c>
      <c r="AQ45" s="36">
        <v>0</v>
      </c>
      <c r="AR45" s="36">
        <v>15.28</v>
      </c>
      <c r="AS45" s="36">
        <v>0</v>
      </c>
      <c r="AT45" s="36">
        <v>0</v>
      </c>
      <c r="AU45" s="36">
        <v>0</v>
      </c>
      <c r="AV45" s="36">
        <v>0</v>
      </c>
      <c r="AW45" s="36">
        <v>18401.713</v>
      </c>
      <c r="AX45" s="36">
        <v>13.535</v>
      </c>
      <c r="AY45" s="36">
        <v>0</v>
      </c>
      <c r="AZ45" s="36">
        <v>0</v>
      </c>
      <c r="BA45" s="36">
        <v>3.744</v>
      </c>
      <c r="BB45" s="36">
        <v>0</v>
      </c>
      <c r="BC45" s="36">
        <v>152.97</v>
      </c>
      <c r="BD45" s="36">
        <v>0</v>
      </c>
      <c r="BE45" s="36">
        <v>0</v>
      </c>
      <c r="BF45" s="36">
        <v>1.335</v>
      </c>
      <c r="BG45" s="36">
        <v>0</v>
      </c>
      <c r="BH45" s="36">
        <v>0</v>
      </c>
      <c r="BI45" s="36">
        <v>0</v>
      </c>
      <c r="BJ45" s="36">
        <v>0</v>
      </c>
      <c r="BK45" s="36">
        <v>0</v>
      </c>
      <c r="BL45" s="36">
        <v>0</v>
      </c>
      <c r="BM45" s="38">
        <f t="shared" si="2"/>
        <v>19484.933999999997</v>
      </c>
      <c r="BN45" s="40"/>
      <c r="BO45" s="148">
        <v>0</v>
      </c>
      <c r="BZ45" s="2"/>
    </row>
    <row r="46" spans="1:78" ht="12.75">
      <c r="A46" s="23" t="s">
        <v>92</v>
      </c>
      <c r="B46" s="35" t="s">
        <v>228</v>
      </c>
      <c r="C46" s="36">
        <f t="shared" si="0"/>
        <v>10653.59</v>
      </c>
      <c r="D46" s="35">
        <v>0</v>
      </c>
      <c r="E46" s="35">
        <v>0</v>
      </c>
      <c r="F46" s="35">
        <v>179.211</v>
      </c>
      <c r="G46" s="35">
        <v>0</v>
      </c>
      <c r="H46" s="35">
        <v>0</v>
      </c>
      <c r="I46" s="35">
        <v>0</v>
      </c>
      <c r="J46" s="35">
        <v>0.014</v>
      </c>
      <c r="K46" s="35">
        <f t="shared" si="1"/>
        <v>10474.365</v>
      </c>
      <c r="L46" s="37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4.266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2.969</v>
      </c>
      <c r="AD46" s="36">
        <v>0</v>
      </c>
      <c r="AE46" s="36">
        <v>0</v>
      </c>
      <c r="AF46" s="36">
        <v>0</v>
      </c>
      <c r="AG46" s="36">
        <v>1.385</v>
      </c>
      <c r="AH46" s="36">
        <v>4.694</v>
      </c>
      <c r="AI46" s="36">
        <v>36.333</v>
      </c>
      <c r="AJ46" s="36">
        <v>0</v>
      </c>
      <c r="AK46" s="36">
        <v>0</v>
      </c>
      <c r="AL46" s="36">
        <v>0</v>
      </c>
      <c r="AM46" s="36">
        <v>0</v>
      </c>
      <c r="AN46" s="36">
        <v>0</v>
      </c>
      <c r="AO46" s="36">
        <v>21.694</v>
      </c>
      <c r="AP46" s="36">
        <v>0</v>
      </c>
      <c r="AQ46" s="36">
        <v>0</v>
      </c>
      <c r="AR46" s="36">
        <v>0</v>
      </c>
      <c r="AS46" s="36">
        <v>0</v>
      </c>
      <c r="AT46" s="36">
        <v>0</v>
      </c>
      <c r="AU46" s="36">
        <v>0</v>
      </c>
      <c r="AV46" s="36">
        <v>0</v>
      </c>
      <c r="AW46" s="36">
        <v>0</v>
      </c>
      <c r="AX46" s="36">
        <v>3793.46</v>
      </c>
      <c r="AY46" s="36">
        <v>0</v>
      </c>
      <c r="AZ46" s="36">
        <v>0</v>
      </c>
      <c r="BA46" s="36">
        <v>0.068</v>
      </c>
      <c r="BB46" s="36">
        <v>0</v>
      </c>
      <c r="BC46" s="36">
        <v>89.79</v>
      </c>
      <c r="BD46" s="36">
        <v>0</v>
      </c>
      <c r="BE46" s="36">
        <v>0</v>
      </c>
      <c r="BF46" s="36">
        <v>4.31</v>
      </c>
      <c r="BG46" s="36">
        <v>0</v>
      </c>
      <c r="BH46" s="36">
        <v>0</v>
      </c>
      <c r="BI46" s="36">
        <v>76.108</v>
      </c>
      <c r="BJ46" s="36">
        <v>0</v>
      </c>
      <c r="BK46" s="36">
        <v>0</v>
      </c>
      <c r="BL46" s="36">
        <v>0</v>
      </c>
      <c r="BM46" s="38">
        <f t="shared" si="2"/>
        <v>4035.077</v>
      </c>
      <c r="BN46" s="40"/>
      <c r="BO46" s="148">
        <v>6439.288</v>
      </c>
      <c r="BZ46" s="2"/>
    </row>
    <row r="47" spans="1:78" ht="12.75">
      <c r="A47" s="23" t="s">
        <v>93</v>
      </c>
      <c r="B47" s="35" t="s">
        <v>94</v>
      </c>
      <c r="C47" s="36">
        <f t="shared" si="0"/>
        <v>6.695</v>
      </c>
      <c r="D47" s="35">
        <v>0</v>
      </c>
      <c r="E47" s="35">
        <v>0</v>
      </c>
      <c r="F47" s="35">
        <v>0.528</v>
      </c>
      <c r="G47" s="35">
        <v>0</v>
      </c>
      <c r="H47" s="35">
        <v>0</v>
      </c>
      <c r="I47" s="35">
        <v>0</v>
      </c>
      <c r="J47" s="35">
        <v>0</v>
      </c>
      <c r="K47" s="35">
        <f t="shared" si="1"/>
        <v>6.167</v>
      </c>
      <c r="L47" s="37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0.241</v>
      </c>
      <c r="AJ47" s="36">
        <v>0</v>
      </c>
      <c r="AK47" s="36">
        <v>0</v>
      </c>
      <c r="AL47" s="36">
        <v>0</v>
      </c>
      <c r="AM47" s="36">
        <v>0</v>
      </c>
      <c r="AN47" s="36">
        <v>0</v>
      </c>
      <c r="AO47" s="36">
        <v>0</v>
      </c>
      <c r="AP47" s="36">
        <v>0</v>
      </c>
      <c r="AQ47" s="36">
        <v>0</v>
      </c>
      <c r="AR47" s="36">
        <v>0</v>
      </c>
      <c r="AS47" s="36">
        <v>0</v>
      </c>
      <c r="AT47" s="36">
        <v>0</v>
      </c>
      <c r="AU47" s="36">
        <v>0</v>
      </c>
      <c r="AV47" s="36">
        <v>0</v>
      </c>
      <c r="AW47" s="36">
        <v>0</v>
      </c>
      <c r="AX47" s="36">
        <v>0</v>
      </c>
      <c r="AY47" s="36">
        <v>5.926</v>
      </c>
      <c r="AZ47" s="36">
        <v>0</v>
      </c>
      <c r="BA47" s="36">
        <v>0</v>
      </c>
      <c r="BB47" s="36">
        <v>0</v>
      </c>
      <c r="BC47" s="36">
        <v>0</v>
      </c>
      <c r="BD47" s="36">
        <v>0</v>
      </c>
      <c r="BE47" s="36">
        <v>0</v>
      </c>
      <c r="BF47" s="36">
        <v>0</v>
      </c>
      <c r="BG47" s="36">
        <v>0</v>
      </c>
      <c r="BH47" s="36">
        <v>0</v>
      </c>
      <c r="BI47" s="36">
        <v>0</v>
      </c>
      <c r="BJ47" s="36">
        <v>0</v>
      </c>
      <c r="BK47" s="36">
        <v>0</v>
      </c>
      <c r="BL47" s="36">
        <v>0</v>
      </c>
      <c r="BM47" s="38">
        <f t="shared" si="2"/>
        <v>6.167</v>
      </c>
      <c r="BN47" s="40"/>
      <c r="BO47" s="148">
        <v>0</v>
      </c>
      <c r="BZ47" s="2"/>
    </row>
    <row r="48" spans="1:78" ht="12.75">
      <c r="A48" s="23" t="s">
        <v>95</v>
      </c>
      <c r="B48" s="35" t="s">
        <v>96</v>
      </c>
      <c r="C48" s="36">
        <f t="shared" si="0"/>
        <v>4655.398</v>
      </c>
      <c r="D48" s="35">
        <v>0</v>
      </c>
      <c r="E48" s="35">
        <v>0</v>
      </c>
      <c r="F48" s="35">
        <v>163.075</v>
      </c>
      <c r="G48" s="35">
        <v>0</v>
      </c>
      <c r="H48" s="35">
        <v>0</v>
      </c>
      <c r="I48" s="35">
        <v>0</v>
      </c>
      <c r="J48" s="35">
        <v>0</v>
      </c>
      <c r="K48" s="35">
        <f t="shared" si="1"/>
        <v>4492.323</v>
      </c>
      <c r="L48" s="37">
        <v>0</v>
      </c>
      <c r="M48" s="36">
        <v>0</v>
      </c>
      <c r="N48" s="36">
        <v>1.453</v>
      </c>
      <c r="O48" s="36">
        <v>23.689</v>
      </c>
      <c r="P48" s="36">
        <v>0.48</v>
      </c>
      <c r="Q48" s="36">
        <v>0</v>
      </c>
      <c r="R48" s="36">
        <v>0</v>
      </c>
      <c r="S48" s="36">
        <v>0</v>
      </c>
      <c r="T48" s="36">
        <v>0</v>
      </c>
      <c r="U48" s="36">
        <v>1.371</v>
      </c>
      <c r="V48" s="36">
        <v>0</v>
      </c>
      <c r="W48" s="36">
        <v>0</v>
      </c>
      <c r="X48" s="36">
        <v>0</v>
      </c>
      <c r="Y48" s="36">
        <v>0.819</v>
      </c>
      <c r="Z48" s="36">
        <v>0</v>
      </c>
      <c r="AA48" s="36">
        <v>0</v>
      </c>
      <c r="AB48" s="36">
        <v>0</v>
      </c>
      <c r="AC48" s="36">
        <v>0</v>
      </c>
      <c r="AD48" s="36">
        <v>36.972</v>
      </c>
      <c r="AE48" s="36">
        <v>19.247</v>
      </c>
      <c r="AF48" s="36">
        <v>51.161</v>
      </c>
      <c r="AG48" s="36">
        <v>13.493</v>
      </c>
      <c r="AH48" s="36">
        <v>9.624</v>
      </c>
      <c r="AI48" s="36">
        <v>31.568</v>
      </c>
      <c r="AJ48" s="36">
        <v>1.083</v>
      </c>
      <c r="AK48" s="36">
        <v>0</v>
      </c>
      <c r="AL48" s="36">
        <v>0</v>
      </c>
      <c r="AM48" s="36">
        <v>0</v>
      </c>
      <c r="AN48" s="36">
        <v>0</v>
      </c>
      <c r="AO48" s="36">
        <v>26.586</v>
      </c>
      <c r="AP48" s="36">
        <v>0</v>
      </c>
      <c r="AQ48" s="36">
        <v>0</v>
      </c>
      <c r="AR48" s="36">
        <v>52.32</v>
      </c>
      <c r="AS48" s="36">
        <v>0</v>
      </c>
      <c r="AT48" s="36">
        <v>0</v>
      </c>
      <c r="AU48" s="36">
        <v>0</v>
      </c>
      <c r="AV48" s="36">
        <v>0</v>
      </c>
      <c r="AW48" s="36">
        <v>0</v>
      </c>
      <c r="AX48" s="36">
        <v>0</v>
      </c>
      <c r="AY48" s="36">
        <v>0</v>
      </c>
      <c r="AZ48" s="36">
        <v>761.785</v>
      </c>
      <c r="BA48" s="36">
        <v>0</v>
      </c>
      <c r="BB48" s="36">
        <v>0</v>
      </c>
      <c r="BC48" s="36">
        <v>54.291</v>
      </c>
      <c r="BD48" s="36">
        <v>2.595</v>
      </c>
      <c r="BE48" s="36">
        <v>0</v>
      </c>
      <c r="BF48" s="36">
        <v>0.592</v>
      </c>
      <c r="BG48" s="36">
        <v>0</v>
      </c>
      <c r="BH48" s="36">
        <v>0</v>
      </c>
      <c r="BI48" s="36">
        <v>0</v>
      </c>
      <c r="BJ48" s="36">
        <v>0</v>
      </c>
      <c r="BK48" s="36">
        <v>0</v>
      </c>
      <c r="BL48" s="36">
        <v>0</v>
      </c>
      <c r="BM48" s="38">
        <f t="shared" si="2"/>
        <v>1089.129</v>
      </c>
      <c r="BN48" s="40"/>
      <c r="BO48" s="148">
        <v>3403.194</v>
      </c>
      <c r="BZ48" s="2"/>
    </row>
    <row r="49" spans="1:78" ht="12.75">
      <c r="A49" s="23" t="s">
        <v>97</v>
      </c>
      <c r="B49" s="35" t="s">
        <v>229</v>
      </c>
      <c r="C49" s="36">
        <f t="shared" si="0"/>
        <v>5912.272000000001</v>
      </c>
      <c r="D49" s="35">
        <v>0</v>
      </c>
      <c r="E49" s="35">
        <v>0</v>
      </c>
      <c r="F49" s="35">
        <v>434.203</v>
      </c>
      <c r="G49" s="35">
        <v>0</v>
      </c>
      <c r="H49" s="35">
        <v>0</v>
      </c>
      <c r="I49" s="35">
        <v>0</v>
      </c>
      <c r="J49" s="35">
        <v>0</v>
      </c>
      <c r="K49" s="35">
        <f t="shared" si="1"/>
        <v>5478.069</v>
      </c>
      <c r="L49" s="37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0</v>
      </c>
      <c r="AQ49" s="36">
        <v>0</v>
      </c>
      <c r="AR49" s="36">
        <v>0</v>
      </c>
      <c r="AS49" s="36">
        <v>0</v>
      </c>
      <c r="AT49" s="36">
        <v>0</v>
      </c>
      <c r="AU49" s="36">
        <v>0</v>
      </c>
      <c r="AV49" s="36">
        <v>0</v>
      </c>
      <c r="AW49" s="36">
        <v>0</v>
      </c>
      <c r="AX49" s="36">
        <v>0</v>
      </c>
      <c r="AY49" s="36">
        <v>0</v>
      </c>
      <c r="AZ49" s="36">
        <v>0</v>
      </c>
      <c r="BA49" s="36">
        <v>5478.069</v>
      </c>
      <c r="BB49" s="36">
        <v>0</v>
      </c>
      <c r="BC49" s="36">
        <v>0</v>
      </c>
      <c r="BD49" s="36">
        <v>0</v>
      </c>
      <c r="BE49" s="36">
        <v>0</v>
      </c>
      <c r="BF49" s="36">
        <v>0</v>
      </c>
      <c r="BG49" s="36">
        <v>0</v>
      </c>
      <c r="BH49" s="36">
        <v>0</v>
      </c>
      <c r="BI49" s="36">
        <v>0</v>
      </c>
      <c r="BJ49" s="36">
        <v>0</v>
      </c>
      <c r="BK49" s="36">
        <v>0</v>
      </c>
      <c r="BL49" s="36">
        <v>0</v>
      </c>
      <c r="BM49" s="38">
        <f t="shared" si="2"/>
        <v>5478.069</v>
      </c>
      <c r="BN49" s="40"/>
      <c r="BO49" s="148">
        <v>0</v>
      </c>
      <c r="BZ49" s="2"/>
    </row>
    <row r="50" spans="1:78" ht="12.75">
      <c r="A50" s="23" t="s">
        <v>98</v>
      </c>
      <c r="B50" s="35" t="s">
        <v>230</v>
      </c>
      <c r="C50" s="36">
        <f t="shared" si="0"/>
        <v>2828.4779999999996</v>
      </c>
      <c r="D50" s="35">
        <v>0</v>
      </c>
      <c r="E50" s="35">
        <v>0</v>
      </c>
      <c r="F50" s="35">
        <v>65.776</v>
      </c>
      <c r="G50" s="35">
        <v>0</v>
      </c>
      <c r="H50" s="35">
        <v>0</v>
      </c>
      <c r="I50" s="35">
        <v>0</v>
      </c>
      <c r="J50" s="35">
        <v>0</v>
      </c>
      <c r="K50" s="35">
        <f t="shared" si="1"/>
        <v>2762.7019999999998</v>
      </c>
      <c r="L50" s="37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33.823</v>
      </c>
      <c r="AF50" s="36">
        <v>0</v>
      </c>
      <c r="AG50" s="36">
        <v>1.378</v>
      </c>
      <c r="AH50" s="36">
        <v>0</v>
      </c>
      <c r="AI50" s="36">
        <v>7.741</v>
      </c>
      <c r="AJ50" s="36">
        <v>9.19</v>
      </c>
      <c r="AK50" s="36">
        <v>0</v>
      </c>
      <c r="AL50" s="36">
        <v>0</v>
      </c>
      <c r="AM50" s="36">
        <v>0</v>
      </c>
      <c r="AN50" s="36">
        <v>52.34</v>
      </c>
      <c r="AO50" s="36">
        <v>27.661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  <c r="BB50" s="36">
        <v>2623.753</v>
      </c>
      <c r="BC50" s="36">
        <v>0</v>
      </c>
      <c r="BD50" s="36">
        <v>0</v>
      </c>
      <c r="BE50" s="36">
        <v>0</v>
      </c>
      <c r="BF50" s="36">
        <v>0</v>
      </c>
      <c r="BG50" s="36">
        <v>0</v>
      </c>
      <c r="BH50" s="36">
        <v>0</v>
      </c>
      <c r="BI50" s="36">
        <v>6.816</v>
      </c>
      <c r="BJ50" s="36">
        <v>0</v>
      </c>
      <c r="BK50" s="36">
        <v>0</v>
      </c>
      <c r="BL50" s="36">
        <v>0</v>
      </c>
      <c r="BM50" s="38">
        <f t="shared" si="2"/>
        <v>2762.7019999999998</v>
      </c>
      <c r="BN50" s="40"/>
      <c r="BO50" s="148">
        <v>0</v>
      </c>
      <c r="BZ50" s="2"/>
    </row>
    <row r="51" spans="1:78" ht="12.75">
      <c r="A51" s="23" t="s">
        <v>99</v>
      </c>
      <c r="B51" s="35" t="s">
        <v>100</v>
      </c>
      <c r="C51" s="36">
        <f t="shared" si="0"/>
        <v>24951.238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f t="shared" si="1"/>
        <v>24951.238</v>
      </c>
      <c r="L51" s="37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  <c r="AJ51" s="36">
        <v>0</v>
      </c>
      <c r="AK51" s="36">
        <v>0</v>
      </c>
      <c r="AL51" s="36">
        <v>0</v>
      </c>
      <c r="AM51" s="36">
        <v>0</v>
      </c>
      <c r="AN51" s="36">
        <v>0</v>
      </c>
      <c r="AO51" s="36">
        <v>0</v>
      </c>
      <c r="AP51" s="36">
        <v>0</v>
      </c>
      <c r="AQ51" s="36">
        <v>0</v>
      </c>
      <c r="AR51" s="36">
        <v>0</v>
      </c>
      <c r="AS51" s="36">
        <v>0</v>
      </c>
      <c r="AT51" s="36">
        <v>0</v>
      </c>
      <c r="AU51" s="36">
        <v>0</v>
      </c>
      <c r="AV51" s="36">
        <v>0</v>
      </c>
      <c r="AW51" s="36">
        <v>0</v>
      </c>
      <c r="AX51" s="36">
        <v>0</v>
      </c>
      <c r="AY51" s="36">
        <v>0</v>
      </c>
      <c r="AZ51" s="36">
        <v>0</v>
      </c>
      <c r="BA51" s="36">
        <v>0</v>
      </c>
      <c r="BB51" s="36">
        <v>0</v>
      </c>
      <c r="BC51" s="36">
        <v>24951.238</v>
      </c>
      <c r="BD51" s="36">
        <v>0</v>
      </c>
      <c r="BE51" s="36">
        <v>0</v>
      </c>
      <c r="BF51" s="36">
        <v>0</v>
      </c>
      <c r="BG51" s="36">
        <v>0</v>
      </c>
      <c r="BH51" s="36">
        <v>0</v>
      </c>
      <c r="BI51" s="36">
        <v>0</v>
      </c>
      <c r="BJ51" s="36">
        <v>0</v>
      </c>
      <c r="BK51" s="36">
        <v>0</v>
      </c>
      <c r="BL51" s="36">
        <v>0</v>
      </c>
      <c r="BM51" s="38">
        <f t="shared" si="2"/>
        <v>24951.238</v>
      </c>
      <c r="BN51" s="40"/>
      <c r="BO51" s="148">
        <v>0</v>
      </c>
      <c r="BZ51" s="2"/>
    </row>
    <row r="52" spans="1:78" ht="12.75">
      <c r="A52" s="23" t="s">
        <v>101</v>
      </c>
      <c r="B52" s="35" t="s">
        <v>102</v>
      </c>
      <c r="C52" s="36">
        <f t="shared" si="0"/>
        <v>699.356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f t="shared" si="1"/>
        <v>699.356</v>
      </c>
      <c r="L52" s="37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36">
        <v>0</v>
      </c>
      <c r="AT52" s="36">
        <v>0</v>
      </c>
      <c r="AU52" s="36">
        <v>0</v>
      </c>
      <c r="AV52" s="36">
        <v>0</v>
      </c>
      <c r="AW52" s="36">
        <v>0</v>
      </c>
      <c r="AX52" s="36">
        <v>0</v>
      </c>
      <c r="AY52" s="36">
        <v>0</v>
      </c>
      <c r="AZ52" s="36">
        <v>0</v>
      </c>
      <c r="BA52" s="36">
        <v>0</v>
      </c>
      <c r="BB52" s="36">
        <v>0</v>
      </c>
      <c r="BC52" s="36">
        <v>0</v>
      </c>
      <c r="BD52" s="36">
        <v>699.356</v>
      </c>
      <c r="BE52" s="36">
        <v>0</v>
      </c>
      <c r="BF52" s="36">
        <v>0</v>
      </c>
      <c r="BG52" s="36">
        <v>0</v>
      </c>
      <c r="BH52" s="36">
        <v>0</v>
      </c>
      <c r="BI52" s="36">
        <v>0</v>
      </c>
      <c r="BJ52" s="36">
        <v>0</v>
      </c>
      <c r="BK52" s="36">
        <v>0</v>
      </c>
      <c r="BL52" s="36">
        <v>0</v>
      </c>
      <c r="BM52" s="38">
        <f t="shared" si="2"/>
        <v>699.356</v>
      </c>
      <c r="BN52" s="40"/>
      <c r="BO52" s="148">
        <v>0</v>
      </c>
      <c r="BZ52" s="2"/>
    </row>
    <row r="53" spans="1:78" ht="12.75">
      <c r="A53" s="23" t="s">
        <v>103</v>
      </c>
      <c r="B53" s="35" t="s">
        <v>231</v>
      </c>
      <c r="C53" s="36">
        <f t="shared" si="0"/>
        <v>10473.215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f t="shared" si="1"/>
        <v>10473.215</v>
      </c>
      <c r="L53" s="37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  <c r="AR53" s="36">
        <v>0</v>
      </c>
      <c r="AS53" s="36">
        <v>0</v>
      </c>
      <c r="AT53" s="36">
        <v>0</v>
      </c>
      <c r="AU53" s="36">
        <v>0</v>
      </c>
      <c r="AV53" s="36">
        <v>0</v>
      </c>
      <c r="AW53" s="36">
        <v>0</v>
      </c>
      <c r="AX53" s="36">
        <v>0</v>
      </c>
      <c r="AY53" s="36">
        <v>0</v>
      </c>
      <c r="AZ53" s="36">
        <v>0</v>
      </c>
      <c r="BA53" s="36">
        <v>0</v>
      </c>
      <c r="BB53" s="36">
        <v>0</v>
      </c>
      <c r="BC53" s="36">
        <v>0</v>
      </c>
      <c r="BD53" s="36">
        <v>0</v>
      </c>
      <c r="BE53" s="36">
        <v>10399.241</v>
      </c>
      <c r="BF53" s="36">
        <v>0</v>
      </c>
      <c r="BG53" s="36">
        <v>0</v>
      </c>
      <c r="BH53" s="36">
        <v>0</v>
      </c>
      <c r="BI53" s="36">
        <v>73.974</v>
      </c>
      <c r="BJ53" s="36">
        <v>0</v>
      </c>
      <c r="BK53" s="36">
        <v>0</v>
      </c>
      <c r="BL53" s="36">
        <v>0</v>
      </c>
      <c r="BM53" s="38">
        <f t="shared" si="2"/>
        <v>10473.215</v>
      </c>
      <c r="BN53" s="40"/>
      <c r="BO53" s="148">
        <v>0</v>
      </c>
      <c r="BZ53" s="2"/>
    </row>
    <row r="54" spans="1:78" ht="12.75">
      <c r="A54" s="23" t="s">
        <v>104</v>
      </c>
      <c r="B54" s="35" t="s">
        <v>105</v>
      </c>
      <c r="C54" s="36">
        <f t="shared" si="0"/>
        <v>5391.394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f t="shared" si="1"/>
        <v>5391.394</v>
      </c>
      <c r="L54" s="37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1.089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>
        <v>0</v>
      </c>
      <c r="AU54" s="36">
        <v>0</v>
      </c>
      <c r="AV54" s="36">
        <v>0</v>
      </c>
      <c r="AW54" s="36">
        <v>0</v>
      </c>
      <c r="AX54" s="36">
        <v>0</v>
      </c>
      <c r="AY54" s="36">
        <v>0</v>
      </c>
      <c r="AZ54" s="36">
        <v>0</v>
      </c>
      <c r="BA54" s="36">
        <v>0</v>
      </c>
      <c r="BB54" s="36">
        <v>0</v>
      </c>
      <c r="BC54" s="36">
        <v>0</v>
      </c>
      <c r="BD54" s="36">
        <v>0</v>
      </c>
      <c r="BE54" s="36">
        <v>166.876</v>
      </c>
      <c r="BF54" s="36">
        <v>5223.429</v>
      </c>
      <c r="BG54" s="36">
        <v>0</v>
      </c>
      <c r="BH54" s="36">
        <v>0</v>
      </c>
      <c r="BI54" s="36">
        <v>0</v>
      </c>
      <c r="BJ54" s="36">
        <v>0</v>
      </c>
      <c r="BK54" s="36">
        <v>0</v>
      </c>
      <c r="BL54" s="36">
        <v>0</v>
      </c>
      <c r="BM54" s="38">
        <f t="shared" si="2"/>
        <v>5391.394</v>
      </c>
      <c r="BN54" s="40"/>
      <c r="BO54" s="148">
        <v>0</v>
      </c>
      <c r="BZ54" s="2"/>
    </row>
    <row r="55" spans="1:78" ht="12.75">
      <c r="A55" s="23" t="s">
        <v>106</v>
      </c>
      <c r="B55" s="35" t="s">
        <v>232</v>
      </c>
      <c r="C55" s="36">
        <f t="shared" si="0"/>
        <v>2792.974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1.688</v>
      </c>
      <c r="K55" s="35">
        <f t="shared" si="1"/>
        <v>2791.286</v>
      </c>
      <c r="L55" s="37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1.607</v>
      </c>
      <c r="AH55" s="36">
        <v>0</v>
      </c>
      <c r="AI55" s="36">
        <v>1.214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>
        <v>12.307</v>
      </c>
      <c r="AP55" s="36">
        <v>0</v>
      </c>
      <c r="AQ55" s="36">
        <v>0</v>
      </c>
      <c r="AR55" s="36">
        <v>0</v>
      </c>
      <c r="AS55" s="36">
        <v>0</v>
      </c>
      <c r="AT55" s="36">
        <v>0</v>
      </c>
      <c r="AU55" s="36">
        <v>0</v>
      </c>
      <c r="AV55" s="36">
        <v>0</v>
      </c>
      <c r="AW55" s="36">
        <v>0</v>
      </c>
      <c r="AX55" s="36">
        <v>0</v>
      </c>
      <c r="AY55" s="36">
        <v>0</v>
      </c>
      <c r="AZ55" s="36">
        <v>0</v>
      </c>
      <c r="BA55" s="36">
        <v>0</v>
      </c>
      <c r="BB55" s="36">
        <v>0</v>
      </c>
      <c r="BC55" s="36">
        <v>47.214</v>
      </c>
      <c r="BD55" s="36">
        <v>0</v>
      </c>
      <c r="BE55" s="36">
        <v>0</v>
      </c>
      <c r="BF55" s="36">
        <v>0</v>
      </c>
      <c r="BG55" s="36">
        <v>2708.723</v>
      </c>
      <c r="BH55" s="36">
        <v>0</v>
      </c>
      <c r="BI55" s="36">
        <v>6.911</v>
      </c>
      <c r="BJ55" s="36">
        <v>0</v>
      </c>
      <c r="BK55" s="36">
        <v>0</v>
      </c>
      <c r="BL55" s="36">
        <v>0</v>
      </c>
      <c r="BM55" s="38">
        <f t="shared" si="2"/>
        <v>2777.976</v>
      </c>
      <c r="BN55" s="40"/>
      <c r="BO55" s="148">
        <v>13.31</v>
      </c>
      <c r="BZ55" s="2"/>
    </row>
    <row r="56" spans="1:78" ht="12.75">
      <c r="A56" s="23" t="s">
        <v>107</v>
      </c>
      <c r="B56" s="35" t="s">
        <v>108</v>
      </c>
      <c r="C56" s="36">
        <f t="shared" si="0"/>
        <v>495.805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f t="shared" si="1"/>
        <v>495.805</v>
      </c>
      <c r="L56" s="37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  <c r="AT56" s="36">
        <v>0</v>
      </c>
      <c r="AU56" s="36">
        <v>0</v>
      </c>
      <c r="AV56" s="36">
        <v>0</v>
      </c>
      <c r="AW56" s="36">
        <v>0</v>
      </c>
      <c r="AX56" s="36">
        <v>0</v>
      </c>
      <c r="AY56" s="36">
        <v>0</v>
      </c>
      <c r="AZ56" s="36">
        <v>0</v>
      </c>
      <c r="BA56" s="36">
        <v>0</v>
      </c>
      <c r="BB56" s="36">
        <v>0</v>
      </c>
      <c r="BC56" s="36">
        <v>0</v>
      </c>
      <c r="BD56" s="36">
        <v>0</v>
      </c>
      <c r="BE56" s="36">
        <v>0</v>
      </c>
      <c r="BF56" s="36">
        <v>0</v>
      </c>
      <c r="BG56" s="36">
        <v>0</v>
      </c>
      <c r="BH56" s="36">
        <v>495.805</v>
      </c>
      <c r="BI56" s="36">
        <v>0</v>
      </c>
      <c r="BJ56" s="36">
        <v>0</v>
      </c>
      <c r="BK56" s="36">
        <v>0</v>
      </c>
      <c r="BL56" s="36">
        <v>0</v>
      </c>
      <c r="BM56" s="38">
        <f t="shared" si="2"/>
        <v>495.805</v>
      </c>
      <c r="BN56" s="40"/>
      <c r="BO56" s="148">
        <v>0</v>
      </c>
      <c r="BZ56" s="2"/>
    </row>
    <row r="57" spans="1:78" ht="12.75">
      <c r="A57" s="23" t="s">
        <v>109</v>
      </c>
      <c r="B57" s="35" t="s">
        <v>233</v>
      </c>
      <c r="C57" s="36">
        <f t="shared" si="0"/>
        <v>1861.517</v>
      </c>
      <c r="D57" s="35">
        <v>0</v>
      </c>
      <c r="E57" s="35">
        <v>0</v>
      </c>
      <c r="F57" s="35">
        <v>86.211</v>
      </c>
      <c r="G57" s="35">
        <v>0</v>
      </c>
      <c r="H57" s="35">
        <v>0</v>
      </c>
      <c r="I57" s="35">
        <v>0</v>
      </c>
      <c r="J57" s="35">
        <v>0</v>
      </c>
      <c r="K57" s="35">
        <f t="shared" si="1"/>
        <v>1775.306</v>
      </c>
      <c r="L57" s="37">
        <v>0</v>
      </c>
      <c r="M57" s="36">
        <v>0</v>
      </c>
      <c r="N57" s="36">
        <v>4.492</v>
      </c>
      <c r="O57" s="36">
        <v>0</v>
      </c>
      <c r="P57" s="36">
        <v>0</v>
      </c>
      <c r="Q57" s="36">
        <v>0</v>
      </c>
      <c r="R57" s="36">
        <v>38.231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91.377</v>
      </c>
      <c r="AA57" s="36">
        <v>9.774</v>
      </c>
      <c r="AB57" s="36">
        <v>0</v>
      </c>
      <c r="AC57" s="36">
        <v>0</v>
      </c>
      <c r="AD57" s="36">
        <v>0</v>
      </c>
      <c r="AE57" s="36">
        <v>0</v>
      </c>
      <c r="AF57" s="36">
        <v>70.964</v>
      </c>
      <c r="AG57" s="36">
        <v>29.762</v>
      </c>
      <c r="AH57" s="36">
        <v>3.639</v>
      </c>
      <c r="AI57" s="36">
        <v>16.362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121.989</v>
      </c>
      <c r="AP57" s="36">
        <v>2.602</v>
      </c>
      <c r="AQ57" s="36">
        <v>0</v>
      </c>
      <c r="AR57" s="36">
        <v>0</v>
      </c>
      <c r="AS57" s="36">
        <v>0</v>
      </c>
      <c r="AT57" s="36">
        <v>0</v>
      </c>
      <c r="AU57" s="36">
        <v>0</v>
      </c>
      <c r="AV57" s="36">
        <v>0</v>
      </c>
      <c r="AW57" s="36">
        <v>0</v>
      </c>
      <c r="AX57" s="36">
        <v>0</v>
      </c>
      <c r="AY57" s="36">
        <v>0</v>
      </c>
      <c r="AZ57" s="36">
        <v>0</v>
      </c>
      <c r="BA57" s="36">
        <v>0</v>
      </c>
      <c r="BB57" s="36">
        <v>0</v>
      </c>
      <c r="BC57" s="36">
        <v>25.561</v>
      </c>
      <c r="BD57" s="36">
        <v>0</v>
      </c>
      <c r="BE57" s="36">
        <v>0</v>
      </c>
      <c r="BF57" s="36">
        <v>0</v>
      </c>
      <c r="BG57" s="36">
        <v>0</v>
      </c>
      <c r="BH57" s="36">
        <v>0</v>
      </c>
      <c r="BI57" s="36">
        <v>1360.553</v>
      </c>
      <c r="BJ57" s="36">
        <v>0</v>
      </c>
      <c r="BK57" s="36">
        <v>0</v>
      </c>
      <c r="BL57" s="36">
        <v>0</v>
      </c>
      <c r="BM57" s="38">
        <f t="shared" si="2"/>
        <v>1775.306</v>
      </c>
      <c r="BN57" s="40"/>
      <c r="BO57" s="148">
        <v>0</v>
      </c>
      <c r="BZ57" s="2"/>
    </row>
    <row r="58" spans="1:78" ht="12.75">
      <c r="A58" s="23" t="s">
        <v>110</v>
      </c>
      <c r="B58" s="35" t="s">
        <v>234</v>
      </c>
      <c r="C58" s="36">
        <f t="shared" si="0"/>
        <v>836.72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f t="shared" si="1"/>
        <v>836.72</v>
      </c>
      <c r="L58" s="37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0</v>
      </c>
      <c r="AT58" s="36">
        <v>0</v>
      </c>
      <c r="AU58" s="36">
        <v>0</v>
      </c>
      <c r="AV58" s="36">
        <v>0</v>
      </c>
      <c r="AW58" s="36">
        <v>0</v>
      </c>
      <c r="AX58" s="36">
        <v>0</v>
      </c>
      <c r="AY58" s="36">
        <v>0</v>
      </c>
      <c r="AZ58" s="36">
        <v>0</v>
      </c>
      <c r="BA58" s="36">
        <v>0</v>
      </c>
      <c r="BB58" s="36">
        <v>0</v>
      </c>
      <c r="BC58" s="36">
        <v>0</v>
      </c>
      <c r="BD58" s="36">
        <v>0</v>
      </c>
      <c r="BE58" s="36">
        <v>0</v>
      </c>
      <c r="BF58" s="36">
        <v>0</v>
      </c>
      <c r="BG58" s="36">
        <v>0</v>
      </c>
      <c r="BH58" s="36">
        <v>0</v>
      </c>
      <c r="BI58" s="36">
        <v>0</v>
      </c>
      <c r="BJ58" s="36">
        <v>836.72</v>
      </c>
      <c r="BK58" s="36">
        <v>0</v>
      </c>
      <c r="BL58" s="36">
        <v>0</v>
      </c>
      <c r="BM58" s="38">
        <f t="shared" si="2"/>
        <v>836.72</v>
      </c>
      <c r="BN58" s="40"/>
      <c r="BO58" s="148">
        <v>0</v>
      </c>
      <c r="BZ58" s="2"/>
    </row>
    <row r="59" spans="1:78" ht="12.75">
      <c r="A59" s="23" t="s">
        <v>124</v>
      </c>
      <c r="B59" s="35" t="s">
        <v>235</v>
      </c>
      <c r="C59" s="36">
        <f t="shared" si="0"/>
        <v>8302.39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f t="shared" si="1"/>
        <v>8302.39</v>
      </c>
      <c r="L59" s="37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</v>
      </c>
      <c r="AU59" s="36">
        <v>0</v>
      </c>
      <c r="AV59" s="36">
        <v>0</v>
      </c>
      <c r="AW59" s="36">
        <v>0</v>
      </c>
      <c r="AX59" s="36">
        <v>0</v>
      </c>
      <c r="AY59" s="36">
        <v>0</v>
      </c>
      <c r="AZ59" s="36">
        <v>0</v>
      </c>
      <c r="BA59" s="36">
        <v>0</v>
      </c>
      <c r="BB59" s="36">
        <v>0</v>
      </c>
      <c r="BC59" s="36">
        <v>0</v>
      </c>
      <c r="BD59" s="36">
        <v>0</v>
      </c>
      <c r="BE59" s="36">
        <v>0</v>
      </c>
      <c r="BF59" s="36">
        <v>0</v>
      </c>
      <c r="BG59" s="36">
        <v>0</v>
      </c>
      <c r="BH59" s="36">
        <v>0</v>
      </c>
      <c r="BI59" s="36">
        <v>0</v>
      </c>
      <c r="BJ59" s="36">
        <v>0</v>
      </c>
      <c r="BK59" s="36">
        <v>0</v>
      </c>
      <c r="BL59" s="36">
        <v>0</v>
      </c>
      <c r="BM59" s="38">
        <f t="shared" si="2"/>
        <v>0</v>
      </c>
      <c r="BN59" s="40"/>
      <c r="BO59" s="148">
        <v>8302.39</v>
      </c>
      <c r="BZ59" s="2"/>
    </row>
    <row r="60" spans="1:78" ht="13.5" thickBot="1">
      <c r="A60" s="30" t="s">
        <v>125</v>
      </c>
      <c r="B60" s="35" t="s">
        <v>236</v>
      </c>
      <c r="C60" s="36">
        <f t="shared" si="0"/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f t="shared" si="1"/>
        <v>0</v>
      </c>
      <c r="L60" s="37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0</v>
      </c>
      <c r="AW60" s="36">
        <v>0</v>
      </c>
      <c r="AX60" s="36">
        <v>0</v>
      </c>
      <c r="AY60" s="36">
        <v>0</v>
      </c>
      <c r="AZ60" s="36">
        <v>0</v>
      </c>
      <c r="BA60" s="36">
        <v>0</v>
      </c>
      <c r="BB60" s="36">
        <v>0</v>
      </c>
      <c r="BC60" s="36">
        <v>0</v>
      </c>
      <c r="BD60" s="36">
        <v>0</v>
      </c>
      <c r="BE60" s="36">
        <v>0</v>
      </c>
      <c r="BF60" s="36">
        <v>0</v>
      </c>
      <c r="BG60" s="36">
        <v>0</v>
      </c>
      <c r="BH60" s="36">
        <v>0</v>
      </c>
      <c r="BI60" s="36">
        <v>0</v>
      </c>
      <c r="BJ60" s="36">
        <v>0</v>
      </c>
      <c r="BK60" s="36">
        <v>0</v>
      </c>
      <c r="BL60" s="36">
        <v>0</v>
      </c>
      <c r="BM60" s="38">
        <f t="shared" si="2"/>
        <v>0</v>
      </c>
      <c r="BN60" s="42"/>
      <c r="BO60" s="149">
        <v>0</v>
      </c>
      <c r="BZ60" s="2"/>
    </row>
    <row r="61" spans="1:79" s="50" customFormat="1" ht="21.75" customHeight="1" thickBot="1" thickTop="1">
      <c r="A61" s="44"/>
      <c r="B61" s="45">
        <f>SUM(B8:B60)</f>
        <v>0</v>
      </c>
      <c r="C61" s="46">
        <f>SUM(C8:C60)</f>
        <v>424771.5889999999</v>
      </c>
      <c r="D61" s="46">
        <f>SUM(D8:D60)</f>
        <v>-3.637978807091713E-12</v>
      </c>
      <c r="E61" s="46">
        <f aca="true" t="shared" si="3" ref="E61:BO61">SUM(E8:E60)</f>
        <v>0</v>
      </c>
      <c r="F61" s="46">
        <f t="shared" si="3"/>
        <v>11623.612999999998</v>
      </c>
      <c r="G61" s="46">
        <f t="shared" si="3"/>
        <v>0</v>
      </c>
      <c r="H61" s="46">
        <f t="shared" si="3"/>
        <v>1623.7240000000004</v>
      </c>
      <c r="I61" s="46">
        <f t="shared" si="3"/>
        <v>0</v>
      </c>
      <c r="J61" s="46">
        <f t="shared" si="3"/>
        <v>9659.607</v>
      </c>
      <c r="K61" s="47">
        <f t="shared" si="3"/>
        <v>401864.64500000014</v>
      </c>
      <c r="L61" s="45">
        <f t="shared" si="3"/>
        <v>15343.072</v>
      </c>
      <c r="M61" s="45">
        <f t="shared" si="3"/>
        <v>5757.754</v>
      </c>
      <c r="N61" s="45">
        <f t="shared" si="3"/>
        <v>696.0809999999999</v>
      </c>
      <c r="O61" s="45">
        <f t="shared" si="3"/>
        <v>10328.704000000002</v>
      </c>
      <c r="P61" s="45">
        <f t="shared" si="3"/>
        <v>4205.53</v>
      </c>
      <c r="Q61" s="45">
        <f t="shared" si="3"/>
        <v>609.876</v>
      </c>
      <c r="R61" s="45">
        <f t="shared" si="3"/>
        <v>1152.8140000000003</v>
      </c>
      <c r="S61" s="45">
        <f t="shared" si="3"/>
        <v>931.807</v>
      </c>
      <c r="T61" s="45">
        <f t="shared" si="3"/>
        <v>0</v>
      </c>
      <c r="U61" s="45">
        <f t="shared" si="3"/>
        <v>991.639</v>
      </c>
      <c r="V61" s="45">
        <f t="shared" si="3"/>
        <v>463.962</v>
      </c>
      <c r="W61" s="45">
        <f t="shared" si="3"/>
        <v>161.409</v>
      </c>
      <c r="X61" s="45">
        <f t="shared" si="3"/>
        <v>853.1379999999999</v>
      </c>
      <c r="Y61" s="45">
        <f t="shared" si="3"/>
        <v>1134.745</v>
      </c>
      <c r="Z61" s="45">
        <f t="shared" si="3"/>
        <v>760.718</v>
      </c>
      <c r="AA61" s="45">
        <f t="shared" si="3"/>
        <v>1835.563</v>
      </c>
      <c r="AB61" s="45">
        <f t="shared" si="3"/>
        <v>628.366</v>
      </c>
      <c r="AC61" s="45">
        <f t="shared" si="3"/>
        <v>8681.368999999999</v>
      </c>
      <c r="AD61" s="45">
        <f t="shared" si="3"/>
        <v>2520.7810000000004</v>
      </c>
      <c r="AE61" s="45">
        <f t="shared" si="3"/>
        <v>35755.208</v>
      </c>
      <c r="AF61" s="45">
        <f t="shared" si="3"/>
        <v>2022.932</v>
      </c>
      <c r="AG61" s="45">
        <f t="shared" si="3"/>
        <v>1849.4659999999997</v>
      </c>
      <c r="AH61" s="45">
        <f t="shared" si="3"/>
        <v>6526.774000000001</v>
      </c>
      <c r="AI61" s="45">
        <f t="shared" si="3"/>
        <v>16367.445999999994</v>
      </c>
      <c r="AJ61" s="45">
        <f t="shared" si="3"/>
        <v>16621.715999999997</v>
      </c>
      <c r="AK61" s="45">
        <f t="shared" si="3"/>
        <v>1594.01</v>
      </c>
      <c r="AL61" s="45">
        <f t="shared" si="3"/>
        <v>7284.48</v>
      </c>
      <c r="AM61" s="45">
        <f t="shared" si="3"/>
        <v>11361.685</v>
      </c>
      <c r="AN61" s="45">
        <f t="shared" si="3"/>
        <v>305.31600000000003</v>
      </c>
      <c r="AO61" s="45">
        <f t="shared" si="3"/>
        <v>24220.468000000004</v>
      </c>
      <c r="AP61" s="45">
        <f t="shared" si="3"/>
        <v>7311.726000000001</v>
      </c>
      <c r="AQ61" s="45">
        <f t="shared" si="3"/>
        <v>1195.056</v>
      </c>
      <c r="AR61" s="45">
        <f t="shared" si="3"/>
        <v>9577.506000000001</v>
      </c>
      <c r="AS61" s="45">
        <f t="shared" si="3"/>
        <v>990.342</v>
      </c>
      <c r="AT61" s="45">
        <f t="shared" si="3"/>
        <v>15388.349</v>
      </c>
      <c r="AU61" s="45">
        <f t="shared" si="3"/>
        <v>1695.661</v>
      </c>
      <c r="AV61" s="45">
        <f t="shared" si="3"/>
        <v>847.824</v>
      </c>
      <c r="AW61" s="45">
        <f t="shared" si="3"/>
        <v>18489.245</v>
      </c>
      <c r="AX61" s="45">
        <f t="shared" si="3"/>
        <v>3817.492</v>
      </c>
      <c r="AY61" s="45">
        <f t="shared" si="3"/>
        <v>7.371</v>
      </c>
      <c r="AZ61" s="45">
        <f t="shared" si="3"/>
        <v>779.1999999999999</v>
      </c>
      <c r="BA61" s="45">
        <f t="shared" si="3"/>
        <v>5484.52</v>
      </c>
      <c r="BB61" s="45">
        <f t="shared" si="3"/>
        <v>2638.415</v>
      </c>
      <c r="BC61" s="45">
        <f t="shared" si="3"/>
        <v>25525.448000000004</v>
      </c>
      <c r="BD61" s="45">
        <f t="shared" si="3"/>
        <v>701.951</v>
      </c>
      <c r="BE61" s="45">
        <f t="shared" si="3"/>
        <v>10573.069</v>
      </c>
      <c r="BF61" s="45">
        <f t="shared" si="3"/>
        <v>5229.983</v>
      </c>
      <c r="BG61" s="45">
        <f t="shared" si="3"/>
        <v>2800.616</v>
      </c>
      <c r="BH61" s="45">
        <f t="shared" si="3"/>
        <v>495.805</v>
      </c>
      <c r="BI61" s="45">
        <f t="shared" si="3"/>
        <v>1603.5240000000001</v>
      </c>
      <c r="BJ61" s="45">
        <f t="shared" si="3"/>
        <v>836.72</v>
      </c>
      <c r="BK61" s="45">
        <f t="shared" si="3"/>
        <v>0</v>
      </c>
      <c r="BL61" s="45">
        <f t="shared" si="3"/>
        <v>0</v>
      </c>
      <c r="BM61" s="45">
        <f t="shared" si="3"/>
        <v>296956.65199999994</v>
      </c>
      <c r="BN61" s="48">
        <f t="shared" si="3"/>
        <v>0</v>
      </c>
      <c r="BO61" s="47">
        <f t="shared" si="3"/>
        <v>104907.99299999999</v>
      </c>
      <c r="BP61" s="2"/>
      <c r="BQ61" s="2"/>
      <c r="BR61" s="2"/>
      <c r="BS61" s="2"/>
      <c r="BT61" s="2"/>
      <c r="BU61" s="2"/>
      <c r="BV61" s="2"/>
      <c r="BW61" s="2"/>
      <c r="BX61" s="2"/>
      <c r="BY61" s="49"/>
      <c r="BZ61" s="49"/>
      <c r="CA61" s="49"/>
    </row>
    <row r="62" spans="2:78" s="50" customFormat="1" ht="21.75" customHeight="1" thickBot="1" thickTop="1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2"/>
      <c r="BW62" s="52"/>
      <c r="BX62" s="49"/>
      <c r="BY62" s="49"/>
      <c r="BZ62" s="49"/>
    </row>
    <row r="63" spans="12:78" ht="14.25" thickBot="1" thickTop="1">
      <c r="L63" s="53" t="s">
        <v>150</v>
      </c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13"/>
      <c r="BN63" s="2"/>
      <c r="BY63" s="7"/>
      <c r="BZ63" s="2"/>
    </row>
    <row r="64" spans="1:78" ht="69.75" customHeight="1" thickBot="1" thickTop="1">
      <c r="A64" s="14"/>
      <c r="B64" s="55" t="s">
        <v>149</v>
      </c>
      <c r="C64" s="16" t="s">
        <v>182</v>
      </c>
      <c r="D64" s="16" t="s">
        <v>138</v>
      </c>
      <c r="E64" s="16" t="s">
        <v>139</v>
      </c>
      <c r="F64" s="16" t="s">
        <v>140</v>
      </c>
      <c r="G64" s="16" t="s">
        <v>141</v>
      </c>
      <c r="H64" s="16" t="s">
        <v>142</v>
      </c>
      <c r="I64" s="16" t="s">
        <v>143</v>
      </c>
      <c r="J64" s="17" t="s">
        <v>145</v>
      </c>
      <c r="K64" s="146" t="s">
        <v>184</v>
      </c>
      <c r="L64" s="19" t="s">
        <v>207</v>
      </c>
      <c r="M64" s="20" t="s">
        <v>40</v>
      </c>
      <c r="N64" s="20" t="s">
        <v>42</v>
      </c>
      <c r="O64" s="20" t="s">
        <v>208</v>
      </c>
      <c r="P64" s="20" t="s">
        <v>45</v>
      </c>
      <c r="Q64" s="20" t="s">
        <v>47</v>
      </c>
      <c r="R64" s="20" t="s">
        <v>49</v>
      </c>
      <c r="S64" s="20" t="s">
        <v>209</v>
      </c>
      <c r="T64" s="20" t="s">
        <v>210</v>
      </c>
      <c r="U64" s="20" t="s">
        <v>211</v>
      </c>
      <c r="V64" s="20" t="s">
        <v>212</v>
      </c>
      <c r="W64" s="20" t="s">
        <v>213</v>
      </c>
      <c r="X64" s="20" t="s">
        <v>214</v>
      </c>
      <c r="Y64" s="20" t="s">
        <v>215</v>
      </c>
      <c r="Z64" s="20" t="s">
        <v>58</v>
      </c>
      <c r="AA64" s="20" t="s">
        <v>60</v>
      </c>
      <c r="AB64" s="20" t="s">
        <v>216</v>
      </c>
      <c r="AC64" s="20" t="s">
        <v>63</v>
      </c>
      <c r="AD64" s="20" t="s">
        <v>217</v>
      </c>
      <c r="AE64" s="20" t="s">
        <v>17</v>
      </c>
      <c r="AF64" s="20" t="s">
        <v>218</v>
      </c>
      <c r="AG64" s="20" t="s">
        <v>219</v>
      </c>
      <c r="AH64" s="20" t="s">
        <v>220</v>
      </c>
      <c r="AI64" s="20" t="s">
        <v>221</v>
      </c>
      <c r="AJ64" s="20" t="s">
        <v>222</v>
      </c>
      <c r="AK64" s="20" t="s">
        <v>72</v>
      </c>
      <c r="AL64" s="20" t="s">
        <v>74</v>
      </c>
      <c r="AM64" s="20" t="s">
        <v>223</v>
      </c>
      <c r="AN64" s="20" t="s">
        <v>77</v>
      </c>
      <c r="AO64" s="20" t="s">
        <v>79</v>
      </c>
      <c r="AP64" s="20" t="s">
        <v>81</v>
      </c>
      <c r="AQ64" s="20" t="s">
        <v>224</v>
      </c>
      <c r="AR64" s="20" t="s">
        <v>84</v>
      </c>
      <c r="AS64" s="20" t="s">
        <v>225</v>
      </c>
      <c r="AT64" s="20" t="s">
        <v>226</v>
      </c>
      <c r="AU64" s="20" t="s">
        <v>227</v>
      </c>
      <c r="AV64" s="20" t="s">
        <v>89</v>
      </c>
      <c r="AW64" s="20" t="s">
        <v>91</v>
      </c>
      <c r="AX64" s="20" t="s">
        <v>228</v>
      </c>
      <c r="AY64" s="20" t="s">
        <v>94</v>
      </c>
      <c r="AZ64" s="20" t="s">
        <v>96</v>
      </c>
      <c r="BA64" s="20" t="s">
        <v>229</v>
      </c>
      <c r="BB64" s="20" t="s">
        <v>230</v>
      </c>
      <c r="BC64" s="20" t="s">
        <v>100</v>
      </c>
      <c r="BD64" s="20" t="s">
        <v>102</v>
      </c>
      <c r="BE64" s="20" t="s">
        <v>231</v>
      </c>
      <c r="BF64" s="20" t="s">
        <v>105</v>
      </c>
      <c r="BG64" s="20" t="s">
        <v>232</v>
      </c>
      <c r="BH64" s="20" t="s">
        <v>108</v>
      </c>
      <c r="BI64" s="20" t="s">
        <v>233</v>
      </c>
      <c r="BJ64" s="20" t="s">
        <v>234</v>
      </c>
      <c r="BK64" s="20" t="s">
        <v>235</v>
      </c>
      <c r="BL64" s="20" t="s">
        <v>236</v>
      </c>
      <c r="BM64" s="18" t="s">
        <v>151</v>
      </c>
      <c r="BN64" s="22" t="s">
        <v>152</v>
      </c>
      <c r="BO64" s="21" t="s">
        <v>153</v>
      </c>
      <c r="BP64" s="56" t="s">
        <v>155</v>
      </c>
      <c r="BQ64" s="57"/>
      <c r="BR64" s="58"/>
      <c r="BS64" s="59"/>
      <c r="BT64" s="59"/>
      <c r="BU64" s="59"/>
      <c r="BV64" s="60" t="s">
        <v>156</v>
      </c>
      <c r="BW64" s="16" t="s">
        <v>157</v>
      </c>
      <c r="BX64" s="18" t="s">
        <v>158</v>
      </c>
      <c r="BZ64" s="2"/>
    </row>
    <row r="65" spans="1:78" ht="13.5" thickTop="1">
      <c r="A65" s="61"/>
      <c r="B65" s="62"/>
      <c r="C65" s="25"/>
      <c r="D65" s="24"/>
      <c r="E65" s="24"/>
      <c r="F65" s="24"/>
      <c r="G65" s="24"/>
      <c r="H65" s="24"/>
      <c r="I65" s="24"/>
      <c r="J65" s="24"/>
      <c r="K65" s="24"/>
      <c r="L65" s="26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63"/>
      <c r="BM65" s="64"/>
      <c r="BN65" s="41"/>
      <c r="BO65" s="65"/>
      <c r="BP65" s="66" t="s">
        <v>154</v>
      </c>
      <c r="BQ65" s="67" t="s">
        <v>159</v>
      </c>
      <c r="BR65" s="68"/>
      <c r="BS65" s="69"/>
      <c r="BT65" s="70" t="s">
        <v>126</v>
      </c>
      <c r="BU65" s="71" t="s">
        <v>162</v>
      </c>
      <c r="BV65" s="24"/>
      <c r="BW65" s="72"/>
      <c r="BX65" s="27"/>
      <c r="BZ65" s="2"/>
    </row>
    <row r="66" spans="1:78" ht="13.5" thickBot="1">
      <c r="A66" s="73"/>
      <c r="B66" s="74"/>
      <c r="C66" s="32"/>
      <c r="D66" s="31"/>
      <c r="E66" s="31"/>
      <c r="F66" s="31"/>
      <c r="G66" s="31"/>
      <c r="H66" s="31"/>
      <c r="I66" s="31"/>
      <c r="J66" s="31"/>
      <c r="K66" s="31"/>
      <c r="L66" s="33" t="s">
        <v>38</v>
      </c>
      <c r="M66" s="32" t="s">
        <v>39</v>
      </c>
      <c r="N66" s="32" t="s">
        <v>41</v>
      </c>
      <c r="O66" s="32" t="s">
        <v>43</v>
      </c>
      <c r="P66" s="32" t="s">
        <v>44</v>
      </c>
      <c r="Q66" s="32" t="s">
        <v>46</v>
      </c>
      <c r="R66" s="32" t="s">
        <v>48</v>
      </c>
      <c r="S66" s="32" t="s">
        <v>50</v>
      </c>
      <c r="T66" s="32" t="s">
        <v>51</v>
      </c>
      <c r="U66" s="32" t="s">
        <v>52</v>
      </c>
      <c r="V66" s="32" t="s">
        <v>53</v>
      </c>
      <c r="W66" s="32" t="s">
        <v>54</v>
      </c>
      <c r="X66" s="32" t="s">
        <v>55</v>
      </c>
      <c r="Y66" s="32" t="s">
        <v>56</v>
      </c>
      <c r="Z66" s="32" t="s">
        <v>57</v>
      </c>
      <c r="AA66" s="32" t="s">
        <v>59</v>
      </c>
      <c r="AB66" s="32" t="s">
        <v>61</v>
      </c>
      <c r="AC66" s="32" t="s">
        <v>62</v>
      </c>
      <c r="AD66" s="32" t="s">
        <v>64</v>
      </c>
      <c r="AE66" s="32" t="s">
        <v>65</v>
      </c>
      <c r="AF66" s="32" t="s">
        <v>66</v>
      </c>
      <c r="AG66" s="32" t="s">
        <v>67</v>
      </c>
      <c r="AH66" s="32" t="s">
        <v>68</v>
      </c>
      <c r="AI66" s="32" t="s">
        <v>69</v>
      </c>
      <c r="AJ66" s="32" t="s">
        <v>70</v>
      </c>
      <c r="AK66" s="32" t="s">
        <v>71</v>
      </c>
      <c r="AL66" s="32" t="s">
        <v>73</v>
      </c>
      <c r="AM66" s="32" t="s">
        <v>75</v>
      </c>
      <c r="AN66" s="32" t="s">
        <v>76</v>
      </c>
      <c r="AO66" s="32" t="s">
        <v>78</v>
      </c>
      <c r="AP66" s="32" t="s">
        <v>80</v>
      </c>
      <c r="AQ66" s="32" t="s">
        <v>82</v>
      </c>
      <c r="AR66" s="32" t="s">
        <v>83</v>
      </c>
      <c r="AS66" s="32" t="s">
        <v>85</v>
      </c>
      <c r="AT66" s="32" t="s">
        <v>86</v>
      </c>
      <c r="AU66" s="32" t="s">
        <v>87</v>
      </c>
      <c r="AV66" s="32" t="s">
        <v>88</v>
      </c>
      <c r="AW66" s="32" t="s">
        <v>90</v>
      </c>
      <c r="AX66" s="32" t="s">
        <v>92</v>
      </c>
      <c r="AY66" s="32" t="s">
        <v>93</v>
      </c>
      <c r="AZ66" s="32" t="s">
        <v>95</v>
      </c>
      <c r="BA66" s="32" t="s">
        <v>97</v>
      </c>
      <c r="BB66" s="32" t="s">
        <v>98</v>
      </c>
      <c r="BC66" s="32" t="s">
        <v>99</v>
      </c>
      <c r="BD66" s="32" t="s">
        <v>101</v>
      </c>
      <c r="BE66" s="32" t="s">
        <v>103</v>
      </c>
      <c r="BF66" s="32" t="s">
        <v>104</v>
      </c>
      <c r="BG66" s="32" t="s">
        <v>106</v>
      </c>
      <c r="BH66" s="32" t="s">
        <v>107</v>
      </c>
      <c r="BI66" s="32" t="s">
        <v>109</v>
      </c>
      <c r="BJ66" s="32" t="s">
        <v>110</v>
      </c>
      <c r="BK66" s="32" t="s">
        <v>124</v>
      </c>
      <c r="BL66" s="32" t="s">
        <v>125</v>
      </c>
      <c r="BM66" s="74"/>
      <c r="BN66" s="43"/>
      <c r="BO66" s="75"/>
      <c r="BP66" s="76" t="s">
        <v>127</v>
      </c>
      <c r="BQ66" s="42" t="s">
        <v>160</v>
      </c>
      <c r="BR66" s="77" t="s">
        <v>128</v>
      </c>
      <c r="BS66" s="78" t="s">
        <v>161</v>
      </c>
      <c r="BT66" s="79" t="s">
        <v>163</v>
      </c>
      <c r="BU66" s="79"/>
      <c r="BV66" s="75"/>
      <c r="BW66" s="80"/>
      <c r="BX66" s="43"/>
      <c r="BZ66" s="2"/>
    </row>
    <row r="67" spans="1:78" ht="13.5" thickTop="1">
      <c r="A67" s="61" t="s">
        <v>38</v>
      </c>
      <c r="B67" s="38" t="s">
        <v>207</v>
      </c>
      <c r="C67" s="36">
        <f>BM67+BO67+BP67+SUM(BV67:BX67)</f>
        <v>19808.372000000003</v>
      </c>
      <c r="D67" s="35"/>
      <c r="E67" s="35"/>
      <c r="F67" s="35"/>
      <c r="G67" s="35"/>
      <c r="H67" s="35"/>
      <c r="I67" s="35"/>
      <c r="J67" s="35"/>
      <c r="K67" s="35"/>
      <c r="L67" s="37">
        <v>4246.192</v>
      </c>
      <c r="M67" s="36">
        <v>60.438</v>
      </c>
      <c r="N67" s="36">
        <v>0</v>
      </c>
      <c r="O67" s="36">
        <v>1611.872</v>
      </c>
      <c r="P67" s="36">
        <v>43.789</v>
      </c>
      <c r="Q67" s="36">
        <v>0</v>
      </c>
      <c r="R67" s="36">
        <v>0</v>
      </c>
      <c r="S67" s="36">
        <v>3.929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0.549</v>
      </c>
      <c r="AA67" s="36">
        <v>0.447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36">
        <v>0</v>
      </c>
      <c r="AI67" s="36">
        <v>13.445</v>
      </c>
      <c r="AJ67" s="36">
        <v>0</v>
      </c>
      <c r="AK67" s="36">
        <v>0</v>
      </c>
      <c r="AL67" s="36">
        <v>0</v>
      </c>
      <c r="AM67" s="36">
        <v>0</v>
      </c>
      <c r="AN67" s="36">
        <v>0</v>
      </c>
      <c r="AO67" s="36">
        <v>1066.977</v>
      </c>
      <c r="AP67" s="36">
        <v>829.819</v>
      </c>
      <c r="AQ67" s="36">
        <v>0.006</v>
      </c>
      <c r="AR67" s="36">
        <v>0</v>
      </c>
      <c r="AS67" s="36">
        <v>0</v>
      </c>
      <c r="AT67" s="36">
        <v>0</v>
      </c>
      <c r="AU67" s="36">
        <v>0</v>
      </c>
      <c r="AV67" s="36">
        <v>0</v>
      </c>
      <c r="AW67" s="36">
        <v>0</v>
      </c>
      <c r="AX67" s="36">
        <v>0</v>
      </c>
      <c r="AY67" s="36">
        <v>0</v>
      </c>
      <c r="AZ67" s="36">
        <v>0</v>
      </c>
      <c r="BA67" s="36">
        <v>0</v>
      </c>
      <c r="BB67" s="36">
        <v>1.698</v>
      </c>
      <c r="BC67" s="36">
        <v>70.392</v>
      </c>
      <c r="BD67" s="36">
        <v>0</v>
      </c>
      <c r="BE67" s="36">
        <v>30.921</v>
      </c>
      <c r="BF67" s="36">
        <v>34.006</v>
      </c>
      <c r="BG67" s="36">
        <v>0</v>
      </c>
      <c r="BH67" s="36">
        <v>0</v>
      </c>
      <c r="BI67" s="36">
        <v>2.197</v>
      </c>
      <c r="BJ67" s="36">
        <v>0</v>
      </c>
      <c r="BK67" s="36">
        <v>0</v>
      </c>
      <c r="BL67" s="81">
        <v>0</v>
      </c>
      <c r="BM67" s="82">
        <f>SUM(L67:BL67)</f>
        <v>8016.6770000000015</v>
      </c>
      <c r="BN67" s="38"/>
      <c r="BO67" s="150">
        <v>4.245</v>
      </c>
      <c r="BP67" s="83">
        <f>BQ67+BT67+BU67</f>
        <v>6646.583</v>
      </c>
      <c r="BQ67" s="37">
        <f>SUM(BR67:BS67)</f>
        <v>6646.583</v>
      </c>
      <c r="BR67" s="84">
        <v>645.36</v>
      </c>
      <c r="BS67" s="35">
        <v>6001.223</v>
      </c>
      <c r="BT67" s="85">
        <v>0</v>
      </c>
      <c r="BU67" s="85">
        <v>0</v>
      </c>
      <c r="BV67" s="35">
        <v>5133.05</v>
      </c>
      <c r="BW67" s="86">
        <v>7.817</v>
      </c>
      <c r="BX67" s="38">
        <v>0</v>
      </c>
      <c r="BZ67" s="2"/>
    </row>
    <row r="68" spans="1:78" ht="12.75">
      <c r="A68" s="61" t="s">
        <v>39</v>
      </c>
      <c r="B68" s="38" t="s">
        <v>40</v>
      </c>
      <c r="C68" s="36">
        <f aca="true" t="shared" si="4" ref="C68:C119">BM68+BO68+BP68+SUM(BV68:BX68)</f>
        <v>7731.515</v>
      </c>
      <c r="D68" s="35"/>
      <c r="E68" s="35"/>
      <c r="F68" s="35"/>
      <c r="G68" s="35"/>
      <c r="H68" s="35"/>
      <c r="I68" s="35"/>
      <c r="J68" s="35"/>
      <c r="K68" s="35"/>
      <c r="L68" s="37">
        <v>0</v>
      </c>
      <c r="M68" s="36">
        <v>462.39</v>
      </c>
      <c r="N68" s="36">
        <v>0</v>
      </c>
      <c r="O68" s="36">
        <v>2076.506</v>
      </c>
      <c r="P68" s="36">
        <v>0</v>
      </c>
      <c r="Q68" s="36">
        <v>0</v>
      </c>
      <c r="R68" s="36">
        <v>0</v>
      </c>
      <c r="S68" s="36">
        <v>1.996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0.032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0</v>
      </c>
      <c r="AG68" s="36">
        <v>0</v>
      </c>
      <c r="AH68" s="36">
        <v>0</v>
      </c>
      <c r="AI68" s="36">
        <v>5.652</v>
      </c>
      <c r="AJ68" s="36">
        <v>0</v>
      </c>
      <c r="AK68" s="36">
        <v>0</v>
      </c>
      <c r="AL68" s="36">
        <v>0</v>
      </c>
      <c r="AM68" s="36">
        <v>0</v>
      </c>
      <c r="AN68" s="36">
        <v>0</v>
      </c>
      <c r="AO68" s="36">
        <v>643.935</v>
      </c>
      <c r="AP68" s="36">
        <v>262.862</v>
      </c>
      <c r="AQ68" s="36">
        <v>0</v>
      </c>
      <c r="AR68" s="36">
        <v>0</v>
      </c>
      <c r="AS68" s="36">
        <v>0</v>
      </c>
      <c r="AT68" s="36">
        <v>0</v>
      </c>
      <c r="AU68" s="36">
        <v>0</v>
      </c>
      <c r="AV68" s="36">
        <v>0</v>
      </c>
      <c r="AW68" s="36">
        <v>0</v>
      </c>
      <c r="AX68" s="36">
        <v>0</v>
      </c>
      <c r="AY68" s="36">
        <v>0</v>
      </c>
      <c r="AZ68" s="36">
        <v>0</v>
      </c>
      <c r="BA68" s="36">
        <v>0</v>
      </c>
      <c r="BB68" s="36">
        <v>0</v>
      </c>
      <c r="BC68" s="36">
        <v>83.01</v>
      </c>
      <c r="BD68" s="36">
        <v>0</v>
      </c>
      <c r="BE68" s="36">
        <v>36.628</v>
      </c>
      <c r="BF68" s="36">
        <v>40.103</v>
      </c>
      <c r="BG68" s="36">
        <v>0</v>
      </c>
      <c r="BH68" s="36">
        <v>0</v>
      </c>
      <c r="BI68" s="36">
        <v>0</v>
      </c>
      <c r="BJ68" s="36">
        <v>0</v>
      </c>
      <c r="BK68" s="36">
        <v>0</v>
      </c>
      <c r="BL68" s="81">
        <v>0</v>
      </c>
      <c r="BM68" s="82">
        <f aca="true" t="shared" si="5" ref="BM68:BM119">SUM(L68:BL68)</f>
        <v>3613.1140000000005</v>
      </c>
      <c r="BN68" s="38"/>
      <c r="BO68" s="150">
        <v>1784.977</v>
      </c>
      <c r="BP68" s="83">
        <f aca="true" t="shared" si="6" ref="BP68:BP119">BQ68+BT68+BU68</f>
        <v>2333.424</v>
      </c>
      <c r="BQ68" s="37">
        <f aca="true" t="shared" si="7" ref="BQ68:BQ119">SUM(BR68:BS68)</f>
        <v>2333.424</v>
      </c>
      <c r="BR68" s="84">
        <v>105.11</v>
      </c>
      <c r="BS68" s="35">
        <v>2228.314</v>
      </c>
      <c r="BT68" s="85">
        <v>0</v>
      </c>
      <c r="BU68" s="85">
        <v>0</v>
      </c>
      <c r="BV68" s="35">
        <v>0</v>
      </c>
      <c r="BW68" s="86">
        <v>0</v>
      </c>
      <c r="BX68" s="38">
        <v>0</v>
      </c>
      <c r="BZ68" s="2"/>
    </row>
    <row r="69" spans="1:78" ht="12.75">
      <c r="A69" s="61" t="s">
        <v>41</v>
      </c>
      <c r="B69" s="38" t="s">
        <v>42</v>
      </c>
      <c r="C69" s="36">
        <f t="shared" si="4"/>
        <v>1284.8169999999998</v>
      </c>
      <c r="D69" s="35"/>
      <c r="E69" s="35"/>
      <c r="F69" s="35"/>
      <c r="G69" s="35"/>
      <c r="H69" s="35"/>
      <c r="I69" s="35"/>
      <c r="J69" s="35"/>
      <c r="K69" s="35"/>
      <c r="L69" s="37">
        <v>0</v>
      </c>
      <c r="M69" s="36">
        <v>0</v>
      </c>
      <c r="N69" s="36">
        <v>0.011</v>
      </c>
      <c r="O69" s="36">
        <v>9.741</v>
      </c>
      <c r="P69" s="36">
        <v>2.179</v>
      </c>
      <c r="Q69" s="36">
        <v>0</v>
      </c>
      <c r="R69" s="36">
        <v>0</v>
      </c>
      <c r="S69" s="36">
        <v>0.399</v>
      </c>
      <c r="T69" s="36">
        <v>0</v>
      </c>
      <c r="U69" s="36">
        <v>0</v>
      </c>
      <c r="V69" s="36">
        <v>0</v>
      </c>
      <c r="W69" s="36">
        <v>0</v>
      </c>
      <c r="X69" s="36">
        <v>97.119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892.655</v>
      </c>
      <c r="AF69" s="36">
        <v>0</v>
      </c>
      <c r="AG69" s="36">
        <v>0</v>
      </c>
      <c r="AH69" s="36">
        <v>2.881</v>
      </c>
      <c r="AI69" s="36">
        <v>2.876</v>
      </c>
      <c r="AJ69" s="36">
        <v>0</v>
      </c>
      <c r="AK69" s="36">
        <v>0</v>
      </c>
      <c r="AL69" s="36">
        <v>0</v>
      </c>
      <c r="AM69" s="36">
        <v>0</v>
      </c>
      <c r="AN69" s="36">
        <v>0</v>
      </c>
      <c r="AO69" s="36">
        <v>82.387</v>
      </c>
      <c r="AP69" s="36">
        <v>3.386</v>
      </c>
      <c r="AQ69" s="36">
        <v>0</v>
      </c>
      <c r="AR69" s="36">
        <v>0</v>
      </c>
      <c r="AS69" s="36">
        <v>0</v>
      </c>
      <c r="AT69" s="36">
        <v>0</v>
      </c>
      <c r="AU69" s="36">
        <v>0</v>
      </c>
      <c r="AV69" s="36">
        <v>0</v>
      </c>
      <c r="AW69" s="36">
        <v>8.875</v>
      </c>
      <c r="AX69" s="36">
        <v>0</v>
      </c>
      <c r="AY69" s="36">
        <v>0</v>
      </c>
      <c r="AZ69" s="36">
        <v>1.295</v>
      </c>
      <c r="BA69" s="36">
        <v>0</v>
      </c>
      <c r="BB69" s="36">
        <v>0</v>
      </c>
      <c r="BC69" s="36">
        <v>0</v>
      </c>
      <c r="BD69" s="36">
        <v>0</v>
      </c>
      <c r="BE69" s="36">
        <v>0</v>
      </c>
      <c r="BF69" s="36">
        <v>0</v>
      </c>
      <c r="BG69" s="36">
        <v>0</v>
      </c>
      <c r="BH69" s="36">
        <v>0</v>
      </c>
      <c r="BI69" s="36">
        <v>0</v>
      </c>
      <c r="BJ69" s="36">
        <v>0</v>
      </c>
      <c r="BK69" s="36">
        <v>0</v>
      </c>
      <c r="BL69" s="81">
        <v>0</v>
      </c>
      <c r="BM69" s="82">
        <f t="shared" si="5"/>
        <v>1103.8039999999999</v>
      </c>
      <c r="BN69" s="38"/>
      <c r="BO69" s="150">
        <v>0.038</v>
      </c>
      <c r="BP69" s="83">
        <f t="shared" si="6"/>
        <v>118.859</v>
      </c>
      <c r="BQ69" s="37">
        <f t="shared" si="7"/>
        <v>118.859</v>
      </c>
      <c r="BR69" s="84">
        <v>0</v>
      </c>
      <c r="BS69" s="35">
        <v>118.859</v>
      </c>
      <c r="BT69" s="85">
        <v>0</v>
      </c>
      <c r="BU69" s="85">
        <v>0</v>
      </c>
      <c r="BV69" s="35">
        <v>0</v>
      </c>
      <c r="BW69" s="86">
        <v>62.116</v>
      </c>
      <c r="BX69" s="38">
        <v>0</v>
      </c>
      <c r="BZ69" s="2"/>
    </row>
    <row r="70" spans="1:78" ht="12.75">
      <c r="A70" s="61" t="s">
        <v>43</v>
      </c>
      <c r="B70" s="38" t="s">
        <v>208</v>
      </c>
      <c r="C70" s="36">
        <f t="shared" si="4"/>
        <v>33985.782</v>
      </c>
      <c r="D70" s="35"/>
      <c r="E70" s="35"/>
      <c r="F70" s="35"/>
      <c r="G70" s="35"/>
      <c r="H70" s="35"/>
      <c r="I70" s="35"/>
      <c r="J70" s="35"/>
      <c r="K70" s="35"/>
      <c r="L70" s="37">
        <v>944.088</v>
      </c>
      <c r="M70" s="36">
        <v>364.068</v>
      </c>
      <c r="N70" s="36">
        <v>0</v>
      </c>
      <c r="O70" s="36">
        <v>1467.28</v>
      </c>
      <c r="P70" s="36">
        <v>160.768</v>
      </c>
      <c r="Q70" s="36">
        <v>0</v>
      </c>
      <c r="R70" s="36">
        <v>0</v>
      </c>
      <c r="S70" s="36">
        <v>5.97</v>
      </c>
      <c r="T70" s="36">
        <v>0</v>
      </c>
      <c r="U70" s="36">
        <v>40.806</v>
      </c>
      <c r="V70" s="36">
        <v>1.217</v>
      </c>
      <c r="W70" s="36">
        <v>0</v>
      </c>
      <c r="X70" s="36">
        <v>0</v>
      </c>
      <c r="Y70" s="36">
        <v>0</v>
      </c>
      <c r="Z70" s="36">
        <v>2.058</v>
      </c>
      <c r="AA70" s="36">
        <v>6.498</v>
      </c>
      <c r="AB70" s="36">
        <v>0.348</v>
      </c>
      <c r="AC70" s="36">
        <v>0</v>
      </c>
      <c r="AD70" s="36">
        <v>0</v>
      </c>
      <c r="AE70" s="36">
        <v>7.605</v>
      </c>
      <c r="AF70" s="36">
        <v>60.799</v>
      </c>
      <c r="AG70" s="36">
        <v>0</v>
      </c>
      <c r="AH70" s="36">
        <v>0</v>
      </c>
      <c r="AI70" s="36">
        <v>250.507</v>
      </c>
      <c r="AJ70" s="36">
        <v>0</v>
      </c>
      <c r="AK70" s="36">
        <v>3.015</v>
      </c>
      <c r="AL70" s="36">
        <v>0</v>
      </c>
      <c r="AM70" s="36">
        <v>0</v>
      </c>
      <c r="AN70" s="36">
        <v>0</v>
      </c>
      <c r="AO70" s="36">
        <v>1764.723</v>
      </c>
      <c r="AP70" s="36">
        <v>1944.544</v>
      </c>
      <c r="AQ70" s="36">
        <v>0</v>
      </c>
      <c r="AR70" s="36">
        <v>0</v>
      </c>
      <c r="AS70" s="36">
        <v>0</v>
      </c>
      <c r="AT70" s="36">
        <v>0</v>
      </c>
      <c r="AU70" s="36">
        <v>1.296</v>
      </c>
      <c r="AV70" s="36">
        <v>0</v>
      </c>
      <c r="AW70" s="36">
        <v>0</v>
      </c>
      <c r="AX70" s="36">
        <v>0</v>
      </c>
      <c r="AY70" s="36">
        <v>0</v>
      </c>
      <c r="AZ70" s="36">
        <v>0</v>
      </c>
      <c r="BA70" s="36">
        <v>0.218</v>
      </c>
      <c r="BB70" s="36">
        <v>0</v>
      </c>
      <c r="BC70" s="36">
        <v>275.586</v>
      </c>
      <c r="BD70" s="36">
        <v>0</v>
      </c>
      <c r="BE70" s="36">
        <v>44.384</v>
      </c>
      <c r="BF70" s="36">
        <v>81.292</v>
      </c>
      <c r="BG70" s="36">
        <v>2.057</v>
      </c>
      <c r="BH70" s="36">
        <v>40.097</v>
      </c>
      <c r="BI70" s="36">
        <v>19.688</v>
      </c>
      <c r="BJ70" s="36">
        <v>0</v>
      </c>
      <c r="BK70" s="36">
        <v>0</v>
      </c>
      <c r="BL70" s="81">
        <v>0</v>
      </c>
      <c r="BM70" s="82">
        <f t="shared" si="5"/>
        <v>7488.912</v>
      </c>
      <c r="BN70" s="38"/>
      <c r="BO70" s="150">
        <v>2957.866</v>
      </c>
      <c r="BP70" s="83">
        <f t="shared" si="6"/>
        <v>23660.356</v>
      </c>
      <c r="BQ70" s="37">
        <f t="shared" si="7"/>
        <v>23660.356</v>
      </c>
      <c r="BR70" s="84">
        <v>228.174</v>
      </c>
      <c r="BS70" s="35">
        <v>23432.182</v>
      </c>
      <c r="BT70" s="85">
        <v>0</v>
      </c>
      <c r="BU70" s="85">
        <v>0</v>
      </c>
      <c r="BV70" s="35">
        <v>0.95</v>
      </c>
      <c r="BW70" s="86">
        <v>-122.302</v>
      </c>
      <c r="BX70" s="38">
        <v>0</v>
      </c>
      <c r="BZ70" s="2"/>
    </row>
    <row r="71" spans="1:78" ht="12.75">
      <c r="A71" s="61" t="s">
        <v>44</v>
      </c>
      <c r="B71" s="38" t="s">
        <v>45</v>
      </c>
      <c r="C71" s="36">
        <f t="shared" si="4"/>
        <v>12455.237999999998</v>
      </c>
      <c r="D71" s="35"/>
      <c r="E71" s="35"/>
      <c r="F71" s="35"/>
      <c r="G71" s="35"/>
      <c r="H71" s="35"/>
      <c r="I71" s="35"/>
      <c r="J71" s="35"/>
      <c r="K71" s="35"/>
      <c r="L71" s="37">
        <v>0</v>
      </c>
      <c r="M71" s="36">
        <v>55.322</v>
      </c>
      <c r="N71" s="36">
        <v>0</v>
      </c>
      <c r="O71" s="36">
        <v>50.262</v>
      </c>
      <c r="P71" s="36">
        <v>159.134</v>
      </c>
      <c r="Q71" s="36">
        <v>0</v>
      </c>
      <c r="R71" s="36">
        <v>0</v>
      </c>
      <c r="S71" s="36">
        <v>0.861</v>
      </c>
      <c r="T71" s="36">
        <v>0</v>
      </c>
      <c r="U71" s="36">
        <v>0</v>
      </c>
      <c r="V71" s="36">
        <v>11.376</v>
      </c>
      <c r="W71" s="36">
        <v>0.104</v>
      </c>
      <c r="X71" s="36">
        <v>0</v>
      </c>
      <c r="Y71" s="36">
        <v>0.03</v>
      </c>
      <c r="Z71" s="36">
        <v>0.81</v>
      </c>
      <c r="AA71" s="36">
        <v>0.297</v>
      </c>
      <c r="AB71" s="36">
        <v>2.904</v>
      </c>
      <c r="AC71" s="36">
        <v>0</v>
      </c>
      <c r="AD71" s="36">
        <v>0</v>
      </c>
      <c r="AE71" s="36">
        <v>5.82</v>
      </c>
      <c r="AF71" s="36">
        <v>0</v>
      </c>
      <c r="AG71" s="36">
        <v>0</v>
      </c>
      <c r="AH71" s="36">
        <v>0</v>
      </c>
      <c r="AI71" s="36">
        <v>40.581</v>
      </c>
      <c r="AJ71" s="36">
        <v>0</v>
      </c>
      <c r="AK71" s="36">
        <v>0</v>
      </c>
      <c r="AL71" s="36">
        <v>15.138</v>
      </c>
      <c r="AM71" s="36">
        <v>0</v>
      </c>
      <c r="AN71" s="36">
        <v>0</v>
      </c>
      <c r="AO71" s="36">
        <v>4075.016</v>
      </c>
      <c r="AP71" s="36">
        <v>1009.241</v>
      </c>
      <c r="AQ71" s="36">
        <v>0</v>
      </c>
      <c r="AR71" s="36">
        <v>0</v>
      </c>
      <c r="AS71" s="36">
        <v>0</v>
      </c>
      <c r="AT71" s="36">
        <v>0</v>
      </c>
      <c r="AU71" s="36">
        <v>0</v>
      </c>
      <c r="AV71" s="36">
        <v>0.142</v>
      </c>
      <c r="AW71" s="36">
        <v>0</v>
      </c>
      <c r="AX71" s="36">
        <v>0</v>
      </c>
      <c r="AY71" s="36">
        <v>0</v>
      </c>
      <c r="AZ71" s="36">
        <v>0</v>
      </c>
      <c r="BA71" s="36">
        <v>0.072</v>
      </c>
      <c r="BB71" s="36">
        <v>0</v>
      </c>
      <c r="BC71" s="36">
        <v>0</v>
      </c>
      <c r="BD71" s="36">
        <v>0</v>
      </c>
      <c r="BE71" s="36">
        <v>0</v>
      </c>
      <c r="BF71" s="36">
        <v>0</v>
      </c>
      <c r="BG71" s="36">
        <v>885.709</v>
      </c>
      <c r="BH71" s="36">
        <v>0</v>
      </c>
      <c r="BI71" s="36">
        <v>3.125</v>
      </c>
      <c r="BJ71" s="36">
        <v>0</v>
      </c>
      <c r="BK71" s="36">
        <v>0</v>
      </c>
      <c r="BL71" s="81">
        <v>0</v>
      </c>
      <c r="BM71" s="82">
        <f t="shared" si="5"/>
        <v>6315.9439999999995</v>
      </c>
      <c r="BN71" s="38"/>
      <c r="BO71" s="150">
        <v>46.869</v>
      </c>
      <c r="BP71" s="83">
        <f t="shared" si="6"/>
        <v>6056.446</v>
      </c>
      <c r="BQ71" s="37">
        <f t="shared" si="7"/>
        <v>6056.446</v>
      </c>
      <c r="BR71" s="84">
        <v>443.253</v>
      </c>
      <c r="BS71" s="35">
        <v>5613.193</v>
      </c>
      <c r="BT71" s="85">
        <v>0</v>
      </c>
      <c r="BU71" s="85">
        <v>0</v>
      </c>
      <c r="BV71" s="35">
        <v>0</v>
      </c>
      <c r="BW71" s="86">
        <v>35.979</v>
      </c>
      <c r="BX71" s="38">
        <v>0</v>
      </c>
      <c r="BZ71" s="2"/>
    </row>
    <row r="72" spans="1:78" ht="12.75">
      <c r="A72" s="61" t="s">
        <v>46</v>
      </c>
      <c r="B72" s="38" t="s">
        <v>47</v>
      </c>
      <c r="C72" s="36">
        <f t="shared" si="4"/>
        <v>1547.383</v>
      </c>
      <c r="D72" s="35"/>
      <c r="E72" s="35"/>
      <c r="F72" s="35"/>
      <c r="G72" s="35"/>
      <c r="H72" s="35"/>
      <c r="I72" s="35"/>
      <c r="J72" s="35"/>
      <c r="K72" s="35"/>
      <c r="L72" s="37">
        <v>0</v>
      </c>
      <c r="M72" s="36">
        <v>0</v>
      </c>
      <c r="N72" s="36">
        <v>0</v>
      </c>
      <c r="O72" s="36">
        <v>0</v>
      </c>
      <c r="P72" s="36">
        <v>0</v>
      </c>
      <c r="Q72" s="36">
        <v>236.854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  <c r="AE72" s="36">
        <v>0</v>
      </c>
      <c r="AF72" s="36">
        <v>0</v>
      </c>
      <c r="AG72" s="36">
        <v>0</v>
      </c>
      <c r="AH72" s="36">
        <v>0</v>
      </c>
      <c r="AI72" s="36">
        <v>2.085</v>
      </c>
      <c r="AJ72" s="36">
        <v>0</v>
      </c>
      <c r="AK72" s="36">
        <v>0</v>
      </c>
      <c r="AL72" s="36">
        <v>0</v>
      </c>
      <c r="AM72" s="36">
        <v>0</v>
      </c>
      <c r="AN72" s="36">
        <v>0</v>
      </c>
      <c r="AO72" s="36">
        <v>0</v>
      </c>
      <c r="AP72" s="36">
        <v>0</v>
      </c>
      <c r="AQ72" s="36">
        <v>0</v>
      </c>
      <c r="AR72" s="36">
        <v>0</v>
      </c>
      <c r="AS72" s="36">
        <v>0</v>
      </c>
      <c r="AT72" s="36">
        <v>0</v>
      </c>
      <c r="AU72" s="36">
        <v>0</v>
      </c>
      <c r="AV72" s="36">
        <v>0</v>
      </c>
      <c r="AW72" s="36">
        <v>0</v>
      </c>
      <c r="AX72" s="36">
        <v>0</v>
      </c>
      <c r="AY72" s="36">
        <v>0</v>
      </c>
      <c r="AZ72" s="36">
        <v>0</v>
      </c>
      <c r="BA72" s="36">
        <v>0</v>
      </c>
      <c r="BB72" s="36">
        <v>0</v>
      </c>
      <c r="BC72" s="36">
        <v>0</v>
      </c>
      <c r="BD72" s="36">
        <v>0</v>
      </c>
      <c r="BE72" s="36">
        <v>0</v>
      </c>
      <c r="BF72" s="36">
        <v>0</v>
      </c>
      <c r="BG72" s="36">
        <v>0</v>
      </c>
      <c r="BH72" s="36">
        <v>0</v>
      </c>
      <c r="BI72" s="36">
        <v>0</v>
      </c>
      <c r="BJ72" s="36">
        <v>0</v>
      </c>
      <c r="BK72" s="36">
        <v>0</v>
      </c>
      <c r="BL72" s="81">
        <v>0</v>
      </c>
      <c r="BM72" s="82">
        <f t="shared" si="5"/>
        <v>238.93900000000002</v>
      </c>
      <c r="BN72" s="38"/>
      <c r="BO72" s="150">
        <v>0</v>
      </c>
      <c r="BP72" s="83">
        <f t="shared" si="6"/>
        <v>1240.494</v>
      </c>
      <c r="BQ72" s="37">
        <f t="shared" si="7"/>
        <v>1240.494</v>
      </c>
      <c r="BR72" s="84">
        <v>0</v>
      </c>
      <c r="BS72" s="35">
        <v>1240.494</v>
      </c>
      <c r="BT72" s="85">
        <v>0</v>
      </c>
      <c r="BU72" s="85">
        <v>0</v>
      </c>
      <c r="BV72" s="35">
        <v>0</v>
      </c>
      <c r="BW72" s="86">
        <v>67.95</v>
      </c>
      <c r="BX72" s="38">
        <v>0</v>
      </c>
      <c r="BZ72" s="2"/>
    </row>
    <row r="73" spans="1:78" ht="12.75">
      <c r="A73" s="61" t="s">
        <v>48</v>
      </c>
      <c r="B73" s="38" t="s">
        <v>49</v>
      </c>
      <c r="C73" s="36">
        <f t="shared" si="4"/>
        <v>4961.339</v>
      </c>
      <c r="D73" s="35"/>
      <c r="E73" s="35"/>
      <c r="F73" s="35"/>
      <c r="G73" s="35"/>
      <c r="H73" s="35"/>
      <c r="I73" s="35"/>
      <c r="J73" s="35"/>
      <c r="K73" s="35"/>
      <c r="L73" s="37">
        <v>0</v>
      </c>
      <c r="M73" s="36">
        <v>0</v>
      </c>
      <c r="N73" s="36">
        <v>0</v>
      </c>
      <c r="O73" s="36">
        <v>12.946</v>
      </c>
      <c r="P73" s="36">
        <v>7.099</v>
      </c>
      <c r="Q73" s="36">
        <v>0</v>
      </c>
      <c r="R73" s="36">
        <v>626.257</v>
      </c>
      <c r="S73" s="36">
        <v>35.275</v>
      </c>
      <c r="T73" s="36">
        <v>0</v>
      </c>
      <c r="U73" s="36">
        <v>4.387</v>
      </c>
      <c r="V73" s="36">
        <v>0.517</v>
      </c>
      <c r="W73" s="36">
        <v>0</v>
      </c>
      <c r="X73" s="36">
        <v>0</v>
      </c>
      <c r="Y73" s="36">
        <v>17.568</v>
      </c>
      <c r="Z73" s="36">
        <v>0.284</v>
      </c>
      <c r="AA73" s="36">
        <v>267.365</v>
      </c>
      <c r="AB73" s="36">
        <v>6.913</v>
      </c>
      <c r="AC73" s="36">
        <v>0</v>
      </c>
      <c r="AD73" s="36">
        <v>12.656</v>
      </c>
      <c r="AE73" s="36">
        <v>0</v>
      </c>
      <c r="AF73" s="36">
        <v>0.574</v>
      </c>
      <c r="AG73" s="36">
        <v>0</v>
      </c>
      <c r="AH73" s="36">
        <v>0</v>
      </c>
      <c r="AI73" s="36">
        <v>8.707</v>
      </c>
      <c r="AJ73" s="36">
        <v>0</v>
      </c>
      <c r="AK73" s="36">
        <v>0</v>
      </c>
      <c r="AL73" s="36">
        <v>6.523</v>
      </c>
      <c r="AM73" s="36">
        <v>0.003</v>
      </c>
      <c r="AN73" s="36">
        <v>0</v>
      </c>
      <c r="AO73" s="36">
        <v>34.259</v>
      </c>
      <c r="AP73" s="36">
        <v>0</v>
      </c>
      <c r="AQ73" s="36">
        <v>0</v>
      </c>
      <c r="AR73" s="36">
        <v>0</v>
      </c>
      <c r="AS73" s="36">
        <v>0</v>
      </c>
      <c r="AT73" s="36">
        <v>0</v>
      </c>
      <c r="AU73" s="36">
        <v>0.034</v>
      </c>
      <c r="AV73" s="36">
        <v>0</v>
      </c>
      <c r="AW73" s="36">
        <v>0</v>
      </c>
      <c r="AX73" s="36">
        <v>0.501</v>
      </c>
      <c r="AY73" s="36">
        <v>0</v>
      </c>
      <c r="AZ73" s="36">
        <v>1.395</v>
      </c>
      <c r="BA73" s="36">
        <v>0</v>
      </c>
      <c r="BB73" s="36">
        <v>0</v>
      </c>
      <c r="BC73" s="36">
        <v>367.983</v>
      </c>
      <c r="BD73" s="36">
        <v>0.229</v>
      </c>
      <c r="BE73" s="36">
        <v>1.398</v>
      </c>
      <c r="BF73" s="36">
        <v>27.231</v>
      </c>
      <c r="BG73" s="36">
        <v>54.48</v>
      </c>
      <c r="BH73" s="36">
        <v>13.561</v>
      </c>
      <c r="BI73" s="36">
        <v>20.34</v>
      </c>
      <c r="BJ73" s="36">
        <v>0</v>
      </c>
      <c r="BK73" s="36">
        <v>0</v>
      </c>
      <c r="BL73" s="81">
        <v>0</v>
      </c>
      <c r="BM73" s="82">
        <f t="shared" si="5"/>
        <v>1528.4849999999997</v>
      </c>
      <c r="BN73" s="38"/>
      <c r="BO73" s="150">
        <v>994.464</v>
      </c>
      <c r="BP73" s="83">
        <f t="shared" si="6"/>
        <v>2437.442</v>
      </c>
      <c r="BQ73" s="37">
        <f t="shared" si="7"/>
        <v>2437.442</v>
      </c>
      <c r="BR73" s="84">
        <v>0</v>
      </c>
      <c r="BS73" s="35">
        <v>2437.442</v>
      </c>
      <c r="BT73" s="85">
        <v>0</v>
      </c>
      <c r="BU73" s="85">
        <v>0</v>
      </c>
      <c r="BV73" s="35">
        <v>0</v>
      </c>
      <c r="BW73" s="86">
        <v>0.948</v>
      </c>
      <c r="BX73" s="38">
        <v>0</v>
      </c>
      <c r="BZ73" s="2"/>
    </row>
    <row r="74" spans="1:78" ht="12.75">
      <c r="A74" s="61" t="s">
        <v>50</v>
      </c>
      <c r="B74" s="38" t="s">
        <v>209</v>
      </c>
      <c r="C74" s="36">
        <f t="shared" si="4"/>
        <v>3128.6209999999996</v>
      </c>
      <c r="D74" s="35"/>
      <c r="E74" s="35"/>
      <c r="F74" s="35"/>
      <c r="G74" s="35"/>
      <c r="H74" s="35"/>
      <c r="I74" s="35"/>
      <c r="J74" s="35"/>
      <c r="K74" s="35"/>
      <c r="L74" s="37">
        <v>0</v>
      </c>
      <c r="M74" s="36">
        <v>0</v>
      </c>
      <c r="N74" s="36">
        <v>0</v>
      </c>
      <c r="O74" s="36">
        <v>0</v>
      </c>
      <c r="P74" s="36">
        <v>8.249</v>
      </c>
      <c r="Q74" s="36">
        <v>0</v>
      </c>
      <c r="R74" s="36">
        <v>0</v>
      </c>
      <c r="S74" s="36">
        <v>182.762</v>
      </c>
      <c r="T74" s="36">
        <v>0</v>
      </c>
      <c r="U74" s="36">
        <v>0</v>
      </c>
      <c r="V74" s="36">
        <v>0</v>
      </c>
      <c r="W74" s="36">
        <v>0</v>
      </c>
      <c r="X74" s="36">
        <v>2.461</v>
      </c>
      <c r="Y74" s="36">
        <v>6.706</v>
      </c>
      <c r="Z74" s="36">
        <v>68.297</v>
      </c>
      <c r="AA74" s="36">
        <v>6.02</v>
      </c>
      <c r="AB74" s="36">
        <v>0</v>
      </c>
      <c r="AC74" s="36">
        <v>0</v>
      </c>
      <c r="AD74" s="36">
        <v>0</v>
      </c>
      <c r="AE74" s="36">
        <v>2519.83</v>
      </c>
      <c r="AF74" s="36">
        <v>0</v>
      </c>
      <c r="AG74" s="36">
        <v>0</v>
      </c>
      <c r="AH74" s="36">
        <v>0</v>
      </c>
      <c r="AI74" s="36">
        <v>47.616</v>
      </c>
      <c r="AJ74" s="36">
        <v>0</v>
      </c>
      <c r="AK74" s="36">
        <v>0</v>
      </c>
      <c r="AL74" s="36">
        <v>0</v>
      </c>
      <c r="AM74" s="36">
        <v>0</v>
      </c>
      <c r="AN74" s="36">
        <v>0</v>
      </c>
      <c r="AO74" s="36">
        <v>28.646</v>
      </c>
      <c r="AP74" s="36">
        <v>0</v>
      </c>
      <c r="AQ74" s="36">
        <v>0</v>
      </c>
      <c r="AR74" s="36">
        <v>0</v>
      </c>
      <c r="AS74" s="36">
        <v>0</v>
      </c>
      <c r="AT74" s="36">
        <v>0</v>
      </c>
      <c r="AU74" s="36">
        <v>0</v>
      </c>
      <c r="AV74" s="36">
        <v>0</v>
      </c>
      <c r="AW74" s="36">
        <v>3.062</v>
      </c>
      <c r="AX74" s="36">
        <v>0</v>
      </c>
      <c r="AY74" s="36">
        <v>0</v>
      </c>
      <c r="AZ74" s="36">
        <v>0</v>
      </c>
      <c r="BA74" s="36">
        <v>0</v>
      </c>
      <c r="BB74" s="36">
        <v>0</v>
      </c>
      <c r="BC74" s="36">
        <v>0</v>
      </c>
      <c r="BD74" s="36">
        <v>0</v>
      </c>
      <c r="BE74" s="36">
        <v>0</v>
      </c>
      <c r="BF74" s="36">
        <v>0</v>
      </c>
      <c r="BG74" s="36">
        <v>30.225</v>
      </c>
      <c r="BH74" s="36">
        <v>0</v>
      </c>
      <c r="BI74" s="36">
        <v>0.196</v>
      </c>
      <c r="BJ74" s="36">
        <v>0</v>
      </c>
      <c r="BK74" s="36">
        <v>0</v>
      </c>
      <c r="BL74" s="81">
        <v>0</v>
      </c>
      <c r="BM74" s="82">
        <f t="shared" si="5"/>
        <v>2904.0699999999997</v>
      </c>
      <c r="BN74" s="38"/>
      <c r="BO74" s="150">
        <v>0</v>
      </c>
      <c r="BP74" s="83">
        <f t="shared" si="6"/>
        <v>119.946</v>
      </c>
      <c r="BQ74" s="37">
        <f t="shared" si="7"/>
        <v>119.946</v>
      </c>
      <c r="BR74" s="84">
        <v>0</v>
      </c>
      <c r="BS74" s="35">
        <v>119.946</v>
      </c>
      <c r="BT74" s="85">
        <v>0</v>
      </c>
      <c r="BU74" s="85">
        <v>0</v>
      </c>
      <c r="BV74" s="35">
        <v>0</v>
      </c>
      <c r="BW74" s="86">
        <v>104.605</v>
      </c>
      <c r="BX74" s="38">
        <v>0</v>
      </c>
      <c r="BZ74" s="2"/>
    </row>
    <row r="75" spans="1:78" ht="12.75">
      <c r="A75" s="61" t="s">
        <v>51</v>
      </c>
      <c r="B75" s="38" t="s">
        <v>210</v>
      </c>
      <c r="C75" s="36">
        <f t="shared" si="4"/>
        <v>21950.152</v>
      </c>
      <c r="D75" s="35"/>
      <c r="E75" s="35"/>
      <c r="F75" s="35"/>
      <c r="G75" s="35"/>
      <c r="H75" s="35"/>
      <c r="I75" s="35"/>
      <c r="J75" s="35"/>
      <c r="K75" s="35"/>
      <c r="L75" s="37">
        <v>2.602</v>
      </c>
      <c r="M75" s="36">
        <v>696.057</v>
      </c>
      <c r="N75" s="36">
        <v>11.3</v>
      </c>
      <c r="O75" s="36">
        <v>47.219</v>
      </c>
      <c r="P75" s="36">
        <v>23.54</v>
      </c>
      <c r="Q75" s="36">
        <v>0.168</v>
      </c>
      <c r="R75" s="36">
        <v>1.679</v>
      </c>
      <c r="S75" s="36">
        <v>9.071</v>
      </c>
      <c r="T75" s="36">
        <v>0</v>
      </c>
      <c r="U75" s="36">
        <v>7.627</v>
      </c>
      <c r="V75" s="36">
        <v>2.128</v>
      </c>
      <c r="W75" s="36">
        <v>1.928</v>
      </c>
      <c r="X75" s="36">
        <v>28.369</v>
      </c>
      <c r="Y75" s="36">
        <v>8.004</v>
      </c>
      <c r="Z75" s="36">
        <v>0.199</v>
      </c>
      <c r="AA75" s="36">
        <v>1.906</v>
      </c>
      <c r="AB75" s="36">
        <v>2.366</v>
      </c>
      <c r="AC75" s="36">
        <v>3270.269</v>
      </c>
      <c r="AD75" s="36">
        <v>17.219</v>
      </c>
      <c r="AE75" s="36">
        <v>413.845</v>
      </c>
      <c r="AF75" s="36">
        <v>33.458</v>
      </c>
      <c r="AG75" s="36">
        <v>27.765</v>
      </c>
      <c r="AH75" s="36">
        <v>110.809</v>
      </c>
      <c r="AI75" s="36">
        <v>130.629</v>
      </c>
      <c r="AJ75" s="36">
        <v>2930.357</v>
      </c>
      <c r="AK75" s="36">
        <v>162.482</v>
      </c>
      <c r="AL75" s="36">
        <v>1217.805</v>
      </c>
      <c r="AM75" s="36">
        <v>0.324</v>
      </c>
      <c r="AN75" s="36">
        <v>3.263</v>
      </c>
      <c r="AO75" s="36">
        <v>165.156</v>
      </c>
      <c r="AP75" s="36">
        <v>25.541</v>
      </c>
      <c r="AQ75" s="36">
        <v>12.744</v>
      </c>
      <c r="AR75" s="36">
        <v>40.773</v>
      </c>
      <c r="AS75" s="36">
        <v>2.797</v>
      </c>
      <c r="AT75" s="36">
        <v>23.009</v>
      </c>
      <c r="AU75" s="36">
        <v>4.596</v>
      </c>
      <c r="AV75" s="36">
        <v>1.774</v>
      </c>
      <c r="AW75" s="36">
        <v>11.023</v>
      </c>
      <c r="AX75" s="36">
        <v>7.441</v>
      </c>
      <c r="AY75" s="36">
        <v>0.179</v>
      </c>
      <c r="AZ75" s="36">
        <v>35.933</v>
      </c>
      <c r="BA75" s="36">
        <v>48.228</v>
      </c>
      <c r="BB75" s="36">
        <v>22.439</v>
      </c>
      <c r="BC75" s="36">
        <v>421.397</v>
      </c>
      <c r="BD75" s="36">
        <v>2.185</v>
      </c>
      <c r="BE75" s="36">
        <v>30.586</v>
      </c>
      <c r="BF75" s="36">
        <v>40.398</v>
      </c>
      <c r="BG75" s="36">
        <v>5.258</v>
      </c>
      <c r="BH75" s="36">
        <v>8.456</v>
      </c>
      <c r="BI75" s="36">
        <v>40.577</v>
      </c>
      <c r="BJ75" s="36">
        <v>0</v>
      </c>
      <c r="BK75" s="36">
        <v>0</v>
      </c>
      <c r="BL75" s="81">
        <v>0</v>
      </c>
      <c r="BM75" s="82">
        <f t="shared" si="5"/>
        <v>10112.877999999999</v>
      </c>
      <c r="BN75" s="38"/>
      <c r="BO75" s="150">
        <v>8129.074</v>
      </c>
      <c r="BP75" s="83">
        <f t="shared" si="6"/>
        <v>3668.558</v>
      </c>
      <c r="BQ75" s="37">
        <f t="shared" si="7"/>
        <v>3668.558</v>
      </c>
      <c r="BR75" s="84">
        <v>0</v>
      </c>
      <c r="BS75" s="35">
        <v>3668.558</v>
      </c>
      <c r="BT75" s="85">
        <v>0</v>
      </c>
      <c r="BU75" s="85">
        <v>0</v>
      </c>
      <c r="BV75" s="35">
        <v>0</v>
      </c>
      <c r="BW75" s="86">
        <v>39.642</v>
      </c>
      <c r="BX75" s="38">
        <v>0</v>
      </c>
      <c r="BZ75" s="2"/>
    </row>
    <row r="76" spans="1:78" ht="12.75">
      <c r="A76" s="61" t="s">
        <v>52</v>
      </c>
      <c r="B76" s="38" t="s">
        <v>211</v>
      </c>
      <c r="C76" s="36">
        <f t="shared" si="4"/>
        <v>6073.217</v>
      </c>
      <c r="D76" s="35"/>
      <c r="E76" s="35"/>
      <c r="F76" s="35"/>
      <c r="G76" s="35"/>
      <c r="H76" s="35"/>
      <c r="I76" s="35"/>
      <c r="J76" s="35"/>
      <c r="K76" s="35"/>
      <c r="L76" s="37">
        <v>426.06</v>
      </c>
      <c r="M76" s="36">
        <v>0</v>
      </c>
      <c r="N76" s="36">
        <v>0.188</v>
      </c>
      <c r="O76" s="36">
        <v>237.267</v>
      </c>
      <c r="P76" s="36">
        <v>296.06</v>
      </c>
      <c r="Q76" s="36">
        <v>0.116</v>
      </c>
      <c r="R76" s="36">
        <v>5.233</v>
      </c>
      <c r="S76" s="36">
        <v>10.713</v>
      </c>
      <c r="T76" s="36">
        <v>0</v>
      </c>
      <c r="U76" s="36">
        <v>472.52</v>
      </c>
      <c r="V76" s="36">
        <v>100.631</v>
      </c>
      <c r="W76" s="36">
        <v>109.766</v>
      </c>
      <c r="X76" s="36">
        <v>0.387</v>
      </c>
      <c r="Y76" s="36">
        <v>2.818</v>
      </c>
      <c r="Z76" s="36">
        <v>2.686</v>
      </c>
      <c r="AA76" s="36">
        <v>216.187</v>
      </c>
      <c r="AB76" s="36">
        <v>29.625</v>
      </c>
      <c r="AC76" s="36">
        <v>0.514</v>
      </c>
      <c r="AD76" s="36">
        <v>0</v>
      </c>
      <c r="AE76" s="36">
        <v>864.815</v>
      </c>
      <c r="AF76" s="36">
        <v>48.308</v>
      </c>
      <c r="AG76" s="36">
        <v>2.978</v>
      </c>
      <c r="AH76" s="36">
        <v>0.932</v>
      </c>
      <c r="AI76" s="36">
        <v>23.277</v>
      </c>
      <c r="AJ76" s="36">
        <v>0.854</v>
      </c>
      <c r="AK76" s="36">
        <v>2.316</v>
      </c>
      <c r="AL76" s="36">
        <v>6.916</v>
      </c>
      <c r="AM76" s="36">
        <v>0.27</v>
      </c>
      <c r="AN76" s="36">
        <v>0.979</v>
      </c>
      <c r="AO76" s="36">
        <v>297.989</v>
      </c>
      <c r="AP76" s="36">
        <v>16.742</v>
      </c>
      <c r="AQ76" s="36">
        <v>0.033</v>
      </c>
      <c r="AR76" s="36">
        <v>0</v>
      </c>
      <c r="AS76" s="36">
        <v>0.128</v>
      </c>
      <c r="AT76" s="36">
        <v>0</v>
      </c>
      <c r="AU76" s="36">
        <v>0</v>
      </c>
      <c r="AV76" s="36">
        <v>0.077</v>
      </c>
      <c r="AW76" s="36">
        <v>8.302</v>
      </c>
      <c r="AX76" s="36">
        <v>1.964</v>
      </c>
      <c r="AY76" s="36">
        <v>0.049</v>
      </c>
      <c r="AZ76" s="36">
        <v>0.388</v>
      </c>
      <c r="BA76" s="36">
        <v>0.868</v>
      </c>
      <c r="BB76" s="36">
        <v>441.955</v>
      </c>
      <c r="BC76" s="36">
        <v>95.43</v>
      </c>
      <c r="BD76" s="36">
        <v>4.78</v>
      </c>
      <c r="BE76" s="36">
        <v>27.306</v>
      </c>
      <c r="BF76" s="36">
        <v>312.424</v>
      </c>
      <c r="BG76" s="36">
        <v>45.63</v>
      </c>
      <c r="BH76" s="36">
        <v>0</v>
      </c>
      <c r="BI76" s="36">
        <v>79.201</v>
      </c>
      <c r="BJ76" s="36">
        <v>0</v>
      </c>
      <c r="BK76" s="36">
        <v>0</v>
      </c>
      <c r="BL76" s="81">
        <v>0</v>
      </c>
      <c r="BM76" s="82">
        <f t="shared" si="5"/>
        <v>4195.682</v>
      </c>
      <c r="BN76" s="38"/>
      <c r="BO76" s="150">
        <v>0</v>
      </c>
      <c r="BP76" s="83">
        <f t="shared" si="6"/>
        <v>1854.504</v>
      </c>
      <c r="BQ76" s="37">
        <f t="shared" si="7"/>
        <v>1854.504</v>
      </c>
      <c r="BR76" s="84">
        <v>0</v>
      </c>
      <c r="BS76" s="35">
        <v>1854.504</v>
      </c>
      <c r="BT76" s="85">
        <v>0</v>
      </c>
      <c r="BU76" s="85">
        <v>0</v>
      </c>
      <c r="BV76" s="35">
        <v>0</v>
      </c>
      <c r="BW76" s="86">
        <v>23.031</v>
      </c>
      <c r="BX76" s="38">
        <v>0</v>
      </c>
      <c r="BZ76" s="2"/>
    </row>
    <row r="77" spans="1:78" ht="12.75">
      <c r="A77" s="61" t="s">
        <v>53</v>
      </c>
      <c r="B77" s="38" t="s">
        <v>212</v>
      </c>
      <c r="C77" s="36">
        <f t="shared" si="4"/>
        <v>1959.054</v>
      </c>
      <c r="D77" s="35"/>
      <c r="E77" s="35"/>
      <c r="F77" s="35"/>
      <c r="G77" s="35"/>
      <c r="H77" s="35"/>
      <c r="I77" s="35"/>
      <c r="J77" s="35"/>
      <c r="K77" s="35"/>
      <c r="L77" s="37">
        <v>28.083</v>
      </c>
      <c r="M77" s="36">
        <v>0</v>
      </c>
      <c r="N77" s="36">
        <v>0</v>
      </c>
      <c r="O77" s="36">
        <v>4.12</v>
      </c>
      <c r="P77" s="36">
        <v>2.388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0.275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5.877</v>
      </c>
      <c r="AD77" s="36">
        <v>0</v>
      </c>
      <c r="AE77" s="36">
        <v>0</v>
      </c>
      <c r="AF77" s="36">
        <v>0</v>
      </c>
      <c r="AG77" s="36">
        <v>0</v>
      </c>
      <c r="AH77" s="36">
        <v>0</v>
      </c>
      <c r="AI77" s="36">
        <v>0</v>
      </c>
      <c r="AJ77" s="36">
        <v>0</v>
      </c>
      <c r="AK77" s="36">
        <v>0</v>
      </c>
      <c r="AL77" s="36">
        <v>0</v>
      </c>
      <c r="AM77" s="36">
        <v>0</v>
      </c>
      <c r="AN77" s="36">
        <v>0</v>
      </c>
      <c r="AO77" s="36">
        <v>0</v>
      </c>
      <c r="AP77" s="36">
        <v>0</v>
      </c>
      <c r="AQ77" s="36">
        <v>0</v>
      </c>
      <c r="AR77" s="36">
        <v>0</v>
      </c>
      <c r="AS77" s="36">
        <v>0</v>
      </c>
      <c r="AT77" s="36">
        <v>0</v>
      </c>
      <c r="AU77" s="36">
        <v>0</v>
      </c>
      <c r="AV77" s="36">
        <v>0</v>
      </c>
      <c r="AW77" s="36">
        <v>0</v>
      </c>
      <c r="AX77" s="36">
        <v>0</v>
      </c>
      <c r="AY77" s="36">
        <v>0.588</v>
      </c>
      <c r="AZ77" s="36">
        <v>0</v>
      </c>
      <c r="BA77" s="36">
        <v>0</v>
      </c>
      <c r="BB77" s="36">
        <v>0</v>
      </c>
      <c r="BC77" s="36">
        <v>9.035</v>
      </c>
      <c r="BD77" s="36">
        <v>0</v>
      </c>
      <c r="BE77" s="36">
        <v>0.126</v>
      </c>
      <c r="BF77" s="36">
        <v>284.895</v>
      </c>
      <c r="BG77" s="36">
        <v>0.176</v>
      </c>
      <c r="BH77" s="36">
        <v>3.408</v>
      </c>
      <c r="BI77" s="36">
        <v>0.089</v>
      </c>
      <c r="BJ77" s="36">
        <v>0</v>
      </c>
      <c r="BK77" s="36">
        <v>0</v>
      </c>
      <c r="BL77" s="81">
        <v>0</v>
      </c>
      <c r="BM77" s="82">
        <f t="shared" si="5"/>
        <v>339.06</v>
      </c>
      <c r="BN77" s="38"/>
      <c r="BO77" s="150">
        <v>6.71</v>
      </c>
      <c r="BP77" s="83">
        <f t="shared" si="6"/>
        <v>1538.029</v>
      </c>
      <c r="BQ77" s="37">
        <f t="shared" si="7"/>
        <v>1538.029</v>
      </c>
      <c r="BR77" s="84">
        <v>0</v>
      </c>
      <c r="BS77" s="35">
        <v>1538.029</v>
      </c>
      <c r="BT77" s="85">
        <v>0</v>
      </c>
      <c r="BU77" s="85">
        <v>0</v>
      </c>
      <c r="BV77" s="35">
        <v>0</v>
      </c>
      <c r="BW77" s="86">
        <v>75.255</v>
      </c>
      <c r="BX77" s="38">
        <v>0</v>
      </c>
      <c r="BZ77" s="2"/>
    </row>
    <row r="78" spans="1:78" ht="12.75">
      <c r="A78" s="61" t="s">
        <v>54</v>
      </c>
      <c r="B78" s="38" t="s">
        <v>213</v>
      </c>
      <c r="C78" s="36">
        <f t="shared" si="4"/>
        <v>3699.8550000000005</v>
      </c>
      <c r="D78" s="35"/>
      <c r="E78" s="35"/>
      <c r="F78" s="35"/>
      <c r="G78" s="35"/>
      <c r="H78" s="35"/>
      <c r="I78" s="35"/>
      <c r="J78" s="35"/>
      <c r="K78" s="35"/>
      <c r="L78" s="37">
        <v>0</v>
      </c>
      <c r="M78" s="36">
        <v>0</v>
      </c>
      <c r="N78" s="36">
        <v>0</v>
      </c>
      <c r="O78" s="36">
        <v>93.013</v>
      </c>
      <c r="P78" s="36">
        <v>234.318</v>
      </c>
      <c r="Q78" s="36">
        <v>0.048</v>
      </c>
      <c r="R78" s="36">
        <v>0.045</v>
      </c>
      <c r="S78" s="36">
        <v>35.231</v>
      </c>
      <c r="T78" s="36">
        <v>0</v>
      </c>
      <c r="U78" s="36">
        <v>0</v>
      </c>
      <c r="V78" s="36">
        <v>0</v>
      </c>
      <c r="W78" s="36">
        <v>0</v>
      </c>
      <c r="X78" s="36">
        <v>18.728</v>
      </c>
      <c r="Y78" s="36">
        <v>24.093</v>
      </c>
      <c r="Z78" s="36">
        <v>0.204</v>
      </c>
      <c r="AA78" s="36">
        <v>0</v>
      </c>
      <c r="AB78" s="36">
        <v>13.243</v>
      </c>
      <c r="AC78" s="36">
        <v>0</v>
      </c>
      <c r="AD78" s="36">
        <v>1022.338</v>
      </c>
      <c r="AE78" s="36">
        <v>841.97</v>
      </c>
      <c r="AF78" s="36">
        <v>0</v>
      </c>
      <c r="AG78" s="36">
        <v>0</v>
      </c>
      <c r="AH78" s="36">
        <v>0</v>
      </c>
      <c r="AI78" s="36">
        <v>12.983</v>
      </c>
      <c r="AJ78" s="36">
        <v>1021.864</v>
      </c>
      <c r="AK78" s="36">
        <v>0</v>
      </c>
      <c r="AL78" s="36">
        <v>0</v>
      </c>
      <c r="AM78" s="36">
        <v>0.054</v>
      </c>
      <c r="AN78" s="36">
        <v>0</v>
      </c>
      <c r="AO78" s="36">
        <v>87.05</v>
      </c>
      <c r="AP78" s="36">
        <v>0</v>
      </c>
      <c r="AQ78" s="36">
        <v>0</v>
      </c>
      <c r="AR78" s="36">
        <v>0</v>
      </c>
      <c r="AS78" s="36">
        <v>0</v>
      </c>
      <c r="AT78" s="36">
        <v>0</v>
      </c>
      <c r="AU78" s="36">
        <v>0</v>
      </c>
      <c r="AV78" s="36">
        <v>0.376</v>
      </c>
      <c r="AW78" s="36">
        <v>9.324</v>
      </c>
      <c r="AX78" s="36">
        <v>0</v>
      </c>
      <c r="AY78" s="36">
        <v>0</v>
      </c>
      <c r="AZ78" s="36">
        <v>0</v>
      </c>
      <c r="BA78" s="36">
        <v>0</v>
      </c>
      <c r="BB78" s="36">
        <v>0.223</v>
      </c>
      <c r="BC78" s="36">
        <v>0</v>
      </c>
      <c r="BD78" s="36">
        <v>0</v>
      </c>
      <c r="BE78" s="36">
        <v>0</v>
      </c>
      <c r="BF78" s="36">
        <v>0</v>
      </c>
      <c r="BG78" s="36">
        <v>0</v>
      </c>
      <c r="BH78" s="36">
        <v>0</v>
      </c>
      <c r="BI78" s="36">
        <v>0.163</v>
      </c>
      <c r="BJ78" s="36">
        <v>0</v>
      </c>
      <c r="BK78" s="36">
        <v>0</v>
      </c>
      <c r="BL78" s="81">
        <v>0</v>
      </c>
      <c r="BM78" s="82">
        <f t="shared" si="5"/>
        <v>3415.2680000000005</v>
      </c>
      <c r="BN78" s="38"/>
      <c r="BO78" s="150">
        <v>0</v>
      </c>
      <c r="BP78" s="83">
        <f t="shared" si="6"/>
        <v>198.876</v>
      </c>
      <c r="BQ78" s="37">
        <f t="shared" si="7"/>
        <v>198.876</v>
      </c>
      <c r="BR78" s="84">
        <v>0</v>
      </c>
      <c r="BS78" s="35">
        <v>198.876</v>
      </c>
      <c r="BT78" s="85">
        <v>0</v>
      </c>
      <c r="BU78" s="85">
        <v>0</v>
      </c>
      <c r="BV78" s="35">
        <v>0</v>
      </c>
      <c r="BW78" s="86">
        <v>85.711</v>
      </c>
      <c r="BX78" s="38">
        <v>0</v>
      </c>
      <c r="BZ78" s="2"/>
    </row>
    <row r="79" spans="1:78" ht="12.75">
      <c r="A79" s="61" t="s">
        <v>55</v>
      </c>
      <c r="B79" s="38" t="s">
        <v>214</v>
      </c>
      <c r="C79" s="36">
        <f t="shared" si="4"/>
        <v>7943.053999999999</v>
      </c>
      <c r="D79" s="35"/>
      <c r="E79" s="35"/>
      <c r="F79" s="35"/>
      <c r="G79" s="35"/>
      <c r="H79" s="35"/>
      <c r="I79" s="35"/>
      <c r="J79" s="35"/>
      <c r="K79" s="35"/>
      <c r="L79" s="37">
        <v>0</v>
      </c>
      <c r="M79" s="36">
        <v>0</v>
      </c>
      <c r="N79" s="36">
        <v>0</v>
      </c>
      <c r="O79" s="36">
        <v>4.481</v>
      </c>
      <c r="P79" s="36">
        <v>162.935</v>
      </c>
      <c r="Q79" s="36">
        <v>0.002</v>
      </c>
      <c r="R79" s="36">
        <v>0.085</v>
      </c>
      <c r="S79" s="36">
        <v>23.815</v>
      </c>
      <c r="T79" s="36">
        <v>0</v>
      </c>
      <c r="U79" s="36">
        <v>0</v>
      </c>
      <c r="V79" s="36">
        <v>0</v>
      </c>
      <c r="W79" s="36">
        <v>0</v>
      </c>
      <c r="X79" s="36">
        <v>237.473</v>
      </c>
      <c r="Y79" s="36">
        <v>105.299</v>
      </c>
      <c r="Z79" s="36">
        <v>0.451</v>
      </c>
      <c r="AA79" s="36">
        <v>0.546</v>
      </c>
      <c r="AB79" s="36">
        <v>0</v>
      </c>
      <c r="AC79" s="36">
        <v>0</v>
      </c>
      <c r="AD79" s="36">
        <v>0</v>
      </c>
      <c r="AE79" s="36">
        <v>5327.268</v>
      </c>
      <c r="AF79" s="36">
        <v>0.218</v>
      </c>
      <c r="AG79" s="36">
        <v>0</v>
      </c>
      <c r="AH79" s="36">
        <v>8.579</v>
      </c>
      <c r="AI79" s="36">
        <v>0</v>
      </c>
      <c r="AJ79" s="36">
        <v>0</v>
      </c>
      <c r="AK79" s="36">
        <v>0</v>
      </c>
      <c r="AL79" s="36">
        <v>0</v>
      </c>
      <c r="AM79" s="36">
        <v>0</v>
      </c>
      <c r="AN79" s="36">
        <v>0</v>
      </c>
      <c r="AO79" s="36">
        <v>646.658</v>
      </c>
      <c r="AP79" s="36">
        <v>0</v>
      </c>
      <c r="AQ79" s="36">
        <v>0</v>
      </c>
      <c r="AR79" s="36">
        <v>0</v>
      </c>
      <c r="AS79" s="36">
        <v>0</v>
      </c>
      <c r="AT79" s="36">
        <v>0</v>
      </c>
      <c r="AU79" s="36">
        <v>0</v>
      </c>
      <c r="AV79" s="36">
        <v>0</v>
      </c>
      <c r="AW79" s="36">
        <v>63.914</v>
      </c>
      <c r="AX79" s="36">
        <v>0</v>
      </c>
      <c r="AY79" s="36">
        <v>0</v>
      </c>
      <c r="AZ79" s="36">
        <v>6.19</v>
      </c>
      <c r="BA79" s="36">
        <v>0</v>
      </c>
      <c r="BB79" s="36">
        <v>0</v>
      </c>
      <c r="BC79" s="36">
        <v>0</v>
      </c>
      <c r="BD79" s="36">
        <v>0</v>
      </c>
      <c r="BE79" s="36">
        <v>0</v>
      </c>
      <c r="BF79" s="36">
        <v>0</v>
      </c>
      <c r="BG79" s="36">
        <v>0</v>
      </c>
      <c r="BH79" s="36">
        <v>0</v>
      </c>
      <c r="BI79" s="36">
        <v>0.415</v>
      </c>
      <c r="BJ79" s="36">
        <v>0</v>
      </c>
      <c r="BK79" s="36">
        <v>0</v>
      </c>
      <c r="BL79" s="81">
        <v>0</v>
      </c>
      <c r="BM79" s="82">
        <f t="shared" si="5"/>
        <v>6588.329</v>
      </c>
      <c r="BN79" s="38"/>
      <c r="BO79" s="150">
        <v>0</v>
      </c>
      <c r="BP79" s="83">
        <f t="shared" si="6"/>
        <v>226.672</v>
      </c>
      <c r="BQ79" s="37">
        <f t="shared" si="7"/>
        <v>226.672</v>
      </c>
      <c r="BR79" s="84">
        <v>0</v>
      </c>
      <c r="BS79" s="35">
        <v>226.672</v>
      </c>
      <c r="BT79" s="85">
        <v>0</v>
      </c>
      <c r="BU79" s="85">
        <v>0</v>
      </c>
      <c r="BV79" s="35">
        <v>0</v>
      </c>
      <c r="BW79" s="86">
        <v>1128.053</v>
      </c>
      <c r="BX79" s="38">
        <v>0</v>
      </c>
      <c r="BZ79" s="2"/>
    </row>
    <row r="80" spans="1:78" ht="12.75">
      <c r="A80" s="61" t="s">
        <v>56</v>
      </c>
      <c r="B80" s="38" t="s">
        <v>215</v>
      </c>
      <c r="C80" s="36">
        <f t="shared" si="4"/>
        <v>9586.818</v>
      </c>
      <c r="D80" s="35"/>
      <c r="E80" s="35"/>
      <c r="F80" s="35"/>
      <c r="G80" s="35"/>
      <c r="H80" s="35"/>
      <c r="I80" s="35"/>
      <c r="J80" s="35"/>
      <c r="K80" s="35"/>
      <c r="L80" s="37">
        <v>0.078</v>
      </c>
      <c r="M80" s="36">
        <v>0</v>
      </c>
      <c r="N80" s="36">
        <v>0.227</v>
      </c>
      <c r="O80" s="36">
        <v>448.823</v>
      </c>
      <c r="P80" s="36">
        <v>51.572</v>
      </c>
      <c r="Q80" s="36">
        <v>0.053</v>
      </c>
      <c r="R80" s="36">
        <v>5.456</v>
      </c>
      <c r="S80" s="36">
        <v>49.534</v>
      </c>
      <c r="T80" s="36">
        <v>0</v>
      </c>
      <c r="U80" s="36">
        <v>41.555</v>
      </c>
      <c r="V80" s="36">
        <v>13.424</v>
      </c>
      <c r="W80" s="36">
        <v>0.524</v>
      </c>
      <c r="X80" s="36">
        <v>1.089</v>
      </c>
      <c r="Y80" s="36">
        <v>463.76</v>
      </c>
      <c r="Z80" s="36">
        <v>1.688</v>
      </c>
      <c r="AA80" s="36">
        <v>13.73</v>
      </c>
      <c r="AB80" s="36">
        <v>87.364</v>
      </c>
      <c r="AC80" s="36">
        <v>1.56</v>
      </c>
      <c r="AD80" s="36">
        <v>0.04</v>
      </c>
      <c r="AE80" s="36">
        <v>2005.407</v>
      </c>
      <c r="AF80" s="36">
        <v>14.564</v>
      </c>
      <c r="AG80" s="36">
        <v>9.993</v>
      </c>
      <c r="AH80" s="36">
        <v>53.069</v>
      </c>
      <c r="AI80" s="36">
        <v>24.876</v>
      </c>
      <c r="AJ80" s="36">
        <v>49.17</v>
      </c>
      <c r="AK80" s="36">
        <v>1.054</v>
      </c>
      <c r="AL80" s="36">
        <v>77.432</v>
      </c>
      <c r="AM80" s="36">
        <v>0.048</v>
      </c>
      <c r="AN80" s="36">
        <v>0.001</v>
      </c>
      <c r="AO80" s="36">
        <v>445.434</v>
      </c>
      <c r="AP80" s="36">
        <v>38.937</v>
      </c>
      <c r="AQ80" s="36">
        <v>4.972</v>
      </c>
      <c r="AR80" s="36">
        <v>2.961</v>
      </c>
      <c r="AS80" s="36">
        <v>1.265</v>
      </c>
      <c r="AT80" s="36">
        <v>0</v>
      </c>
      <c r="AU80" s="36">
        <v>0</v>
      </c>
      <c r="AV80" s="36">
        <v>1.021</v>
      </c>
      <c r="AW80" s="36">
        <v>23.959</v>
      </c>
      <c r="AX80" s="36">
        <v>75.632</v>
      </c>
      <c r="AY80" s="36">
        <v>0.09</v>
      </c>
      <c r="AZ80" s="36">
        <v>0.528</v>
      </c>
      <c r="BA80" s="36">
        <v>2.439</v>
      </c>
      <c r="BB80" s="36">
        <v>2.368</v>
      </c>
      <c r="BC80" s="36">
        <v>52.652</v>
      </c>
      <c r="BD80" s="36">
        <v>0.051</v>
      </c>
      <c r="BE80" s="36">
        <v>14.56</v>
      </c>
      <c r="BF80" s="36">
        <v>29.496</v>
      </c>
      <c r="BG80" s="36">
        <v>1.005</v>
      </c>
      <c r="BH80" s="36">
        <v>0</v>
      </c>
      <c r="BI80" s="36">
        <v>13.634</v>
      </c>
      <c r="BJ80" s="36">
        <v>0</v>
      </c>
      <c r="BK80" s="36">
        <v>0</v>
      </c>
      <c r="BL80" s="81">
        <v>0</v>
      </c>
      <c r="BM80" s="82">
        <f t="shared" si="5"/>
        <v>4127.094999999999</v>
      </c>
      <c r="BN80" s="38"/>
      <c r="BO80" s="150">
        <v>0</v>
      </c>
      <c r="BP80" s="83">
        <f t="shared" si="6"/>
        <v>191.863</v>
      </c>
      <c r="BQ80" s="37">
        <f t="shared" si="7"/>
        <v>191.863</v>
      </c>
      <c r="BR80" s="84">
        <v>0</v>
      </c>
      <c r="BS80" s="35">
        <v>191.863</v>
      </c>
      <c r="BT80" s="85">
        <v>0</v>
      </c>
      <c r="BU80" s="85">
        <v>0</v>
      </c>
      <c r="BV80" s="35">
        <v>5094.975</v>
      </c>
      <c r="BW80" s="86">
        <v>172.885</v>
      </c>
      <c r="BX80" s="38">
        <v>0</v>
      </c>
      <c r="BZ80" s="2"/>
    </row>
    <row r="81" spans="1:78" ht="12.75">
      <c r="A81" s="61" t="s">
        <v>57</v>
      </c>
      <c r="B81" s="38" t="s">
        <v>58</v>
      </c>
      <c r="C81" s="36">
        <f t="shared" si="4"/>
        <v>3062.09</v>
      </c>
      <c r="D81" s="35"/>
      <c r="E81" s="35"/>
      <c r="F81" s="35"/>
      <c r="G81" s="35"/>
      <c r="H81" s="35"/>
      <c r="I81" s="35"/>
      <c r="J81" s="35"/>
      <c r="K81" s="35"/>
      <c r="L81" s="37">
        <v>0</v>
      </c>
      <c r="M81" s="36">
        <v>0</v>
      </c>
      <c r="N81" s="36">
        <v>0</v>
      </c>
      <c r="O81" s="36">
        <v>0</v>
      </c>
      <c r="P81" s="36">
        <v>237.365</v>
      </c>
      <c r="Q81" s="36">
        <v>0</v>
      </c>
      <c r="R81" s="36">
        <v>4.42</v>
      </c>
      <c r="S81" s="36">
        <v>168.434</v>
      </c>
      <c r="T81" s="36">
        <v>0</v>
      </c>
      <c r="U81" s="36">
        <v>0.801</v>
      </c>
      <c r="V81" s="36">
        <v>0</v>
      </c>
      <c r="W81" s="36">
        <v>0</v>
      </c>
      <c r="X81" s="36">
        <v>0.385</v>
      </c>
      <c r="Y81" s="36">
        <v>0</v>
      </c>
      <c r="Z81" s="36">
        <v>316.812</v>
      </c>
      <c r="AA81" s="36">
        <v>38.238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36">
        <v>105.25</v>
      </c>
      <c r="AI81" s="36">
        <v>0</v>
      </c>
      <c r="AJ81" s="36">
        <v>0</v>
      </c>
      <c r="AK81" s="36">
        <v>0</v>
      </c>
      <c r="AL81" s="36">
        <v>0</v>
      </c>
      <c r="AM81" s="36">
        <v>0</v>
      </c>
      <c r="AN81" s="36">
        <v>0</v>
      </c>
      <c r="AO81" s="36">
        <v>0</v>
      </c>
      <c r="AP81" s="36">
        <v>0</v>
      </c>
      <c r="AQ81" s="36">
        <v>0</v>
      </c>
      <c r="AR81" s="36">
        <v>0</v>
      </c>
      <c r="AS81" s="36">
        <v>0</v>
      </c>
      <c r="AT81" s="36">
        <v>0</v>
      </c>
      <c r="AU81" s="36">
        <v>0</v>
      </c>
      <c r="AV81" s="36">
        <v>0</v>
      </c>
      <c r="AW81" s="36">
        <v>0</v>
      </c>
      <c r="AX81" s="36">
        <v>21.318</v>
      </c>
      <c r="AY81" s="36">
        <v>0</v>
      </c>
      <c r="AZ81" s="36">
        <v>0</v>
      </c>
      <c r="BA81" s="36">
        <v>0</v>
      </c>
      <c r="BB81" s="36">
        <v>0</v>
      </c>
      <c r="BC81" s="36">
        <v>0</v>
      </c>
      <c r="BD81" s="36">
        <v>0</v>
      </c>
      <c r="BE81" s="36">
        <v>0</v>
      </c>
      <c r="BF81" s="36">
        <v>0</v>
      </c>
      <c r="BG81" s="36">
        <v>0</v>
      </c>
      <c r="BH81" s="36">
        <v>0</v>
      </c>
      <c r="BI81" s="36">
        <v>17.19</v>
      </c>
      <c r="BJ81" s="36">
        <v>0</v>
      </c>
      <c r="BK81" s="36">
        <v>0</v>
      </c>
      <c r="BL81" s="81">
        <v>0</v>
      </c>
      <c r="BM81" s="82">
        <f t="shared" si="5"/>
        <v>910.213</v>
      </c>
      <c r="BN81" s="38"/>
      <c r="BO81" s="150">
        <v>0</v>
      </c>
      <c r="BP81" s="83">
        <f t="shared" si="6"/>
        <v>1281.231</v>
      </c>
      <c r="BQ81" s="37">
        <f t="shared" si="7"/>
        <v>1281.231</v>
      </c>
      <c r="BR81" s="84">
        <v>0</v>
      </c>
      <c r="BS81" s="35">
        <v>1281.231</v>
      </c>
      <c r="BT81" s="85">
        <v>0</v>
      </c>
      <c r="BU81" s="85">
        <v>0</v>
      </c>
      <c r="BV81" s="35">
        <v>855.089</v>
      </c>
      <c r="BW81" s="86">
        <v>15.557</v>
      </c>
      <c r="BX81" s="38">
        <v>0</v>
      </c>
      <c r="BZ81" s="2"/>
    </row>
    <row r="82" spans="1:78" ht="12.75">
      <c r="A82" s="61" t="s">
        <v>59</v>
      </c>
      <c r="B82" s="38" t="s">
        <v>60</v>
      </c>
      <c r="C82" s="36">
        <f t="shared" si="4"/>
        <v>25894.853</v>
      </c>
      <c r="D82" s="35"/>
      <c r="E82" s="35"/>
      <c r="F82" s="35"/>
      <c r="G82" s="35"/>
      <c r="H82" s="35"/>
      <c r="I82" s="35"/>
      <c r="J82" s="35"/>
      <c r="K82" s="35"/>
      <c r="L82" s="37">
        <v>0.411</v>
      </c>
      <c r="M82" s="36">
        <v>2.681</v>
      </c>
      <c r="N82" s="36">
        <v>0.899</v>
      </c>
      <c r="O82" s="36">
        <v>76.989</v>
      </c>
      <c r="P82" s="36">
        <v>174.84</v>
      </c>
      <c r="Q82" s="36">
        <v>0.26</v>
      </c>
      <c r="R82" s="36">
        <v>2.781</v>
      </c>
      <c r="S82" s="36">
        <v>0.729</v>
      </c>
      <c r="T82" s="36">
        <v>0</v>
      </c>
      <c r="U82" s="36">
        <v>26.945</v>
      </c>
      <c r="V82" s="36">
        <v>7.848</v>
      </c>
      <c r="W82" s="36">
        <v>0.359</v>
      </c>
      <c r="X82" s="36">
        <v>7.035</v>
      </c>
      <c r="Y82" s="36">
        <v>0.801</v>
      </c>
      <c r="Z82" s="36">
        <v>0.35</v>
      </c>
      <c r="AA82" s="36">
        <v>117.153</v>
      </c>
      <c r="AB82" s="36">
        <v>3.982</v>
      </c>
      <c r="AC82" s="36">
        <v>297.728</v>
      </c>
      <c r="AD82" s="36">
        <v>190.496</v>
      </c>
      <c r="AE82" s="36">
        <v>275.273</v>
      </c>
      <c r="AF82" s="36">
        <v>30.494</v>
      </c>
      <c r="AG82" s="36">
        <v>14.674</v>
      </c>
      <c r="AH82" s="36">
        <v>161.901</v>
      </c>
      <c r="AI82" s="36">
        <v>93.361</v>
      </c>
      <c r="AJ82" s="36">
        <v>2231.499</v>
      </c>
      <c r="AK82" s="36">
        <v>3.988</v>
      </c>
      <c r="AL82" s="36">
        <v>8.336</v>
      </c>
      <c r="AM82" s="36">
        <v>0.174</v>
      </c>
      <c r="AN82" s="36">
        <v>13.623</v>
      </c>
      <c r="AO82" s="36">
        <v>181.981</v>
      </c>
      <c r="AP82" s="36">
        <v>22.556</v>
      </c>
      <c r="AQ82" s="36">
        <v>49.348</v>
      </c>
      <c r="AR82" s="36">
        <v>347.832</v>
      </c>
      <c r="AS82" s="36">
        <v>425.483</v>
      </c>
      <c r="AT82" s="36">
        <v>180.961</v>
      </c>
      <c r="AU82" s="36">
        <v>26.166</v>
      </c>
      <c r="AV82" s="36">
        <v>10.828</v>
      </c>
      <c r="AW82" s="36">
        <v>5.289</v>
      </c>
      <c r="AX82" s="36">
        <v>91.461</v>
      </c>
      <c r="AY82" s="36">
        <v>0.092</v>
      </c>
      <c r="AZ82" s="36">
        <v>80.193</v>
      </c>
      <c r="BA82" s="36">
        <v>70.024</v>
      </c>
      <c r="BB82" s="36">
        <v>14.894</v>
      </c>
      <c r="BC82" s="36">
        <v>327.082</v>
      </c>
      <c r="BD82" s="36">
        <v>4.249</v>
      </c>
      <c r="BE82" s="36">
        <v>78.061</v>
      </c>
      <c r="BF82" s="36">
        <v>147.626</v>
      </c>
      <c r="BG82" s="36">
        <v>6.004</v>
      </c>
      <c r="BH82" s="36">
        <v>8.706</v>
      </c>
      <c r="BI82" s="36">
        <v>23.339</v>
      </c>
      <c r="BJ82" s="36">
        <v>0</v>
      </c>
      <c r="BK82" s="36">
        <v>0</v>
      </c>
      <c r="BL82" s="81">
        <v>0</v>
      </c>
      <c r="BM82" s="82">
        <f t="shared" si="5"/>
        <v>5847.785000000001</v>
      </c>
      <c r="BN82" s="38"/>
      <c r="BO82" s="150">
        <v>12.937</v>
      </c>
      <c r="BP82" s="83">
        <f t="shared" si="6"/>
        <v>7823.074</v>
      </c>
      <c r="BQ82" s="37">
        <f t="shared" si="7"/>
        <v>7823.074</v>
      </c>
      <c r="BR82" s="84">
        <v>0</v>
      </c>
      <c r="BS82" s="35">
        <v>7823.074</v>
      </c>
      <c r="BT82" s="85">
        <v>0</v>
      </c>
      <c r="BU82" s="85">
        <v>0</v>
      </c>
      <c r="BV82" s="35">
        <v>12181.604</v>
      </c>
      <c r="BW82" s="86">
        <v>29.453</v>
      </c>
      <c r="BX82" s="38">
        <v>0</v>
      </c>
      <c r="BZ82" s="2"/>
    </row>
    <row r="83" spans="1:78" ht="12.75">
      <c r="A83" s="61" t="s">
        <v>61</v>
      </c>
      <c r="B83" s="38" t="s">
        <v>216</v>
      </c>
      <c r="C83" s="36">
        <f t="shared" si="4"/>
        <v>1301.8029999999997</v>
      </c>
      <c r="D83" s="35"/>
      <c r="E83" s="35"/>
      <c r="F83" s="35"/>
      <c r="G83" s="35"/>
      <c r="H83" s="35"/>
      <c r="I83" s="35"/>
      <c r="J83" s="35"/>
      <c r="K83" s="35"/>
      <c r="L83" s="37">
        <v>6.839</v>
      </c>
      <c r="M83" s="36">
        <v>100.793</v>
      </c>
      <c r="N83" s="36">
        <v>18.504</v>
      </c>
      <c r="O83" s="36">
        <v>22.234</v>
      </c>
      <c r="P83" s="36">
        <v>2.308</v>
      </c>
      <c r="Q83" s="36">
        <v>0.516</v>
      </c>
      <c r="R83" s="36">
        <v>2.023</v>
      </c>
      <c r="S83" s="36">
        <v>1.987</v>
      </c>
      <c r="T83" s="36">
        <v>0</v>
      </c>
      <c r="U83" s="36">
        <v>4.632</v>
      </c>
      <c r="V83" s="36">
        <v>10.655</v>
      </c>
      <c r="W83" s="36">
        <v>1.117</v>
      </c>
      <c r="X83" s="36">
        <v>32.724</v>
      </c>
      <c r="Y83" s="36">
        <v>7.111</v>
      </c>
      <c r="Z83" s="36">
        <v>0.32</v>
      </c>
      <c r="AA83" s="36">
        <v>0</v>
      </c>
      <c r="AB83" s="36">
        <v>0.792</v>
      </c>
      <c r="AC83" s="36">
        <v>30.879</v>
      </c>
      <c r="AD83" s="36">
        <v>26.807</v>
      </c>
      <c r="AE83" s="36">
        <v>22.474</v>
      </c>
      <c r="AF83" s="36">
        <v>10.335</v>
      </c>
      <c r="AG83" s="36">
        <v>9.131</v>
      </c>
      <c r="AH83" s="36">
        <v>11.939</v>
      </c>
      <c r="AI83" s="36">
        <v>15.513</v>
      </c>
      <c r="AJ83" s="36">
        <v>0</v>
      </c>
      <c r="AK83" s="36">
        <v>179.683</v>
      </c>
      <c r="AL83" s="36">
        <v>311.466</v>
      </c>
      <c r="AM83" s="36">
        <v>0.106</v>
      </c>
      <c r="AN83" s="36">
        <v>0.911</v>
      </c>
      <c r="AO83" s="36">
        <v>20.454</v>
      </c>
      <c r="AP83" s="36">
        <v>9.797</v>
      </c>
      <c r="AQ83" s="36">
        <v>3.919</v>
      </c>
      <c r="AR83" s="36">
        <v>65.477</v>
      </c>
      <c r="AS83" s="36">
        <v>7.888</v>
      </c>
      <c r="AT83" s="36">
        <v>0</v>
      </c>
      <c r="AU83" s="36">
        <v>10.266</v>
      </c>
      <c r="AV83" s="36">
        <v>3.861</v>
      </c>
      <c r="AW83" s="36">
        <v>10.152</v>
      </c>
      <c r="AX83" s="36">
        <v>2.325</v>
      </c>
      <c r="AY83" s="36">
        <v>0</v>
      </c>
      <c r="AZ83" s="36">
        <v>30.571</v>
      </c>
      <c r="BA83" s="36">
        <v>9.857</v>
      </c>
      <c r="BB83" s="36">
        <v>2.056</v>
      </c>
      <c r="BC83" s="36">
        <v>86.271</v>
      </c>
      <c r="BD83" s="36">
        <v>1.562</v>
      </c>
      <c r="BE83" s="36">
        <v>15.605</v>
      </c>
      <c r="BF83" s="36">
        <v>22.809</v>
      </c>
      <c r="BG83" s="36">
        <v>4.801</v>
      </c>
      <c r="BH83" s="36">
        <v>0</v>
      </c>
      <c r="BI83" s="36">
        <v>10.243</v>
      </c>
      <c r="BJ83" s="36">
        <v>0</v>
      </c>
      <c r="BK83" s="36">
        <v>0</v>
      </c>
      <c r="BL83" s="81">
        <v>0</v>
      </c>
      <c r="BM83" s="82">
        <f t="shared" si="5"/>
        <v>1149.7129999999997</v>
      </c>
      <c r="BN83" s="38"/>
      <c r="BO83" s="150">
        <v>117.711</v>
      </c>
      <c r="BP83" s="83">
        <f t="shared" si="6"/>
        <v>0</v>
      </c>
      <c r="BQ83" s="37">
        <f t="shared" si="7"/>
        <v>0</v>
      </c>
      <c r="BR83" s="84">
        <v>0</v>
      </c>
      <c r="BS83" s="35">
        <v>0</v>
      </c>
      <c r="BT83" s="85">
        <v>0</v>
      </c>
      <c r="BU83" s="85">
        <v>0</v>
      </c>
      <c r="BV83" s="35">
        <v>34.379</v>
      </c>
      <c r="BW83" s="86">
        <v>0</v>
      </c>
      <c r="BX83" s="38">
        <v>0</v>
      </c>
      <c r="BZ83" s="2"/>
    </row>
    <row r="84" spans="1:78" ht="12.75">
      <c r="A84" s="61" t="s">
        <v>62</v>
      </c>
      <c r="B84" s="38" t="s">
        <v>63</v>
      </c>
      <c r="C84" s="36">
        <f t="shared" si="4"/>
        <v>8871.039</v>
      </c>
      <c r="D84" s="35"/>
      <c r="E84" s="35"/>
      <c r="F84" s="35"/>
      <c r="G84" s="35"/>
      <c r="H84" s="35"/>
      <c r="I84" s="35"/>
      <c r="J84" s="35"/>
      <c r="K84" s="35"/>
      <c r="L84" s="37">
        <v>5.748</v>
      </c>
      <c r="M84" s="36">
        <v>266.837</v>
      </c>
      <c r="N84" s="36">
        <v>53.361</v>
      </c>
      <c r="O84" s="36">
        <v>148.585</v>
      </c>
      <c r="P84" s="36">
        <v>36.848</v>
      </c>
      <c r="Q84" s="36">
        <v>0.736</v>
      </c>
      <c r="R84" s="36">
        <v>13.586</v>
      </c>
      <c r="S84" s="36">
        <v>12.31</v>
      </c>
      <c r="T84" s="36">
        <v>0</v>
      </c>
      <c r="U84" s="36">
        <v>15.988</v>
      </c>
      <c r="V84" s="36">
        <v>22.695</v>
      </c>
      <c r="W84" s="36">
        <v>5.263</v>
      </c>
      <c r="X84" s="36">
        <v>4.625</v>
      </c>
      <c r="Y84" s="36">
        <v>3.956</v>
      </c>
      <c r="Z84" s="36">
        <v>1.39</v>
      </c>
      <c r="AA84" s="36">
        <v>7.737</v>
      </c>
      <c r="AB84" s="36">
        <v>21.534</v>
      </c>
      <c r="AC84" s="36">
        <v>563.004</v>
      </c>
      <c r="AD84" s="36">
        <v>54.227</v>
      </c>
      <c r="AE84" s="36">
        <v>513.425</v>
      </c>
      <c r="AF84" s="36">
        <v>23.807</v>
      </c>
      <c r="AG84" s="36">
        <v>38.826</v>
      </c>
      <c r="AH84" s="36">
        <v>80.857</v>
      </c>
      <c r="AI84" s="36">
        <v>250.052</v>
      </c>
      <c r="AJ84" s="36">
        <v>70.184</v>
      </c>
      <c r="AK84" s="36">
        <v>2.778</v>
      </c>
      <c r="AL84" s="36">
        <v>17.57</v>
      </c>
      <c r="AM84" s="36">
        <v>0.846</v>
      </c>
      <c r="AN84" s="36">
        <v>7.42</v>
      </c>
      <c r="AO84" s="36">
        <v>1010.853</v>
      </c>
      <c r="AP84" s="36">
        <v>149.994</v>
      </c>
      <c r="AQ84" s="36">
        <v>35.451</v>
      </c>
      <c r="AR84" s="36">
        <v>327.901</v>
      </c>
      <c r="AS84" s="36">
        <v>3.639</v>
      </c>
      <c r="AT84" s="36">
        <v>223.71</v>
      </c>
      <c r="AU84" s="36">
        <v>22.332</v>
      </c>
      <c r="AV84" s="36">
        <v>8.431</v>
      </c>
      <c r="AW84" s="36">
        <v>30.777</v>
      </c>
      <c r="AX84" s="36">
        <v>15.256</v>
      </c>
      <c r="AY84" s="36">
        <v>0.138</v>
      </c>
      <c r="AZ84" s="36">
        <v>2.482</v>
      </c>
      <c r="BA84" s="36">
        <v>8.355</v>
      </c>
      <c r="BB84" s="36">
        <v>4.844</v>
      </c>
      <c r="BC84" s="36">
        <v>505.094</v>
      </c>
      <c r="BD84" s="36">
        <v>14.515</v>
      </c>
      <c r="BE84" s="36">
        <v>69.76</v>
      </c>
      <c r="BF84" s="36">
        <v>71.981</v>
      </c>
      <c r="BG84" s="36">
        <v>4.228</v>
      </c>
      <c r="BH84" s="36">
        <v>8.367</v>
      </c>
      <c r="BI84" s="36">
        <v>72.785</v>
      </c>
      <c r="BJ84" s="36">
        <v>0</v>
      </c>
      <c r="BK84" s="36">
        <v>0</v>
      </c>
      <c r="BL84" s="81">
        <v>0</v>
      </c>
      <c r="BM84" s="82">
        <f t="shared" si="5"/>
        <v>4835.088000000001</v>
      </c>
      <c r="BN84" s="38"/>
      <c r="BO84" s="150">
        <v>0</v>
      </c>
      <c r="BP84" s="83">
        <f t="shared" si="6"/>
        <v>4023.674</v>
      </c>
      <c r="BQ84" s="37">
        <f t="shared" si="7"/>
        <v>4023.674</v>
      </c>
      <c r="BR84" s="84">
        <v>0</v>
      </c>
      <c r="BS84" s="35">
        <v>4023.674</v>
      </c>
      <c r="BT84" s="85">
        <v>0</v>
      </c>
      <c r="BU84" s="85">
        <v>0</v>
      </c>
      <c r="BV84" s="35">
        <v>0</v>
      </c>
      <c r="BW84" s="86">
        <v>12.277</v>
      </c>
      <c r="BX84" s="38">
        <v>0</v>
      </c>
      <c r="BZ84" s="2"/>
    </row>
    <row r="85" spans="1:78" ht="12.75">
      <c r="A85" s="61" t="s">
        <v>64</v>
      </c>
      <c r="B85" s="38" t="s">
        <v>217</v>
      </c>
      <c r="C85" s="36">
        <f t="shared" si="4"/>
        <v>3270.0829999999996</v>
      </c>
      <c r="D85" s="35"/>
      <c r="E85" s="35"/>
      <c r="F85" s="35"/>
      <c r="G85" s="35"/>
      <c r="H85" s="35"/>
      <c r="I85" s="35"/>
      <c r="J85" s="35"/>
      <c r="K85" s="35"/>
      <c r="L85" s="37">
        <v>277.453</v>
      </c>
      <c r="M85" s="36">
        <v>18.859</v>
      </c>
      <c r="N85" s="36">
        <v>0.245</v>
      </c>
      <c r="O85" s="36">
        <v>51.6</v>
      </c>
      <c r="P85" s="36">
        <v>2.058</v>
      </c>
      <c r="Q85" s="36">
        <v>0.065</v>
      </c>
      <c r="R85" s="36">
        <v>0.864</v>
      </c>
      <c r="S85" s="36">
        <v>2.966</v>
      </c>
      <c r="T85" s="36">
        <v>0</v>
      </c>
      <c r="U85" s="36">
        <v>2.898</v>
      </c>
      <c r="V85" s="36">
        <v>0.764</v>
      </c>
      <c r="W85" s="36">
        <v>0.205</v>
      </c>
      <c r="X85" s="36">
        <v>11.845</v>
      </c>
      <c r="Y85" s="36">
        <v>1.264</v>
      </c>
      <c r="Z85" s="36">
        <v>0.073</v>
      </c>
      <c r="AA85" s="36">
        <v>2.758</v>
      </c>
      <c r="AB85" s="36">
        <v>4.007</v>
      </c>
      <c r="AC85" s="36">
        <v>12.992</v>
      </c>
      <c r="AD85" s="36">
        <v>0</v>
      </c>
      <c r="AE85" s="36">
        <v>225.654</v>
      </c>
      <c r="AF85" s="36">
        <v>19.869</v>
      </c>
      <c r="AG85" s="36">
        <v>13.699</v>
      </c>
      <c r="AH85" s="36">
        <v>31.973</v>
      </c>
      <c r="AI85" s="36">
        <v>125.358</v>
      </c>
      <c r="AJ85" s="36">
        <v>14.038</v>
      </c>
      <c r="AK85" s="36">
        <v>3.582</v>
      </c>
      <c r="AL85" s="36">
        <v>3.032</v>
      </c>
      <c r="AM85" s="36">
        <v>0.318</v>
      </c>
      <c r="AN85" s="36">
        <v>2.561</v>
      </c>
      <c r="AO85" s="36">
        <v>625.207</v>
      </c>
      <c r="AP85" s="36">
        <v>55.537</v>
      </c>
      <c r="AQ85" s="36">
        <v>4.593</v>
      </c>
      <c r="AR85" s="36">
        <v>8.913</v>
      </c>
      <c r="AS85" s="36">
        <v>0.995</v>
      </c>
      <c r="AT85" s="36">
        <v>23.629</v>
      </c>
      <c r="AU85" s="36">
        <v>2.279</v>
      </c>
      <c r="AV85" s="36">
        <v>0.431</v>
      </c>
      <c r="AW85" s="36">
        <v>9.193</v>
      </c>
      <c r="AX85" s="36">
        <v>5.709</v>
      </c>
      <c r="AY85" s="36">
        <v>0.027</v>
      </c>
      <c r="AZ85" s="36">
        <v>1.389</v>
      </c>
      <c r="BA85" s="36">
        <v>4.907</v>
      </c>
      <c r="BB85" s="36">
        <v>1.737</v>
      </c>
      <c r="BC85" s="36">
        <v>175.801</v>
      </c>
      <c r="BD85" s="36">
        <v>3.145</v>
      </c>
      <c r="BE85" s="36">
        <v>38.036</v>
      </c>
      <c r="BF85" s="36">
        <v>33.843</v>
      </c>
      <c r="BG85" s="36">
        <v>2.318</v>
      </c>
      <c r="BH85" s="36">
        <v>6.838</v>
      </c>
      <c r="BI85" s="36">
        <v>57.297</v>
      </c>
      <c r="BJ85" s="36">
        <v>0</v>
      </c>
      <c r="BK85" s="36">
        <v>0</v>
      </c>
      <c r="BL85" s="81">
        <v>0</v>
      </c>
      <c r="BM85" s="82">
        <f t="shared" si="5"/>
        <v>1892.8239999999998</v>
      </c>
      <c r="BN85" s="38"/>
      <c r="BO85" s="150">
        <v>0</v>
      </c>
      <c r="BP85" s="83">
        <f t="shared" si="6"/>
        <v>1377.259</v>
      </c>
      <c r="BQ85" s="37">
        <f t="shared" si="7"/>
        <v>1377.259</v>
      </c>
      <c r="BR85" s="84">
        <v>0</v>
      </c>
      <c r="BS85" s="35">
        <v>1377.259</v>
      </c>
      <c r="BT85" s="85">
        <v>0</v>
      </c>
      <c r="BU85" s="85">
        <v>0</v>
      </c>
      <c r="BV85" s="35">
        <v>0</v>
      </c>
      <c r="BW85" s="86">
        <v>0</v>
      </c>
      <c r="BX85" s="38">
        <v>0</v>
      </c>
      <c r="BZ85" s="2"/>
    </row>
    <row r="86" spans="1:78" ht="12.75">
      <c r="A86" s="61" t="s">
        <v>65</v>
      </c>
      <c r="B86" s="38" t="s">
        <v>17</v>
      </c>
      <c r="C86" s="36">
        <f t="shared" si="4"/>
        <v>36879.56</v>
      </c>
      <c r="D86" s="35"/>
      <c r="E86" s="35"/>
      <c r="F86" s="35"/>
      <c r="G86" s="35"/>
      <c r="H86" s="35"/>
      <c r="I86" s="35"/>
      <c r="J86" s="35"/>
      <c r="K86" s="35"/>
      <c r="L86" s="37">
        <v>0.122</v>
      </c>
      <c r="M86" s="36">
        <v>0</v>
      </c>
      <c r="N86" s="36">
        <v>0</v>
      </c>
      <c r="O86" s="36">
        <v>24.031</v>
      </c>
      <c r="P86" s="36">
        <v>18.806</v>
      </c>
      <c r="Q86" s="36">
        <v>0.101</v>
      </c>
      <c r="R86" s="36">
        <v>0.938</v>
      </c>
      <c r="S86" s="36">
        <v>2.583</v>
      </c>
      <c r="T86" s="36">
        <v>0</v>
      </c>
      <c r="U86" s="36">
        <v>3.448</v>
      </c>
      <c r="V86" s="36">
        <v>3.126</v>
      </c>
      <c r="W86" s="36">
        <v>0.287</v>
      </c>
      <c r="X86" s="36">
        <v>0.441</v>
      </c>
      <c r="Y86" s="36">
        <v>5.043</v>
      </c>
      <c r="Z86" s="36">
        <v>0.48</v>
      </c>
      <c r="AA86" s="36">
        <v>7.45</v>
      </c>
      <c r="AB86" s="36">
        <v>11.199</v>
      </c>
      <c r="AC86" s="36">
        <v>0</v>
      </c>
      <c r="AD86" s="36">
        <v>5.359</v>
      </c>
      <c r="AE86" s="36">
        <v>7275.368</v>
      </c>
      <c r="AF86" s="36">
        <v>3.635</v>
      </c>
      <c r="AG86" s="36">
        <v>11.114</v>
      </c>
      <c r="AH86" s="36">
        <v>45.221</v>
      </c>
      <c r="AI86" s="36">
        <v>42.525</v>
      </c>
      <c r="AJ86" s="36">
        <v>0.709</v>
      </c>
      <c r="AK86" s="36">
        <v>0</v>
      </c>
      <c r="AL86" s="36">
        <v>2.969</v>
      </c>
      <c r="AM86" s="36">
        <v>0</v>
      </c>
      <c r="AN86" s="36">
        <v>2.8</v>
      </c>
      <c r="AO86" s="36">
        <v>641.428</v>
      </c>
      <c r="AP86" s="36">
        <v>25.5</v>
      </c>
      <c r="AQ86" s="36">
        <v>9.948</v>
      </c>
      <c r="AR86" s="36">
        <v>60.982</v>
      </c>
      <c r="AS86" s="36">
        <v>1.152</v>
      </c>
      <c r="AT86" s="36">
        <v>0</v>
      </c>
      <c r="AU86" s="36">
        <v>5.694</v>
      </c>
      <c r="AV86" s="36">
        <v>1.75</v>
      </c>
      <c r="AW86" s="36">
        <v>177.553</v>
      </c>
      <c r="AX86" s="36">
        <v>577.782</v>
      </c>
      <c r="AY86" s="36">
        <v>0.325</v>
      </c>
      <c r="AZ86" s="36">
        <v>11.779</v>
      </c>
      <c r="BA86" s="36">
        <v>41.802</v>
      </c>
      <c r="BB86" s="36">
        <v>6.312</v>
      </c>
      <c r="BC86" s="36">
        <v>46.999</v>
      </c>
      <c r="BD86" s="36">
        <v>1.75</v>
      </c>
      <c r="BE86" s="36">
        <v>17.246</v>
      </c>
      <c r="BF86" s="36">
        <v>20.259</v>
      </c>
      <c r="BG86" s="36">
        <v>7.427</v>
      </c>
      <c r="BH86" s="36">
        <v>26.191</v>
      </c>
      <c r="BI86" s="36">
        <v>1.782</v>
      </c>
      <c r="BJ86" s="36">
        <v>0</v>
      </c>
      <c r="BK86" s="36">
        <v>0</v>
      </c>
      <c r="BL86" s="81">
        <v>0</v>
      </c>
      <c r="BM86" s="82">
        <f t="shared" si="5"/>
        <v>9151.415999999997</v>
      </c>
      <c r="BN86" s="38"/>
      <c r="BO86" s="150">
        <v>76.139</v>
      </c>
      <c r="BP86" s="83">
        <f t="shared" si="6"/>
        <v>199.335</v>
      </c>
      <c r="BQ86" s="37">
        <f t="shared" si="7"/>
        <v>199.335</v>
      </c>
      <c r="BR86" s="84">
        <v>0</v>
      </c>
      <c r="BS86" s="35">
        <v>199.335</v>
      </c>
      <c r="BT86" s="85">
        <v>0</v>
      </c>
      <c r="BU86" s="85">
        <v>0</v>
      </c>
      <c r="BV86" s="35">
        <v>24221.911</v>
      </c>
      <c r="BW86" s="86">
        <v>3230.759</v>
      </c>
      <c r="BX86" s="38">
        <v>0</v>
      </c>
      <c r="BZ86" s="2"/>
    </row>
    <row r="87" spans="1:78" ht="12.75">
      <c r="A87" s="61" t="s">
        <v>66</v>
      </c>
      <c r="B87" s="38" t="s">
        <v>218</v>
      </c>
      <c r="C87" s="36">
        <f t="shared" si="4"/>
        <v>926.1459999999997</v>
      </c>
      <c r="D87" s="35"/>
      <c r="E87" s="35"/>
      <c r="F87" s="35"/>
      <c r="G87" s="35"/>
      <c r="H87" s="35"/>
      <c r="I87" s="35"/>
      <c r="J87" s="35"/>
      <c r="K87" s="35"/>
      <c r="L87" s="37">
        <v>0.085</v>
      </c>
      <c r="M87" s="36">
        <v>0</v>
      </c>
      <c r="N87" s="36">
        <v>3.135</v>
      </c>
      <c r="O87" s="36">
        <v>3.387</v>
      </c>
      <c r="P87" s="36">
        <v>19.576</v>
      </c>
      <c r="Q87" s="36">
        <v>0.168</v>
      </c>
      <c r="R87" s="36">
        <v>1.891</v>
      </c>
      <c r="S87" s="36">
        <v>0.167</v>
      </c>
      <c r="T87" s="36">
        <v>0</v>
      </c>
      <c r="U87" s="36">
        <v>3.665</v>
      </c>
      <c r="V87" s="36">
        <v>1.356</v>
      </c>
      <c r="W87" s="36">
        <v>0.156</v>
      </c>
      <c r="X87" s="36">
        <v>6.186</v>
      </c>
      <c r="Y87" s="36">
        <v>4.374</v>
      </c>
      <c r="Z87" s="36">
        <v>0.047</v>
      </c>
      <c r="AA87" s="36">
        <v>1.009</v>
      </c>
      <c r="AB87" s="36">
        <v>1.952</v>
      </c>
      <c r="AC87" s="36">
        <v>6.069</v>
      </c>
      <c r="AD87" s="36">
        <v>2.823</v>
      </c>
      <c r="AE87" s="36">
        <v>22.727</v>
      </c>
      <c r="AF87" s="36">
        <v>29.131</v>
      </c>
      <c r="AG87" s="36">
        <v>13.875</v>
      </c>
      <c r="AH87" s="36">
        <v>24.309</v>
      </c>
      <c r="AI87" s="36">
        <v>30.814</v>
      </c>
      <c r="AJ87" s="36">
        <v>335.198</v>
      </c>
      <c r="AK87" s="36">
        <v>0.145</v>
      </c>
      <c r="AL87" s="36">
        <v>0</v>
      </c>
      <c r="AM87" s="36">
        <v>0.038</v>
      </c>
      <c r="AN87" s="36">
        <v>0.41</v>
      </c>
      <c r="AO87" s="36">
        <v>18.446</v>
      </c>
      <c r="AP87" s="36">
        <v>0.088</v>
      </c>
      <c r="AQ87" s="36">
        <v>2.512</v>
      </c>
      <c r="AR87" s="36">
        <v>31.355</v>
      </c>
      <c r="AS87" s="36">
        <v>2.192</v>
      </c>
      <c r="AT87" s="36">
        <v>8.755</v>
      </c>
      <c r="AU87" s="36">
        <v>5.244</v>
      </c>
      <c r="AV87" s="36">
        <v>2.09</v>
      </c>
      <c r="AW87" s="36">
        <v>3.816</v>
      </c>
      <c r="AX87" s="36">
        <v>2.997</v>
      </c>
      <c r="AY87" s="36">
        <v>0</v>
      </c>
      <c r="AZ87" s="36">
        <v>10.262</v>
      </c>
      <c r="BA87" s="36">
        <v>13.389</v>
      </c>
      <c r="BB87" s="36">
        <v>15.758</v>
      </c>
      <c r="BC87" s="36">
        <v>36.193</v>
      </c>
      <c r="BD87" s="36">
        <v>1.972</v>
      </c>
      <c r="BE87" s="36">
        <v>6.617</v>
      </c>
      <c r="BF87" s="36">
        <v>6.341</v>
      </c>
      <c r="BG87" s="36">
        <v>0.962</v>
      </c>
      <c r="BH87" s="36">
        <v>0</v>
      </c>
      <c r="BI87" s="36">
        <v>0.174</v>
      </c>
      <c r="BJ87" s="36">
        <v>0</v>
      </c>
      <c r="BK87" s="36">
        <v>0</v>
      </c>
      <c r="BL87" s="81">
        <v>0</v>
      </c>
      <c r="BM87" s="82">
        <f t="shared" si="5"/>
        <v>681.8559999999998</v>
      </c>
      <c r="BN87" s="38"/>
      <c r="BO87" s="150">
        <v>0</v>
      </c>
      <c r="BP87" s="83">
        <f t="shared" si="6"/>
        <v>244.29</v>
      </c>
      <c r="BQ87" s="37">
        <f t="shared" si="7"/>
        <v>244.29</v>
      </c>
      <c r="BR87" s="84">
        <v>0</v>
      </c>
      <c r="BS87" s="35">
        <v>244.29</v>
      </c>
      <c r="BT87" s="85">
        <v>0</v>
      </c>
      <c r="BU87" s="85">
        <v>0</v>
      </c>
      <c r="BV87" s="35">
        <v>0</v>
      </c>
      <c r="BW87" s="86">
        <v>0</v>
      </c>
      <c r="BX87" s="38">
        <v>0</v>
      </c>
      <c r="BZ87" s="2"/>
    </row>
    <row r="88" spans="1:78" ht="12.75">
      <c r="A88" s="61" t="s">
        <v>67</v>
      </c>
      <c r="B88" s="38" t="s">
        <v>219</v>
      </c>
      <c r="C88" s="36">
        <f t="shared" si="4"/>
        <v>0</v>
      </c>
      <c r="D88" s="35"/>
      <c r="E88" s="35"/>
      <c r="F88" s="35"/>
      <c r="G88" s="35"/>
      <c r="H88" s="35"/>
      <c r="I88" s="35"/>
      <c r="J88" s="35"/>
      <c r="K88" s="35"/>
      <c r="L88" s="37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  <c r="AG88" s="36">
        <v>0</v>
      </c>
      <c r="AH88" s="36">
        <v>0</v>
      </c>
      <c r="AI88" s="36">
        <v>0</v>
      </c>
      <c r="AJ88" s="36">
        <v>0</v>
      </c>
      <c r="AK88" s="36">
        <v>0</v>
      </c>
      <c r="AL88" s="36">
        <v>0</v>
      </c>
      <c r="AM88" s="36">
        <v>0</v>
      </c>
      <c r="AN88" s="36">
        <v>0</v>
      </c>
      <c r="AO88" s="36">
        <v>0</v>
      </c>
      <c r="AP88" s="36">
        <v>0</v>
      </c>
      <c r="AQ88" s="36">
        <v>0</v>
      </c>
      <c r="AR88" s="36">
        <v>0</v>
      </c>
      <c r="AS88" s="36">
        <v>0</v>
      </c>
      <c r="AT88" s="36">
        <v>0</v>
      </c>
      <c r="AU88" s="36">
        <v>0</v>
      </c>
      <c r="AV88" s="36">
        <v>0</v>
      </c>
      <c r="AW88" s="36">
        <v>0</v>
      </c>
      <c r="AX88" s="36">
        <v>0</v>
      </c>
      <c r="AY88" s="36">
        <v>0</v>
      </c>
      <c r="AZ88" s="36">
        <v>0</v>
      </c>
      <c r="BA88" s="36">
        <v>0</v>
      </c>
      <c r="BB88" s="36">
        <v>0</v>
      </c>
      <c r="BC88" s="36">
        <v>0</v>
      </c>
      <c r="BD88" s="36">
        <v>0</v>
      </c>
      <c r="BE88" s="36">
        <v>0</v>
      </c>
      <c r="BF88" s="36">
        <v>0</v>
      </c>
      <c r="BG88" s="36">
        <v>0</v>
      </c>
      <c r="BH88" s="36">
        <v>0</v>
      </c>
      <c r="BI88" s="36">
        <v>0</v>
      </c>
      <c r="BJ88" s="36">
        <v>0</v>
      </c>
      <c r="BK88" s="36">
        <v>0</v>
      </c>
      <c r="BL88" s="81">
        <v>0</v>
      </c>
      <c r="BM88" s="82">
        <f t="shared" si="5"/>
        <v>0</v>
      </c>
      <c r="BN88" s="38"/>
      <c r="BO88" s="150">
        <v>0</v>
      </c>
      <c r="BP88" s="83">
        <f t="shared" si="6"/>
        <v>0</v>
      </c>
      <c r="BQ88" s="37">
        <f t="shared" si="7"/>
        <v>0</v>
      </c>
      <c r="BR88" s="84">
        <v>0</v>
      </c>
      <c r="BS88" s="35">
        <v>0</v>
      </c>
      <c r="BT88" s="85">
        <v>0</v>
      </c>
      <c r="BU88" s="85">
        <v>0</v>
      </c>
      <c r="BV88" s="35">
        <v>0</v>
      </c>
      <c r="BW88" s="86">
        <v>0</v>
      </c>
      <c r="BX88" s="38">
        <v>0</v>
      </c>
      <c r="BZ88" s="2"/>
    </row>
    <row r="89" spans="1:78" ht="12.75">
      <c r="A89" s="61" t="s">
        <v>68</v>
      </c>
      <c r="B89" s="38" t="s">
        <v>220</v>
      </c>
      <c r="C89" s="36">
        <f t="shared" si="4"/>
        <v>0</v>
      </c>
      <c r="D89" s="35"/>
      <c r="E89" s="35"/>
      <c r="F89" s="35"/>
      <c r="G89" s="35"/>
      <c r="H89" s="35"/>
      <c r="I89" s="35"/>
      <c r="J89" s="35"/>
      <c r="K89" s="35"/>
      <c r="L89" s="37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  <c r="AG89" s="36">
        <v>0</v>
      </c>
      <c r="AH89" s="36">
        <v>0</v>
      </c>
      <c r="AI89" s="36">
        <v>0</v>
      </c>
      <c r="AJ89" s="36">
        <v>0</v>
      </c>
      <c r="AK89" s="36">
        <v>0</v>
      </c>
      <c r="AL89" s="36">
        <v>0</v>
      </c>
      <c r="AM89" s="36">
        <v>0</v>
      </c>
      <c r="AN89" s="36">
        <v>0</v>
      </c>
      <c r="AO89" s="36">
        <v>0</v>
      </c>
      <c r="AP89" s="36">
        <v>0</v>
      </c>
      <c r="AQ89" s="36">
        <v>0</v>
      </c>
      <c r="AR89" s="36">
        <v>0</v>
      </c>
      <c r="AS89" s="36">
        <v>0</v>
      </c>
      <c r="AT89" s="36">
        <v>0</v>
      </c>
      <c r="AU89" s="36">
        <v>0</v>
      </c>
      <c r="AV89" s="36">
        <v>0</v>
      </c>
      <c r="AW89" s="36">
        <v>0</v>
      </c>
      <c r="AX89" s="36">
        <v>0</v>
      </c>
      <c r="AY89" s="36">
        <v>0</v>
      </c>
      <c r="AZ89" s="36">
        <v>0</v>
      </c>
      <c r="BA89" s="36">
        <v>0</v>
      </c>
      <c r="BB89" s="36">
        <v>0</v>
      </c>
      <c r="BC89" s="36">
        <v>0</v>
      </c>
      <c r="BD89" s="36">
        <v>0</v>
      </c>
      <c r="BE89" s="36">
        <v>0</v>
      </c>
      <c r="BF89" s="36">
        <v>0</v>
      </c>
      <c r="BG89" s="36">
        <v>0</v>
      </c>
      <c r="BH89" s="36">
        <v>0</v>
      </c>
      <c r="BI89" s="36">
        <v>0</v>
      </c>
      <c r="BJ89" s="36">
        <v>0</v>
      </c>
      <c r="BK89" s="36">
        <v>0</v>
      </c>
      <c r="BL89" s="81">
        <v>0</v>
      </c>
      <c r="BM89" s="82">
        <f t="shared" si="5"/>
        <v>0</v>
      </c>
      <c r="BN89" s="38"/>
      <c r="BO89" s="150">
        <v>0</v>
      </c>
      <c r="BP89" s="83">
        <f t="shared" si="6"/>
        <v>0</v>
      </c>
      <c r="BQ89" s="37">
        <f t="shared" si="7"/>
        <v>0</v>
      </c>
      <c r="BR89" s="84">
        <v>0</v>
      </c>
      <c r="BS89" s="35">
        <v>0</v>
      </c>
      <c r="BT89" s="85">
        <v>0</v>
      </c>
      <c r="BU89" s="85">
        <v>0</v>
      </c>
      <c r="BV89" s="35">
        <v>0</v>
      </c>
      <c r="BW89" s="86">
        <v>0</v>
      </c>
      <c r="BX89" s="38">
        <v>0</v>
      </c>
      <c r="BZ89" s="2"/>
    </row>
    <row r="90" spans="1:78" ht="12.75">
      <c r="A90" s="61" t="s">
        <v>69</v>
      </c>
      <c r="B90" s="38" t="s">
        <v>221</v>
      </c>
      <c r="C90" s="36">
        <f t="shared" si="4"/>
        <v>0</v>
      </c>
      <c r="D90" s="35"/>
      <c r="E90" s="35"/>
      <c r="F90" s="35"/>
      <c r="G90" s="35"/>
      <c r="H90" s="35"/>
      <c r="I90" s="35"/>
      <c r="J90" s="35"/>
      <c r="K90" s="35"/>
      <c r="L90" s="37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  <c r="AG90" s="36">
        <v>0</v>
      </c>
      <c r="AH90" s="36">
        <v>0</v>
      </c>
      <c r="AI90" s="36">
        <v>0</v>
      </c>
      <c r="AJ90" s="36">
        <v>0</v>
      </c>
      <c r="AK90" s="36">
        <v>0</v>
      </c>
      <c r="AL90" s="36">
        <v>0</v>
      </c>
      <c r="AM90" s="36">
        <v>0</v>
      </c>
      <c r="AN90" s="36">
        <v>0</v>
      </c>
      <c r="AO90" s="36">
        <v>0</v>
      </c>
      <c r="AP90" s="36">
        <v>0</v>
      </c>
      <c r="AQ90" s="36">
        <v>0</v>
      </c>
      <c r="AR90" s="36">
        <v>0</v>
      </c>
      <c r="AS90" s="36">
        <v>0</v>
      </c>
      <c r="AT90" s="36">
        <v>0</v>
      </c>
      <c r="AU90" s="36">
        <v>0</v>
      </c>
      <c r="AV90" s="36">
        <v>0</v>
      </c>
      <c r="AW90" s="36">
        <v>0</v>
      </c>
      <c r="AX90" s="36">
        <v>0</v>
      </c>
      <c r="AY90" s="36">
        <v>0</v>
      </c>
      <c r="AZ90" s="36">
        <v>0</v>
      </c>
      <c r="BA90" s="36">
        <v>0</v>
      </c>
      <c r="BB90" s="36">
        <v>0</v>
      </c>
      <c r="BC90" s="36">
        <v>0</v>
      </c>
      <c r="BD90" s="36">
        <v>0</v>
      </c>
      <c r="BE90" s="36">
        <v>0</v>
      </c>
      <c r="BF90" s="36">
        <v>0</v>
      </c>
      <c r="BG90" s="36">
        <v>0</v>
      </c>
      <c r="BH90" s="36">
        <v>0</v>
      </c>
      <c r="BI90" s="36">
        <v>0</v>
      </c>
      <c r="BJ90" s="36">
        <v>0</v>
      </c>
      <c r="BK90" s="36">
        <v>0</v>
      </c>
      <c r="BL90" s="81">
        <v>0</v>
      </c>
      <c r="BM90" s="82">
        <f t="shared" si="5"/>
        <v>0</v>
      </c>
      <c r="BN90" s="38"/>
      <c r="BO90" s="150">
        <v>0</v>
      </c>
      <c r="BP90" s="83">
        <f t="shared" si="6"/>
        <v>0</v>
      </c>
      <c r="BQ90" s="37">
        <f t="shared" si="7"/>
        <v>0</v>
      </c>
      <c r="BR90" s="84">
        <v>0</v>
      </c>
      <c r="BS90" s="35">
        <v>0</v>
      </c>
      <c r="BT90" s="85">
        <v>0</v>
      </c>
      <c r="BU90" s="85">
        <v>0</v>
      </c>
      <c r="BV90" s="35">
        <v>0</v>
      </c>
      <c r="BW90" s="86">
        <v>0</v>
      </c>
      <c r="BX90" s="38">
        <v>0</v>
      </c>
      <c r="BZ90" s="2"/>
    </row>
    <row r="91" spans="1:78" ht="12.75">
      <c r="A91" s="61" t="s">
        <v>70</v>
      </c>
      <c r="B91" s="38" t="s">
        <v>222</v>
      </c>
      <c r="C91" s="36">
        <f t="shared" si="4"/>
        <v>16219.649999999998</v>
      </c>
      <c r="D91" s="35"/>
      <c r="E91" s="35"/>
      <c r="F91" s="35"/>
      <c r="G91" s="35"/>
      <c r="H91" s="35"/>
      <c r="I91" s="35"/>
      <c r="J91" s="35"/>
      <c r="K91" s="35"/>
      <c r="L91" s="37">
        <v>0</v>
      </c>
      <c r="M91" s="36">
        <v>119.828</v>
      </c>
      <c r="N91" s="36">
        <v>107.339</v>
      </c>
      <c r="O91" s="36">
        <v>88.837</v>
      </c>
      <c r="P91" s="36">
        <v>192.547</v>
      </c>
      <c r="Q91" s="36">
        <v>0.921</v>
      </c>
      <c r="R91" s="36">
        <v>8.594</v>
      </c>
      <c r="S91" s="36">
        <v>5.555</v>
      </c>
      <c r="T91" s="36">
        <v>0</v>
      </c>
      <c r="U91" s="36">
        <v>29.512</v>
      </c>
      <c r="V91" s="36">
        <v>4.009</v>
      </c>
      <c r="W91" s="36">
        <v>1.481</v>
      </c>
      <c r="X91" s="36">
        <v>2.48</v>
      </c>
      <c r="Y91" s="36">
        <v>0.818</v>
      </c>
      <c r="Z91" s="36">
        <v>2.076</v>
      </c>
      <c r="AA91" s="36">
        <v>6.439</v>
      </c>
      <c r="AB91" s="36">
        <v>1.67</v>
      </c>
      <c r="AC91" s="36">
        <v>11.588</v>
      </c>
      <c r="AD91" s="36">
        <v>13.601</v>
      </c>
      <c r="AE91" s="36">
        <v>1635.183</v>
      </c>
      <c r="AF91" s="36">
        <v>16.032</v>
      </c>
      <c r="AG91" s="36">
        <v>40.012</v>
      </c>
      <c r="AH91" s="36">
        <v>326.729</v>
      </c>
      <c r="AI91" s="36">
        <v>653.164</v>
      </c>
      <c r="AJ91" s="36">
        <v>13.793</v>
      </c>
      <c r="AK91" s="36">
        <v>1.476</v>
      </c>
      <c r="AL91" s="36">
        <v>200.32</v>
      </c>
      <c r="AM91" s="36">
        <v>0.183</v>
      </c>
      <c r="AN91" s="36">
        <v>11.058</v>
      </c>
      <c r="AO91" s="36">
        <v>550.942</v>
      </c>
      <c r="AP91" s="36">
        <v>59.496</v>
      </c>
      <c r="AQ91" s="36">
        <v>19.247</v>
      </c>
      <c r="AR91" s="36">
        <v>10.686</v>
      </c>
      <c r="AS91" s="36">
        <v>8.597</v>
      </c>
      <c r="AT91" s="36">
        <v>471.236</v>
      </c>
      <c r="AU91" s="36">
        <v>0.377</v>
      </c>
      <c r="AV91" s="36">
        <v>0.034</v>
      </c>
      <c r="AW91" s="36">
        <v>13.824</v>
      </c>
      <c r="AX91" s="36">
        <v>40.507</v>
      </c>
      <c r="AY91" s="36">
        <v>0</v>
      </c>
      <c r="AZ91" s="36">
        <v>9.495</v>
      </c>
      <c r="BA91" s="36">
        <v>184.244</v>
      </c>
      <c r="BB91" s="36">
        <v>18.652</v>
      </c>
      <c r="BC91" s="36">
        <v>351.539</v>
      </c>
      <c r="BD91" s="36">
        <v>6.083</v>
      </c>
      <c r="BE91" s="36">
        <v>30.993</v>
      </c>
      <c r="BF91" s="36">
        <v>35.152</v>
      </c>
      <c r="BG91" s="36">
        <v>13.196</v>
      </c>
      <c r="BH91" s="36">
        <v>0</v>
      </c>
      <c r="BI91" s="36">
        <v>35.525</v>
      </c>
      <c r="BJ91" s="36">
        <v>0</v>
      </c>
      <c r="BK91" s="36">
        <v>0</v>
      </c>
      <c r="BL91" s="81">
        <v>0</v>
      </c>
      <c r="BM91" s="82">
        <f t="shared" si="5"/>
        <v>5355.069999999998</v>
      </c>
      <c r="BN91" s="38"/>
      <c r="BO91" s="150">
        <v>0</v>
      </c>
      <c r="BP91" s="83">
        <f t="shared" si="6"/>
        <v>10864.58</v>
      </c>
      <c r="BQ91" s="37">
        <f t="shared" si="7"/>
        <v>10864.58</v>
      </c>
      <c r="BR91" s="84">
        <v>0</v>
      </c>
      <c r="BS91" s="35">
        <v>10864.58</v>
      </c>
      <c r="BT91" s="85">
        <v>0</v>
      </c>
      <c r="BU91" s="85">
        <v>0</v>
      </c>
      <c r="BV91" s="35">
        <v>0</v>
      </c>
      <c r="BW91" s="86">
        <v>0</v>
      </c>
      <c r="BX91" s="38">
        <v>0</v>
      </c>
      <c r="BZ91" s="2"/>
    </row>
    <row r="92" spans="1:78" ht="12.75">
      <c r="A92" s="61" t="s">
        <v>71</v>
      </c>
      <c r="B92" s="38" t="s">
        <v>72</v>
      </c>
      <c r="C92" s="36">
        <f t="shared" si="4"/>
        <v>1994.3400000000001</v>
      </c>
      <c r="D92" s="35"/>
      <c r="E92" s="35"/>
      <c r="F92" s="35"/>
      <c r="G92" s="35"/>
      <c r="H92" s="35"/>
      <c r="I92" s="35"/>
      <c r="J92" s="35"/>
      <c r="K92" s="35"/>
      <c r="L92" s="37">
        <v>0</v>
      </c>
      <c r="M92" s="36">
        <v>10.015</v>
      </c>
      <c r="N92" s="36">
        <v>0</v>
      </c>
      <c r="O92" s="36">
        <v>3.693</v>
      </c>
      <c r="P92" s="36">
        <v>106.686</v>
      </c>
      <c r="Q92" s="36">
        <v>0.656</v>
      </c>
      <c r="R92" s="36">
        <v>0.224</v>
      </c>
      <c r="S92" s="36">
        <v>0</v>
      </c>
      <c r="T92" s="36">
        <v>0</v>
      </c>
      <c r="U92" s="36">
        <v>0</v>
      </c>
      <c r="V92" s="36">
        <v>0.734</v>
      </c>
      <c r="W92" s="36">
        <v>1.691</v>
      </c>
      <c r="X92" s="36">
        <v>1.993</v>
      </c>
      <c r="Y92" s="36">
        <v>11.032</v>
      </c>
      <c r="Z92" s="36">
        <v>0</v>
      </c>
      <c r="AA92" s="36">
        <v>0.448</v>
      </c>
      <c r="AB92" s="36">
        <v>0.52</v>
      </c>
      <c r="AC92" s="36">
        <v>9.146</v>
      </c>
      <c r="AD92" s="36">
        <v>0</v>
      </c>
      <c r="AE92" s="36">
        <v>1.456</v>
      </c>
      <c r="AF92" s="36">
        <v>11.525</v>
      </c>
      <c r="AG92" s="36">
        <v>28.765</v>
      </c>
      <c r="AH92" s="36">
        <v>683.018</v>
      </c>
      <c r="AI92" s="36">
        <v>159.391</v>
      </c>
      <c r="AJ92" s="36">
        <v>0.494</v>
      </c>
      <c r="AK92" s="36">
        <v>23.067</v>
      </c>
      <c r="AL92" s="36">
        <v>4.43</v>
      </c>
      <c r="AM92" s="36">
        <v>0.006</v>
      </c>
      <c r="AN92" s="36">
        <v>0.25</v>
      </c>
      <c r="AO92" s="36">
        <v>89.763</v>
      </c>
      <c r="AP92" s="36">
        <v>0</v>
      </c>
      <c r="AQ92" s="36">
        <v>2.872</v>
      </c>
      <c r="AR92" s="36">
        <v>13.483</v>
      </c>
      <c r="AS92" s="36">
        <v>0</v>
      </c>
      <c r="AT92" s="36">
        <v>0</v>
      </c>
      <c r="AU92" s="36">
        <v>0</v>
      </c>
      <c r="AV92" s="36">
        <v>0.129</v>
      </c>
      <c r="AW92" s="36">
        <v>0.015</v>
      </c>
      <c r="AX92" s="36">
        <v>27.834</v>
      </c>
      <c r="AY92" s="36">
        <v>0</v>
      </c>
      <c r="AZ92" s="36">
        <v>1.321</v>
      </c>
      <c r="BA92" s="36">
        <v>4.757</v>
      </c>
      <c r="BB92" s="36">
        <v>7.434</v>
      </c>
      <c r="BC92" s="36">
        <v>188.259</v>
      </c>
      <c r="BD92" s="36">
        <v>0</v>
      </c>
      <c r="BE92" s="36">
        <v>19.581</v>
      </c>
      <c r="BF92" s="36">
        <v>35.383</v>
      </c>
      <c r="BG92" s="36">
        <v>0.016</v>
      </c>
      <c r="BH92" s="36">
        <v>0</v>
      </c>
      <c r="BI92" s="36">
        <v>0.203</v>
      </c>
      <c r="BJ92" s="36">
        <v>0</v>
      </c>
      <c r="BK92" s="36">
        <v>0</v>
      </c>
      <c r="BL92" s="81">
        <v>0</v>
      </c>
      <c r="BM92" s="82">
        <f t="shared" si="5"/>
        <v>1450.2900000000002</v>
      </c>
      <c r="BN92" s="38"/>
      <c r="BO92" s="150">
        <v>0</v>
      </c>
      <c r="BP92" s="83">
        <f t="shared" si="6"/>
        <v>544.05</v>
      </c>
      <c r="BQ92" s="37">
        <f t="shared" si="7"/>
        <v>544.05</v>
      </c>
      <c r="BR92" s="84">
        <v>0</v>
      </c>
      <c r="BS92" s="35">
        <v>544.05</v>
      </c>
      <c r="BT92" s="85">
        <v>0</v>
      </c>
      <c r="BU92" s="85">
        <v>0</v>
      </c>
      <c r="BV92" s="35">
        <v>0</v>
      </c>
      <c r="BW92" s="86">
        <v>0</v>
      </c>
      <c r="BX92" s="38">
        <v>0</v>
      </c>
      <c r="BZ92" s="2"/>
    </row>
    <row r="93" spans="1:78" ht="12.75">
      <c r="A93" s="61" t="s">
        <v>73</v>
      </c>
      <c r="B93" s="38" t="s">
        <v>74</v>
      </c>
      <c r="C93" s="36">
        <f t="shared" si="4"/>
        <v>8589.649</v>
      </c>
      <c r="D93" s="35"/>
      <c r="E93" s="35"/>
      <c r="F93" s="35"/>
      <c r="G93" s="35"/>
      <c r="H93" s="35"/>
      <c r="I93" s="35"/>
      <c r="J93" s="35"/>
      <c r="K93" s="35"/>
      <c r="L93" s="37">
        <v>0</v>
      </c>
      <c r="M93" s="36">
        <v>7.584</v>
      </c>
      <c r="N93" s="36">
        <v>0</v>
      </c>
      <c r="O93" s="36">
        <v>18.332</v>
      </c>
      <c r="P93" s="36">
        <v>2.158</v>
      </c>
      <c r="Q93" s="36">
        <v>0.119</v>
      </c>
      <c r="R93" s="36">
        <v>1.086</v>
      </c>
      <c r="S93" s="36">
        <v>0.856</v>
      </c>
      <c r="T93" s="36">
        <v>0</v>
      </c>
      <c r="U93" s="36">
        <v>3.269</v>
      </c>
      <c r="V93" s="36">
        <v>1.059</v>
      </c>
      <c r="W93" s="36">
        <v>0</v>
      </c>
      <c r="X93" s="36">
        <v>0.416</v>
      </c>
      <c r="Y93" s="36">
        <v>4.322</v>
      </c>
      <c r="Z93" s="36">
        <v>0.113</v>
      </c>
      <c r="AA93" s="36">
        <v>0</v>
      </c>
      <c r="AB93" s="36">
        <v>1.178</v>
      </c>
      <c r="AC93" s="36">
        <v>5.248</v>
      </c>
      <c r="AD93" s="36">
        <v>7.414</v>
      </c>
      <c r="AE93" s="36">
        <v>29.498</v>
      </c>
      <c r="AF93" s="36">
        <v>12.608</v>
      </c>
      <c r="AG93" s="36">
        <v>6.961</v>
      </c>
      <c r="AH93" s="36">
        <v>22.922</v>
      </c>
      <c r="AI93" s="36">
        <v>77.906</v>
      </c>
      <c r="AJ93" s="36">
        <v>3.993</v>
      </c>
      <c r="AK93" s="36">
        <v>1.371</v>
      </c>
      <c r="AL93" s="36">
        <v>733.521</v>
      </c>
      <c r="AM93" s="36">
        <v>0.086</v>
      </c>
      <c r="AN93" s="36">
        <v>14.953</v>
      </c>
      <c r="AO93" s="36">
        <v>23.666</v>
      </c>
      <c r="AP93" s="36">
        <v>4.617</v>
      </c>
      <c r="AQ93" s="36">
        <v>40.497</v>
      </c>
      <c r="AR93" s="36">
        <v>27.476</v>
      </c>
      <c r="AS93" s="36">
        <v>14.821</v>
      </c>
      <c r="AT93" s="36">
        <v>44.004</v>
      </c>
      <c r="AU93" s="36">
        <v>5.689</v>
      </c>
      <c r="AV93" s="36">
        <v>9.622</v>
      </c>
      <c r="AW93" s="36">
        <v>0.267</v>
      </c>
      <c r="AX93" s="36">
        <v>38.576</v>
      </c>
      <c r="AY93" s="36">
        <v>0</v>
      </c>
      <c r="AZ93" s="36">
        <v>1.129</v>
      </c>
      <c r="BA93" s="36">
        <v>309.371</v>
      </c>
      <c r="BB93" s="36">
        <v>20.413</v>
      </c>
      <c r="BC93" s="36">
        <v>140.789</v>
      </c>
      <c r="BD93" s="36">
        <v>0</v>
      </c>
      <c r="BE93" s="36">
        <v>12.656</v>
      </c>
      <c r="BF93" s="36">
        <v>27.723</v>
      </c>
      <c r="BG93" s="36">
        <v>3.252</v>
      </c>
      <c r="BH93" s="36">
        <v>0</v>
      </c>
      <c r="BI93" s="36">
        <v>3.044</v>
      </c>
      <c r="BJ93" s="36">
        <v>0</v>
      </c>
      <c r="BK93" s="36">
        <v>0</v>
      </c>
      <c r="BL93" s="81">
        <v>0</v>
      </c>
      <c r="BM93" s="82">
        <f t="shared" si="5"/>
        <v>1684.5849999999996</v>
      </c>
      <c r="BN93" s="38"/>
      <c r="BO93" s="150">
        <v>3507.223</v>
      </c>
      <c r="BP93" s="83">
        <f t="shared" si="6"/>
        <v>3397.841</v>
      </c>
      <c r="BQ93" s="37">
        <f t="shared" si="7"/>
        <v>3397.841</v>
      </c>
      <c r="BR93" s="84">
        <v>0</v>
      </c>
      <c r="BS93" s="35">
        <v>3397.841</v>
      </c>
      <c r="BT93" s="85">
        <v>0</v>
      </c>
      <c r="BU93" s="85">
        <v>0</v>
      </c>
      <c r="BV93" s="35">
        <v>0</v>
      </c>
      <c r="BW93" s="86">
        <v>0</v>
      </c>
      <c r="BX93" s="38">
        <v>0</v>
      </c>
      <c r="BZ93" s="2"/>
    </row>
    <row r="94" spans="1:78" ht="12.75">
      <c r="A94" s="61" t="s">
        <v>75</v>
      </c>
      <c r="B94" s="38" t="s">
        <v>223</v>
      </c>
      <c r="C94" s="36">
        <f t="shared" si="4"/>
        <v>14101.816999999997</v>
      </c>
      <c r="D94" s="35"/>
      <c r="E94" s="35"/>
      <c r="F94" s="35"/>
      <c r="G94" s="35"/>
      <c r="H94" s="35"/>
      <c r="I94" s="35"/>
      <c r="J94" s="35"/>
      <c r="K94" s="35"/>
      <c r="L94" s="37">
        <v>0</v>
      </c>
      <c r="M94" s="36">
        <v>245.098</v>
      </c>
      <c r="N94" s="36">
        <v>0</v>
      </c>
      <c r="O94" s="36">
        <v>413.547</v>
      </c>
      <c r="P94" s="36">
        <v>98.966</v>
      </c>
      <c r="Q94" s="36">
        <v>0</v>
      </c>
      <c r="R94" s="36">
        <v>7.829</v>
      </c>
      <c r="S94" s="36">
        <v>0</v>
      </c>
      <c r="T94" s="36">
        <v>0</v>
      </c>
      <c r="U94" s="36">
        <v>3.674</v>
      </c>
      <c r="V94" s="36">
        <v>0</v>
      </c>
      <c r="W94" s="36">
        <v>0</v>
      </c>
      <c r="X94" s="36">
        <v>27.516</v>
      </c>
      <c r="Y94" s="36">
        <v>2.107</v>
      </c>
      <c r="Z94" s="36">
        <v>0</v>
      </c>
      <c r="AA94" s="36">
        <v>1.051</v>
      </c>
      <c r="AB94" s="36">
        <v>0</v>
      </c>
      <c r="AC94" s="36">
        <v>128.51</v>
      </c>
      <c r="AD94" s="36">
        <v>123.177</v>
      </c>
      <c r="AE94" s="36">
        <v>523.212</v>
      </c>
      <c r="AF94" s="36">
        <v>0</v>
      </c>
      <c r="AG94" s="36">
        <v>14.05</v>
      </c>
      <c r="AH94" s="36">
        <v>866.672</v>
      </c>
      <c r="AI94" s="36">
        <v>334.18</v>
      </c>
      <c r="AJ94" s="36">
        <v>8.926</v>
      </c>
      <c r="AK94" s="36">
        <v>344.532</v>
      </c>
      <c r="AL94" s="36">
        <v>3169.787</v>
      </c>
      <c r="AM94" s="36">
        <v>4.647</v>
      </c>
      <c r="AN94" s="36">
        <v>0</v>
      </c>
      <c r="AO94" s="36">
        <v>196.298</v>
      </c>
      <c r="AP94" s="36">
        <v>13.04</v>
      </c>
      <c r="AQ94" s="36">
        <v>1.819</v>
      </c>
      <c r="AR94" s="36">
        <v>426.087</v>
      </c>
      <c r="AS94" s="36">
        <v>0</v>
      </c>
      <c r="AT94" s="36">
        <v>146.208</v>
      </c>
      <c r="AU94" s="36">
        <v>0</v>
      </c>
      <c r="AV94" s="36">
        <v>0.017</v>
      </c>
      <c r="AW94" s="36">
        <v>0.887</v>
      </c>
      <c r="AX94" s="36">
        <v>13.516</v>
      </c>
      <c r="AY94" s="36">
        <v>0</v>
      </c>
      <c r="AZ94" s="36">
        <v>40.628</v>
      </c>
      <c r="BA94" s="36">
        <v>65.805</v>
      </c>
      <c r="BB94" s="36">
        <v>0</v>
      </c>
      <c r="BC94" s="36">
        <v>125.988</v>
      </c>
      <c r="BD94" s="36">
        <v>0</v>
      </c>
      <c r="BE94" s="36">
        <v>23.119</v>
      </c>
      <c r="BF94" s="36">
        <v>36.643</v>
      </c>
      <c r="BG94" s="36">
        <v>0</v>
      </c>
      <c r="BH94" s="36">
        <v>0</v>
      </c>
      <c r="BI94" s="36">
        <v>0</v>
      </c>
      <c r="BJ94" s="36">
        <v>0</v>
      </c>
      <c r="BK94" s="36">
        <v>0</v>
      </c>
      <c r="BL94" s="81">
        <v>0</v>
      </c>
      <c r="BM94" s="82">
        <f t="shared" si="5"/>
        <v>7407.535999999997</v>
      </c>
      <c r="BN94" s="38"/>
      <c r="BO94" s="150">
        <v>6331.109</v>
      </c>
      <c r="BP94" s="83">
        <f t="shared" si="6"/>
        <v>363.172</v>
      </c>
      <c r="BQ94" s="37">
        <f t="shared" si="7"/>
        <v>363.172</v>
      </c>
      <c r="BR94" s="84">
        <v>0</v>
      </c>
      <c r="BS94" s="35">
        <v>363.172</v>
      </c>
      <c r="BT94" s="85">
        <v>0</v>
      </c>
      <c r="BU94" s="85">
        <v>0</v>
      </c>
      <c r="BV94" s="35">
        <v>0</v>
      </c>
      <c r="BW94" s="86">
        <v>0</v>
      </c>
      <c r="BX94" s="38">
        <v>0</v>
      </c>
      <c r="BZ94" s="2"/>
    </row>
    <row r="95" spans="1:78" ht="12.75">
      <c r="A95" s="61" t="s">
        <v>76</v>
      </c>
      <c r="B95" s="38" t="s">
        <v>77</v>
      </c>
      <c r="C95" s="36">
        <f t="shared" si="4"/>
        <v>266.98299999999995</v>
      </c>
      <c r="D95" s="35"/>
      <c r="E95" s="35"/>
      <c r="F95" s="35"/>
      <c r="G95" s="35"/>
      <c r="H95" s="35"/>
      <c r="I95" s="35"/>
      <c r="J95" s="35"/>
      <c r="K95" s="35"/>
      <c r="L95" s="37">
        <v>0.007</v>
      </c>
      <c r="M95" s="36">
        <v>0</v>
      </c>
      <c r="N95" s="36">
        <v>0</v>
      </c>
      <c r="O95" s="36">
        <v>0.25</v>
      </c>
      <c r="P95" s="36">
        <v>0.186</v>
      </c>
      <c r="Q95" s="36">
        <v>0.022</v>
      </c>
      <c r="R95" s="36">
        <v>0.006</v>
      </c>
      <c r="S95" s="36">
        <v>0.014</v>
      </c>
      <c r="T95" s="36">
        <v>0</v>
      </c>
      <c r="U95" s="36">
        <v>0.304</v>
      </c>
      <c r="V95" s="36">
        <v>0.028</v>
      </c>
      <c r="W95" s="36">
        <v>0.009</v>
      </c>
      <c r="X95" s="36">
        <v>0.249</v>
      </c>
      <c r="Y95" s="36">
        <v>0.022</v>
      </c>
      <c r="Z95" s="36">
        <v>0.058</v>
      </c>
      <c r="AA95" s="36">
        <v>0.003</v>
      </c>
      <c r="AB95" s="36">
        <v>0.012</v>
      </c>
      <c r="AC95" s="36">
        <v>0.407</v>
      </c>
      <c r="AD95" s="36">
        <v>0.008</v>
      </c>
      <c r="AE95" s="36">
        <v>9.232</v>
      </c>
      <c r="AF95" s="36">
        <v>0.81</v>
      </c>
      <c r="AG95" s="36">
        <v>1.848</v>
      </c>
      <c r="AH95" s="36">
        <v>1.277</v>
      </c>
      <c r="AI95" s="36">
        <v>1.722</v>
      </c>
      <c r="AJ95" s="36">
        <v>0.007</v>
      </c>
      <c r="AK95" s="36">
        <v>0</v>
      </c>
      <c r="AL95" s="36">
        <v>0.433</v>
      </c>
      <c r="AM95" s="36">
        <v>0</v>
      </c>
      <c r="AN95" s="36">
        <v>7.167</v>
      </c>
      <c r="AO95" s="36">
        <v>1.526</v>
      </c>
      <c r="AP95" s="36">
        <v>0.295</v>
      </c>
      <c r="AQ95" s="36">
        <v>0.104</v>
      </c>
      <c r="AR95" s="36">
        <v>1.3</v>
      </c>
      <c r="AS95" s="36">
        <v>0.117</v>
      </c>
      <c r="AT95" s="36">
        <v>0</v>
      </c>
      <c r="AU95" s="36">
        <v>0.76</v>
      </c>
      <c r="AV95" s="36">
        <v>0.733</v>
      </c>
      <c r="AW95" s="36">
        <v>0.084</v>
      </c>
      <c r="AX95" s="36">
        <v>0.223</v>
      </c>
      <c r="AY95" s="36">
        <v>0</v>
      </c>
      <c r="AZ95" s="36">
        <v>0.01</v>
      </c>
      <c r="BA95" s="36">
        <v>0.098</v>
      </c>
      <c r="BB95" s="36">
        <v>0.087</v>
      </c>
      <c r="BC95" s="36">
        <v>130.886</v>
      </c>
      <c r="BD95" s="36">
        <v>1.174</v>
      </c>
      <c r="BE95" s="36">
        <v>14.202</v>
      </c>
      <c r="BF95" s="36">
        <v>9.115</v>
      </c>
      <c r="BG95" s="36">
        <v>0.188</v>
      </c>
      <c r="BH95" s="36">
        <v>0.618</v>
      </c>
      <c r="BI95" s="36">
        <v>0.278</v>
      </c>
      <c r="BJ95" s="36">
        <v>0</v>
      </c>
      <c r="BK95" s="36">
        <v>0</v>
      </c>
      <c r="BL95" s="81">
        <v>0</v>
      </c>
      <c r="BM95" s="82">
        <f t="shared" si="5"/>
        <v>185.879</v>
      </c>
      <c r="BN95" s="38"/>
      <c r="BO95" s="150">
        <v>20.438</v>
      </c>
      <c r="BP95" s="83">
        <f t="shared" si="6"/>
        <v>60.666</v>
      </c>
      <c r="BQ95" s="37">
        <f t="shared" si="7"/>
        <v>60.666</v>
      </c>
      <c r="BR95" s="84">
        <v>0</v>
      </c>
      <c r="BS95" s="35">
        <v>60.666</v>
      </c>
      <c r="BT95" s="85">
        <v>0</v>
      </c>
      <c r="BU95" s="85">
        <v>0</v>
      </c>
      <c r="BV95" s="35">
        <v>0</v>
      </c>
      <c r="BW95" s="86">
        <v>0</v>
      </c>
      <c r="BX95" s="38">
        <v>0</v>
      </c>
      <c r="BZ95" s="2"/>
    </row>
    <row r="96" spans="1:78" ht="12.75">
      <c r="A96" s="61" t="s">
        <v>78</v>
      </c>
      <c r="B96" s="38" t="s">
        <v>79</v>
      </c>
      <c r="C96" s="36">
        <f t="shared" si="4"/>
        <v>22248.461</v>
      </c>
      <c r="D96" s="35"/>
      <c r="E96" s="35"/>
      <c r="F96" s="35"/>
      <c r="G96" s="35"/>
      <c r="H96" s="35"/>
      <c r="I96" s="35"/>
      <c r="J96" s="35"/>
      <c r="K96" s="35"/>
      <c r="L96" s="37">
        <v>1.918</v>
      </c>
      <c r="M96" s="36">
        <v>11.232</v>
      </c>
      <c r="N96" s="36">
        <v>0.334</v>
      </c>
      <c r="O96" s="36">
        <v>9.119</v>
      </c>
      <c r="P96" s="36">
        <v>1.075</v>
      </c>
      <c r="Q96" s="36">
        <v>0.104</v>
      </c>
      <c r="R96" s="36">
        <v>3.599</v>
      </c>
      <c r="S96" s="36">
        <v>0</v>
      </c>
      <c r="T96" s="36">
        <v>0</v>
      </c>
      <c r="U96" s="36">
        <v>1.614</v>
      </c>
      <c r="V96" s="36">
        <v>0.524</v>
      </c>
      <c r="W96" s="36">
        <v>0</v>
      </c>
      <c r="X96" s="36">
        <v>0.651</v>
      </c>
      <c r="Y96" s="36">
        <v>2.977</v>
      </c>
      <c r="Z96" s="36">
        <v>0</v>
      </c>
      <c r="AA96" s="36">
        <v>0</v>
      </c>
      <c r="AB96" s="36">
        <v>1.164</v>
      </c>
      <c r="AC96" s="36">
        <v>0.884</v>
      </c>
      <c r="AD96" s="36">
        <v>3.66</v>
      </c>
      <c r="AE96" s="36">
        <v>65.348</v>
      </c>
      <c r="AF96" s="36">
        <v>9.69</v>
      </c>
      <c r="AG96" s="36">
        <v>10.313</v>
      </c>
      <c r="AH96" s="36">
        <v>15.59</v>
      </c>
      <c r="AI96" s="36">
        <v>27.802</v>
      </c>
      <c r="AJ96" s="36">
        <v>0.717</v>
      </c>
      <c r="AK96" s="36">
        <v>1.017</v>
      </c>
      <c r="AL96" s="36">
        <v>4.9</v>
      </c>
      <c r="AM96" s="36">
        <v>0.255</v>
      </c>
      <c r="AN96" s="36">
        <v>0.911</v>
      </c>
      <c r="AO96" s="36">
        <v>100.803</v>
      </c>
      <c r="AP96" s="36">
        <v>5.32</v>
      </c>
      <c r="AQ96" s="36">
        <v>10.694</v>
      </c>
      <c r="AR96" s="36">
        <v>21.968</v>
      </c>
      <c r="AS96" s="36">
        <v>14.572</v>
      </c>
      <c r="AT96" s="36">
        <v>15.513</v>
      </c>
      <c r="AU96" s="36">
        <v>4.976</v>
      </c>
      <c r="AV96" s="36">
        <v>4.175</v>
      </c>
      <c r="AW96" s="36">
        <v>7.767</v>
      </c>
      <c r="AX96" s="36">
        <v>16.441</v>
      </c>
      <c r="AY96" s="36">
        <v>0.029</v>
      </c>
      <c r="AZ96" s="36">
        <v>1.999</v>
      </c>
      <c r="BA96" s="36">
        <v>1312.501</v>
      </c>
      <c r="BB96" s="36">
        <v>10.094</v>
      </c>
      <c r="BC96" s="36">
        <v>190.616</v>
      </c>
      <c r="BD96" s="36">
        <v>4.502</v>
      </c>
      <c r="BE96" s="36">
        <v>11.006</v>
      </c>
      <c r="BF96" s="36">
        <v>19.791</v>
      </c>
      <c r="BG96" s="36">
        <v>1.141</v>
      </c>
      <c r="BH96" s="36">
        <v>2.323</v>
      </c>
      <c r="BI96" s="36">
        <v>0.49</v>
      </c>
      <c r="BJ96" s="36">
        <v>0</v>
      </c>
      <c r="BK96" s="36">
        <v>0</v>
      </c>
      <c r="BL96" s="81">
        <v>0</v>
      </c>
      <c r="BM96" s="82">
        <f t="shared" si="5"/>
        <v>1932.1190000000001</v>
      </c>
      <c r="BN96" s="38"/>
      <c r="BO96" s="150">
        <v>0</v>
      </c>
      <c r="BP96" s="83">
        <f t="shared" si="6"/>
        <v>20316.342</v>
      </c>
      <c r="BQ96" s="37">
        <f t="shared" si="7"/>
        <v>20316.342</v>
      </c>
      <c r="BR96" s="84">
        <v>0.246</v>
      </c>
      <c r="BS96" s="35">
        <v>20316.096</v>
      </c>
      <c r="BT96" s="85">
        <v>0</v>
      </c>
      <c r="BU96" s="85">
        <v>0</v>
      </c>
      <c r="BV96" s="35">
        <v>0</v>
      </c>
      <c r="BW96" s="86">
        <v>0</v>
      </c>
      <c r="BX96" s="38">
        <v>0</v>
      </c>
      <c r="BZ96" s="2"/>
    </row>
    <row r="97" spans="1:78" ht="12.75">
      <c r="A97" s="61" t="s">
        <v>80</v>
      </c>
      <c r="B97" s="38" t="s">
        <v>81</v>
      </c>
      <c r="C97" s="36">
        <f t="shared" si="4"/>
        <v>9723.420999999998</v>
      </c>
      <c r="D97" s="35"/>
      <c r="E97" s="35"/>
      <c r="F97" s="35"/>
      <c r="G97" s="35"/>
      <c r="H97" s="35"/>
      <c r="I97" s="35"/>
      <c r="J97" s="35"/>
      <c r="K97" s="35"/>
      <c r="L97" s="37">
        <v>1.415</v>
      </c>
      <c r="M97" s="36">
        <v>77.672</v>
      </c>
      <c r="N97" s="36">
        <v>0.337</v>
      </c>
      <c r="O97" s="36">
        <v>10.66</v>
      </c>
      <c r="P97" s="36">
        <v>0.516</v>
      </c>
      <c r="Q97" s="36">
        <v>0.091</v>
      </c>
      <c r="R97" s="36">
        <v>1.116</v>
      </c>
      <c r="S97" s="36">
        <v>0.388</v>
      </c>
      <c r="T97" s="36">
        <v>0</v>
      </c>
      <c r="U97" s="36">
        <v>1.341</v>
      </c>
      <c r="V97" s="36">
        <v>0.147</v>
      </c>
      <c r="W97" s="36">
        <v>0</v>
      </c>
      <c r="X97" s="36">
        <v>0.65</v>
      </c>
      <c r="Y97" s="36">
        <v>3.194</v>
      </c>
      <c r="Z97" s="36">
        <v>0.304</v>
      </c>
      <c r="AA97" s="36">
        <v>0.361</v>
      </c>
      <c r="AB97" s="36">
        <v>1.48</v>
      </c>
      <c r="AC97" s="36">
        <v>1.726</v>
      </c>
      <c r="AD97" s="36">
        <v>1.536</v>
      </c>
      <c r="AE97" s="36">
        <v>11.985</v>
      </c>
      <c r="AF97" s="36">
        <v>4.708</v>
      </c>
      <c r="AG97" s="36">
        <v>23.093</v>
      </c>
      <c r="AH97" s="36">
        <v>6.563</v>
      </c>
      <c r="AI97" s="36">
        <v>342.594</v>
      </c>
      <c r="AJ97" s="36">
        <v>0.735</v>
      </c>
      <c r="AK97" s="36">
        <v>6.024</v>
      </c>
      <c r="AL97" s="36">
        <v>160.401</v>
      </c>
      <c r="AM97" s="36">
        <v>0.071</v>
      </c>
      <c r="AN97" s="36">
        <v>0.329</v>
      </c>
      <c r="AO97" s="36">
        <v>5.272</v>
      </c>
      <c r="AP97" s="36">
        <v>57.013</v>
      </c>
      <c r="AQ97" s="36">
        <v>5.185</v>
      </c>
      <c r="AR97" s="36">
        <v>4.895</v>
      </c>
      <c r="AS97" s="36">
        <v>3.976</v>
      </c>
      <c r="AT97" s="36">
        <v>31.761</v>
      </c>
      <c r="AU97" s="36">
        <v>5.584</v>
      </c>
      <c r="AV97" s="36">
        <v>1.157</v>
      </c>
      <c r="AW97" s="36">
        <v>0.112</v>
      </c>
      <c r="AX97" s="36">
        <v>8.4</v>
      </c>
      <c r="AY97" s="36">
        <v>0.02</v>
      </c>
      <c r="AZ97" s="36">
        <v>0.894</v>
      </c>
      <c r="BA97" s="36">
        <v>9.105</v>
      </c>
      <c r="BB97" s="36">
        <v>1.675</v>
      </c>
      <c r="BC97" s="36">
        <v>191.996</v>
      </c>
      <c r="BD97" s="36">
        <v>3.63</v>
      </c>
      <c r="BE97" s="36">
        <v>11.496</v>
      </c>
      <c r="BF97" s="36">
        <v>19.202</v>
      </c>
      <c r="BG97" s="36">
        <v>0.962</v>
      </c>
      <c r="BH97" s="36">
        <v>9.529</v>
      </c>
      <c r="BI97" s="36">
        <v>1.311</v>
      </c>
      <c r="BJ97" s="36">
        <v>0</v>
      </c>
      <c r="BK97" s="36">
        <v>0</v>
      </c>
      <c r="BL97" s="81">
        <v>0</v>
      </c>
      <c r="BM97" s="82">
        <f t="shared" si="5"/>
        <v>1032.6119999999999</v>
      </c>
      <c r="BN97" s="38"/>
      <c r="BO97" s="150">
        <v>2855.689</v>
      </c>
      <c r="BP97" s="83">
        <f t="shared" si="6"/>
        <v>5835.12</v>
      </c>
      <c r="BQ97" s="37">
        <f t="shared" si="7"/>
        <v>5835.12</v>
      </c>
      <c r="BR97" s="84">
        <v>0</v>
      </c>
      <c r="BS97" s="35">
        <v>5835.12</v>
      </c>
      <c r="BT97" s="85">
        <v>0</v>
      </c>
      <c r="BU97" s="85">
        <v>0</v>
      </c>
      <c r="BV97" s="35">
        <v>0</v>
      </c>
      <c r="BW97" s="86">
        <v>0</v>
      </c>
      <c r="BX97" s="38">
        <v>0</v>
      </c>
      <c r="BZ97" s="2"/>
    </row>
    <row r="98" spans="1:78" ht="12.75">
      <c r="A98" s="61" t="s">
        <v>82</v>
      </c>
      <c r="B98" s="38" t="s">
        <v>224</v>
      </c>
      <c r="C98" s="36">
        <f t="shared" si="4"/>
        <v>1739.4600000000003</v>
      </c>
      <c r="D98" s="35"/>
      <c r="E98" s="35"/>
      <c r="F98" s="35"/>
      <c r="G98" s="35"/>
      <c r="H98" s="35"/>
      <c r="I98" s="35"/>
      <c r="J98" s="35"/>
      <c r="K98" s="35"/>
      <c r="L98" s="37">
        <v>0</v>
      </c>
      <c r="M98" s="36">
        <v>0.002</v>
      </c>
      <c r="N98" s="36">
        <v>0.01</v>
      </c>
      <c r="O98" s="36">
        <v>2.894</v>
      </c>
      <c r="P98" s="36">
        <v>0.105</v>
      </c>
      <c r="Q98" s="36">
        <v>0.003</v>
      </c>
      <c r="R98" s="36">
        <v>0</v>
      </c>
      <c r="S98" s="36">
        <v>0.635</v>
      </c>
      <c r="T98" s="36">
        <v>0</v>
      </c>
      <c r="U98" s="36">
        <v>0.038</v>
      </c>
      <c r="V98" s="36">
        <v>0.171</v>
      </c>
      <c r="W98" s="36">
        <v>0.01</v>
      </c>
      <c r="X98" s="36">
        <v>0.01</v>
      </c>
      <c r="Y98" s="36">
        <v>0.008</v>
      </c>
      <c r="Z98" s="36">
        <v>0.001</v>
      </c>
      <c r="AA98" s="36">
        <v>0.039</v>
      </c>
      <c r="AB98" s="36">
        <v>0.053</v>
      </c>
      <c r="AC98" s="36">
        <v>0.083</v>
      </c>
      <c r="AD98" s="36">
        <v>0.018</v>
      </c>
      <c r="AE98" s="36">
        <v>1.916</v>
      </c>
      <c r="AF98" s="36">
        <v>0.289</v>
      </c>
      <c r="AG98" s="36">
        <v>0.119</v>
      </c>
      <c r="AH98" s="36">
        <v>2.111</v>
      </c>
      <c r="AI98" s="36">
        <v>0.636</v>
      </c>
      <c r="AJ98" s="36">
        <v>0.007</v>
      </c>
      <c r="AK98" s="36">
        <v>0.453</v>
      </c>
      <c r="AL98" s="36">
        <v>21.088</v>
      </c>
      <c r="AM98" s="36">
        <v>0.004</v>
      </c>
      <c r="AN98" s="36">
        <v>0</v>
      </c>
      <c r="AO98" s="36">
        <v>1.356</v>
      </c>
      <c r="AP98" s="36">
        <v>0.842</v>
      </c>
      <c r="AQ98" s="36">
        <v>70.945</v>
      </c>
      <c r="AR98" s="36">
        <v>452.895</v>
      </c>
      <c r="AS98" s="36">
        <v>0.019</v>
      </c>
      <c r="AT98" s="36">
        <v>59.064</v>
      </c>
      <c r="AU98" s="36">
        <v>0.273</v>
      </c>
      <c r="AV98" s="36">
        <v>0.13</v>
      </c>
      <c r="AW98" s="36">
        <v>0.021</v>
      </c>
      <c r="AX98" s="36">
        <v>2.791</v>
      </c>
      <c r="AY98" s="36">
        <v>0.007</v>
      </c>
      <c r="AZ98" s="36">
        <v>0</v>
      </c>
      <c r="BA98" s="36">
        <v>0.029</v>
      </c>
      <c r="BB98" s="36">
        <v>0.281</v>
      </c>
      <c r="BC98" s="36">
        <v>5.267</v>
      </c>
      <c r="BD98" s="36">
        <v>0</v>
      </c>
      <c r="BE98" s="36">
        <v>25.326</v>
      </c>
      <c r="BF98" s="36">
        <v>0.715</v>
      </c>
      <c r="BG98" s="36">
        <v>0.065</v>
      </c>
      <c r="BH98" s="36">
        <v>1.277</v>
      </c>
      <c r="BI98" s="36">
        <v>14.686</v>
      </c>
      <c r="BJ98" s="36">
        <v>0</v>
      </c>
      <c r="BK98" s="36">
        <v>0</v>
      </c>
      <c r="BL98" s="81">
        <v>0</v>
      </c>
      <c r="BM98" s="82">
        <f t="shared" si="5"/>
        <v>666.6920000000001</v>
      </c>
      <c r="BN98" s="38"/>
      <c r="BO98" s="150">
        <v>70.604</v>
      </c>
      <c r="BP98" s="83">
        <f t="shared" si="6"/>
        <v>1002.1640000000001</v>
      </c>
      <c r="BQ98" s="37">
        <f t="shared" si="7"/>
        <v>629.8190000000001</v>
      </c>
      <c r="BR98" s="84">
        <v>109.249</v>
      </c>
      <c r="BS98" s="35">
        <v>520.57</v>
      </c>
      <c r="BT98" s="85">
        <v>372.345</v>
      </c>
      <c r="BU98" s="85">
        <v>0</v>
      </c>
      <c r="BV98" s="35">
        <v>0</v>
      </c>
      <c r="BW98" s="86">
        <v>0</v>
      </c>
      <c r="BX98" s="38">
        <v>0</v>
      </c>
      <c r="BZ98" s="2"/>
    </row>
    <row r="99" spans="1:78" ht="12.75">
      <c r="A99" s="61" t="s">
        <v>83</v>
      </c>
      <c r="B99" s="38" t="s">
        <v>84</v>
      </c>
      <c r="C99" s="36">
        <f t="shared" si="4"/>
        <v>10997.288999999999</v>
      </c>
      <c r="D99" s="35"/>
      <c r="E99" s="35"/>
      <c r="F99" s="35"/>
      <c r="G99" s="35"/>
      <c r="H99" s="35"/>
      <c r="I99" s="35"/>
      <c r="J99" s="35"/>
      <c r="K99" s="35"/>
      <c r="L99" s="37">
        <v>0.466</v>
      </c>
      <c r="M99" s="36">
        <v>176.405</v>
      </c>
      <c r="N99" s="36">
        <v>0.106</v>
      </c>
      <c r="O99" s="36">
        <v>23.958</v>
      </c>
      <c r="P99" s="36">
        <v>11.163</v>
      </c>
      <c r="Q99" s="36">
        <v>0.186</v>
      </c>
      <c r="R99" s="36">
        <v>1.523</v>
      </c>
      <c r="S99" s="36">
        <v>0.777</v>
      </c>
      <c r="T99" s="36">
        <v>0</v>
      </c>
      <c r="U99" s="36">
        <v>0.247</v>
      </c>
      <c r="V99" s="36">
        <v>1.014</v>
      </c>
      <c r="W99" s="36">
        <v>0.552</v>
      </c>
      <c r="X99" s="36">
        <v>2.47</v>
      </c>
      <c r="Y99" s="36">
        <v>3.684</v>
      </c>
      <c r="Z99" s="36">
        <v>0.471</v>
      </c>
      <c r="AA99" s="36">
        <v>2.414</v>
      </c>
      <c r="AB99" s="36">
        <v>0.991</v>
      </c>
      <c r="AC99" s="36">
        <v>45.14</v>
      </c>
      <c r="AD99" s="36">
        <v>5.988</v>
      </c>
      <c r="AE99" s="36">
        <v>76.116</v>
      </c>
      <c r="AF99" s="36">
        <v>19.911</v>
      </c>
      <c r="AG99" s="36">
        <v>24.036</v>
      </c>
      <c r="AH99" s="36">
        <v>36.254</v>
      </c>
      <c r="AI99" s="36">
        <v>233.211</v>
      </c>
      <c r="AJ99" s="36">
        <v>96.121</v>
      </c>
      <c r="AK99" s="36">
        <v>3.539</v>
      </c>
      <c r="AL99" s="36">
        <v>298.62</v>
      </c>
      <c r="AM99" s="36">
        <v>0.155</v>
      </c>
      <c r="AN99" s="36">
        <v>6.06</v>
      </c>
      <c r="AO99" s="36">
        <v>68.106</v>
      </c>
      <c r="AP99" s="36">
        <v>19.078</v>
      </c>
      <c r="AQ99" s="36">
        <v>32.898</v>
      </c>
      <c r="AR99" s="36">
        <v>2201.982</v>
      </c>
      <c r="AS99" s="36">
        <v>12.107</v>
      </c>
      <c r="AT99" s="36">
        <v>146.024</v>
      </c>
      <c r="AU99" s="36">
        <v>22.77</v>
      </c>
      <c r="AV99" s="36">
        <v>21.863</v>
      </c>
      <c r="AW99" s="36">
        <v>1.468</v>
      </c>
      <c r="AX99" s="36">
        <v>156.879</v>
      </c>
      <c r="AY99" s="36">
        <v>0.15</v>
      </c>
      <c r="AZ99" s="36">
        <v>2.814</v>
      </c>
      <c r="BA99" s="36">
        <v>49.785</v>
      </c>
      <c r="BB99" s="36">
        <v>15.022</v>
      </c>
      <c r="BC99" s="36">
        <v>151.716</v>
      </c>
      <c r="BD99" s="36">
        <v>3.99</v>
      </c>
      <c r="BE99" s="36">
        <v>27.475</v>
      </c>
      <c r="BF99" s="36">
        <v>20.116</v>
      </c>
      <c r="BG99" s="36">
        <v>1.508</v>
      </c>
      <c r="BH99" s="36">
        <v>6.766</v>
      </c>
      <c r="BI99" s="36">
        <v>12.226</v>
      </c>
      <c r="BJ99" s="36">
        <v>0</v>
      </c>
      <c r="BK99" s="36">
        <v>0</v>
      </c>
      <c r="BL99" s="81">
        <v>0</v>
      </c>
      <c r="BM99" s="82">
        <f t="shared" si="5"/>
        <v>4046.3209999999985</v>
      </c>
      <c r="BN99" s="38"/>
      <c r="BO99" s="150">
        <v>2550.932</v>
      </c>
      <c r="BP99" s="83">
        <f t="shared" si="6"/>
        <v>4400.036</v>
      </c>
      <c r="BQ99" s="37">
        <f t="shared" si="7"/>
        <v>4400.036</v>
      </c>
      <c r="BR99" s="84">
        <v>0</v>
      </c>
      <c r="BS99" s="35">
        <v>4400.036</v>
      </c>
      <c r="BT99" s="85">
        <v>0</v>
      </c>
      <c r="BU99" s="85">
        <v>0</v>
      </c>
      <c r="BV99" s="35">
        <v>0</v>
      </c>
      <c r="BW99" s="86">
        <v>0</v>
      </c>
      <c r="BX99" s="38">
        <v>0</v>
      </c>
      <c r="BZ99" s="2"/>
    </row>
    <row r="100" spans="1:78" ht="12.75">
      <c r="A100" s="61" t="s">
        <v>85</v>
      </c>
      <c r="B100" s="38" t="s">
        <v>225</v>
      </c>
      <c r="C100" s="36">
        <f t="shared" si="4"/>
        <v>2928.366</v>
      </c>
      <c r="D100" s="35"/>
      <c r="E100" s="35"/>
      <c r="F100" s="35"/>
      <c r="G100" s="35"/>
      <c r="H100" s="35"/>
      <c r="I100" s="35"/>
      <c r="J100" s="35"/>
      <c r="K100" s="35"/>
      <c r="L100" s="37">
        <v>0.015</v>
      </c>
      <c r="M100" s="36">
        <v>0</v>
      </c>
      <c r="N100" s="36">
        <v>0.336</v>
      </c>
      <c r="O100" s="36">
        <v>3.32</v>
      </c>
      <c r="P100" s="36">
        <v>9.034</v>
      </c>
      <c r="Q100" s="36">
        <v>0.078</v>
      </c>
      <c r="R100" s="36">
        <v>1.072</v>
      </c>
      <c r="S100" s="36">
        <v>0.071</v>
      </c>
      <c r="T100" s="36">
        <v>0</v>
      </c>
      <c r="U100" s="36">
        <v>4.174</v>
      </c>
      <c r="V100" s="36">
        <v>2.725</v>
      </c>
      <c r="W100" s="36">
        <v>0.117</v>
      </c>
      <c r="X100" s="36">
        <v>1.837</v>
      </c>
      <c r="Y100" s="36">
        <v>1.226</v>
      </c>
      <c r="Z100" s="36">
        <v>0.006</v>
      </c>
      <c r="AA100" s="36">
        <v>0.29</v>
      </c>
      <c r="AB100" s="36">
        <v>0.3</v>
      </c>
      <c r="AC100" s="36">
        <v>3.432</v>
      </c>
      <c r="AD100" s="36">
        <v>12.306</v>
      </c>
      <c r="AE100" s="36">
        <v>60.744</v>
      </c>
      <c r="AF100" s="36">
        <v>6.28</v>
      </c>
      <c r="AG100" s="36">
        <v>10.326</v>
      </c>
      <c r="AH100" s="36">
        <v>27.439</v>
      </c>
      <c r="AI100" s="36">
        <v>35.351</v>
      </c>
      <c r="AJ100" s="36">
        <v>2.743</v>
      </c>
      <c r="AK100" s="36">
        <v>3.013</v>
      </c>
      <c r="AL100" s="36">
        <v>245.047</v>
      </c>
      <c r="AM100" s="36">
        <v>0.202</v>
      </c>
      <c r="AN100" s="36">
        <v>2.454</v>
      </c>
      <c r="AO100" s="36">
        <v>38.784</v>
      </c>
      <c r="AP100" s="36">
        <v>6.582</v>
      </c>
      <c r="AQ100" s="36">
        <v>5.536</v>
      </c>
      <c r="AR100" s="36">
        <v>0.555</v>
      </c>
      <c r="AS100" s="36">
        <v>66.875</v>
      </c>
      <c r="AT100" s="36">
        <v>0</v>
      </c>
      <c r="AU100" s="36">
        <v>0</v>
      </c>
      <c r="AV100" s="36">
        <v>11.765</v>
      </c>
      <c r="AW100" s="36">
        <v>0.915</v>
      </c>
      <c r="AX100" s="36">
        <v>18.859</v>
      </c>
      <c r="AY100" s="36">
        <v>0.105</v>
      </c>
      <c r="AZ100" s="36">
        <v>0</v>
      </c>
      <c r="BA100" s="36">
        <v>9.432</v>
      </c>
      <c r="BB100" s="36">
        <v>4.701</v>
      </c>
      <c r="BC100" s="36">
        <v>147.76</v>
      </c>
      <c r="BD100" s="36">
        <v>0.476</v>
      </c>
      <c r="BE100" s="36">
        <v>7.696</v>
      </c>
      <c r="BF100" s="36">
        <v>6.344</v>
      </c>
      <c r="BG100" s="36">
        <v>1.089</v>
      </c>
      <c r="BH100" s="36">
        <v>0</v>
      </c>
      <c r="BI100" s="36">
        <v>0.085</v>
      </c>
      <c r="BJ100" s="36">
        <v>0</v>
      </c>
      <c r="BK100" s="36">
        <v>0</v>
      </c>
      <c r="BL100" s="81">
        <v>0</v>
      </c>
      <c r="BM100" s="82">
        <f t="shared" si="5"/>
        <v>761.4970000000002</v>
      </c>
      <c r="BN100" s="38"/>
      <c r="BO100" s="150">
        <v>175.776</v>
      </c>
      <c r="BP100" s="83">
        <f t="shared" si="6"/>
        <v>0</v>
      </c>
      <c r="BQ100" s="37">
        <f t="shared" si="7"/>
        <v>0</v>
      </c>
      <c r="BR100" s="84">
        <v>0</v>
      </c>
      <c r="BS100" s="35">
        <v>0</v>
      </c>
      <c r="BT100" s="85">
        <v>0</v>
      </c>
      <c r="BU100" s="85">
        <v>0</v>
      </c>
      <c r="BV100" s="35">
        <v>1991.093</v>
      </c>
      <c r="BW100" s="86">
        <v>0</v>
      </c>
      <c r="BX100" s="38">
        <v>0</v>
      </c>
      <c r="BZ100" s="2"/>
    </row>
    <row r="101" spans="1:78" ht="12.75">
      <c r="A101" s="61" t="s">
        <v>86</v>
      </c>
      <c r="B101" s="38" t="s">
        <v>226</v>
      </c>
      <c r="C101" s="36">
        <f t="shared" si="4"/>
        <v>16481.159</v>
      </c>
      <c r="D101" s="35"/>
      <c r="E101" s="35"/>
      <c r="F101" s="35"/>
      <c r="G101" s="35"/>
      <c r="H101" s="35"/>
      <c r="I101" s="35"/>
      <c r="J101" s="35"/>
      <c r="K101" s="35"/>
      <c r="L101" s="37">
        <v>0.87</v>
      </c>
      <c r="M101" s="36">
        <v>11.868</v>
      </c>
      <c r="N101" s="36">
        <v>1.702</v>
      </c>
      <c r="O101" s="36">
        <v>56.578</v>
      </c>
      <c r="P101" s="36">
        <v>46.486</v>
      </c>
      <c r="Q101" s="36">
        <v>2.734</v>
      </c>
      <c r="R101" s="36">
        <v>1.954</v>
      </c>
      <c r="S101" s="36">
        <v>1.089</v>
      </c>
      <c r="T101" s="36">
        <v>0</v>
      </c>
      <c r="U101" s="36">
        <v>38.798</v>
      </c>
      <c r="V101" s="36">
        <v>23.166</v>
      </c>
      <c r="W101" s="36">
        <v>1.424</v>
      </c>
      <c r="X101" s="36">
        <v>14.384</v>
      </c>
      <c r="Y101" s="36">
        <v>24.742</v>
      </c>
      <c r="Z101" s="36">
        <v>0.027</v>
      </c>
      <c r="AA101" s="36">
        <v>5.924</v>
      </c>
      <c r="AB101" s="36">
        <v>1.972</v>
      </c>
      <c r="AC101" s="36">
        <v>420.483</v>
      </c>
      <c r="AD101" s="36">
        <v>77.92</v>
      </c>
      <c r="AE101" s="36">
        <v>1048.408</v>
      </c>
      <c r="AF101" s="36">
        <v>51.208</v>
      </c>
      <c r="AG101" s="36">
        <v>85.478</v>
      </c>
      <c r="AH101" s="36">
        <v>125.541</v>
      </c>
      <c r="AI101" s="36">
        <v>348.86</v>
      </c>
      <c r="AJ101" s="36">
        <v>17.067</v>
      </c>
      <c r="AK101" s="36">
        <v>77.427</v>
      </c>
      <c r="AL101" s="36">
        <v>30.831</v>
      </c>
      <c r="AM101" s="36">
        <v>0.703</v>
      </c>
      <c r="AN101" s="36">
        <v>8.192</v>
      </c>
      <c r="AO101" s="36">
        <v>409.998</v>
      </c>
      <c r="AP101" s="36">
        <v>67.611</v>
      </c>
      <c r="AQ101" s="36">
        <v>8.74</v>
      </c>
      <c r="AR101" s="36">
        <v>404.331</v>
      </c>
      <c r="AS101" s="36">
        <v>9.547</v>
      </c>
      <c r="AT101" s="36">
        <v>874.762</v>
      </c>
      <c r="AU101" s="36">
        <v>44.224</v>
      </c>
      <c r="AV101" s="36">
        <v>194.162</v>
      </c>
      <c r="AW101" s="36">
        <v>940.553</v>
      </c>
      <c r="AX101" s="36">
        <v>23.491</v>
      </c>
      <c r="AY101" s="36">
        <v>0.138</v>
      </c>
      <c r="AZ101" s="36">
        <v>13.743</v>
      </c>
      <c r="BA101" s="36">
        <v>16.464</v>
      </c>
      <c r="BB101" s="36">
        <v>21.883</v>
      </c>
      <c r="BC101" s="36">
        <v>696.414</v>
      </c>
      <c r="BD101" s="36">
        <v>0</v>
      </c>
      <c r="BE101" s="36">
        <v>27.724</v>
      </c>
      <c r="BF101" s="36">
        <v>2.675</v>
      </c>
      <c r="BG101" s="36">
        <v>1.854</v>
      </c>
      <c r="BH101" s="36">
        <v>1.864</v>
      </c>
      <c r="BI101" s="36">
        <v>8.153</v>
      </c>
      <c r="BJ101" s="36">
        <v>0</v>
      </c>
      <c r="BK101" s="36">
        <v>0</v>
      </c>
      <c r="BL101" s="81">
        <v>0</v>
      </c>
      <c r="BM101" s="82">
        <f t="shared" si="5"/>
        <v>6294.167</v>
      </c>
      <c r="BN101" s="38"/>
      <c r="BO101" s="150">
        <v>5619.5</v>
      </c>
      <c r="BP101" s="83">
        <f t="shared" si="6"/>
        <v>4567.492</v>
      </c>
      <c r="BQ101" s="37">
        <f t="shared" si="7"/>
        <v>4079.791</v>
      </c>
      <c r="BR101" s="84">
        <v>0</v>
      </c>
      <c r="BS101" s="35">
        <v>4079.791</v>
      </c>
      <c r="BT101" s="85">
        <v>487.701</v>
      </c>
      <c r="BU101" s="85">
        <v>0</v>
      </c>
      <c r="BV101" s="35">
        <v>0</v>
      </c>
      <c r="BW101" s="86">
        <v>0</v>
      </c>
      <c r="BX101" s="38">
        <v>0</v>
      </c>
      <c r="BZ101" s="2"/>
    </row>
    <row r="102" spans="1:78" ht="12.75">
      <c r="A102" s="61" t="s">
        <v>87</v>
      </c>
      <c r="B102" s="38" t="s">
        <v>227</v>
      </c>
      <c r="C102" s="36">
        <f t="shared" si="4"/>
        <v>2685.785</v>
      </c>
      <c r="D102" s="35"/>
      <c r="E102" s="35"/>
      <c r="F102" s="35"/>
      <c r="G102" s="35"/>
      <c r="H102" s="35"/>
      <c r="I102" s="35"/>
      <c r="J102" s="35"/>
      <c r="K102" s="35"/>
      <c r="L102" s="37">
        <v>0.415</v>
      </c>
      <c r="M102" s="36">
        <v>43.124</v>
      </c>
      <c r="N102" s="36">
        <v>0.54</v>
      </c>
      <c r="O102" s="36">
        <v>16.401</v>
      </c>
      <c r="P102" s="36">
        <v>16.093</v>
      </c>
      <c r="Q102" s="36">
        <v>0.369</v>
      </c>
      <c r="R102" s="36">
        <v>1.484</v>
      </c>
      <c r="S102" s="36">
        <v>8.054</v>
      </c>
      <c r="T102" s="36">
        <v>0</v>
      </c>
      <c r="U102" s="36">
        <v>8.068</v>
      </c>
      <c r="V102" s="36">
        <v>1.59</v>
      </c>
      <c r="W102" s="36">
        <v>0.318</v>
      </c>
      <c r="X102" s="36">
        <v>4.011</v>
      </c>
      <c r="Y102" s="36">
        <v>2.134</v>
      </c>
      <c r="Z102" s="36">
        <v>0.024</v>
      </c>
      <c r="AA102" s="36">
        <v>1.809</v>
      </c>
      <c r="AB102" s="36">
        <v>0.883</v>
      </c>
      <c r="AC102" s="36">
        <v>53.428</v>
      </c>
      <c r="AD102" s="36">
        <v>27.168</v>
      </c>
      <c r="AE102" s="36">
        <v>274.314</v>
      </c>
      <c r="AF102" s="36">
        <v>15.43</v>
      </c>
      <c r="AG102" s="36">
        <v>14.058</v>
      </c>
      <c r="AH102" s="36">
        <v>135.644</v>
      </c>
      <c r="AI102" s="36">
        <v>50.315</v>
      </c>
      <c r="AJ102" s="36">
        <v>65.457</v>
      </c>
      <c r="AK102" s="36">
        <v>25.935</v>
      </c>
      <c r="AL102" s="36">
        <v>109.286</v>
      </c>
      <c r="AM102" s="36">
        <v>0.349</v>
      </c>
      <c r="AN102" s="36">
        <v>1.815</v>
      </c>
      <c r="AO102" s="36">
        <v>141.665</v>
      </c>
      <c r="AP102" s="36">
        <v>4.902</v>
      </c>
      <c r="AQ102" s="36">
        <v>7.55</v>
      </c>
      <c r="AR102" s="36">
        <v>30.377</v>
      </c>
      <c r="AS102" s="36">
        <v>13.025</v>
      </c>
      <c r="AT102" s="36">
        <v>39.341</v>
      </c>
      <c r="AU102" s="36">
        <v>608.243</v>
      </c>
      <c r="AV102" s="36">
        <v>1.738</v>
      </c>
      <c r="AW102" s="36">
        <v>15.354</v>
      </c>
      <c r="AX102" s="36">
        <v>34.019</v>
      </c>
      <c r="AY102" s="36">
        <v>0.001</v>
      </c>
      <c r="AZ102" s="36">
        <v>26.476</v>
      </c>
      <c r="BA102" s="36">
        <v>28.458</v>
      </c>
      <c r="BB102" s="36">
        <v>7.523</v>
      </c>
      <c r="BC102" s="36">
        <v>0.262</v>
      </c>
      <c r="BD102" s="36">
        <v>21.717</v>
      </c>
      <c r="BE102" s="36">
        <v>6.535</v>
      </c>
      <c r="BF102" s="36">
        <v>5.509</v>
      </c>
      <c r="BG102" s="36">
        <v>1.455</v>
      </c>
      <c r="BH102" s="36">
        <v>0</v>
      </c>
      <c r="BI102" s="36">
        <v>4.917</v>
      </c>
      <c r="BJ102" s="36">
        <v>0</v>
      </c>
      <c r="BK102" s="36">
        <v>0</v>
      </c>
      <c r="BL102" s="81">
        <v>0</v>
      </c>
      <c r="BM102" s="82">
        <f t="shared" si="5"/>
        <v>1877.5829999999999</v>
      </c>
      <c r="BN102" s="38"/>
      <c r="BO102" s="150">
        <v>0</v>
      </c>
      <c r="BP102" s="83">
        <f t="shared" si="6"/>
        <v>808.202</v>
      </c>
      <c r="BQ102" s="37">
        <f t="shared" si="7"/>
        <v>808.202</v>
      </c>
      <c r="BR102" s="84">
        <v>0</v>
      </c>
      <c r="BS102" s="35">
        <v>808.202</v>
      </c>
      <c r="BT102" s="85">
        <v>0</v>
      </c>
      <c r="BU102" s="85">
        <v>0</v>
      </c>
      <c r="BV102" s="35">
        <v>0</v>
      </c>
      <c r="BW102" s="86">
        <v>0</v>
      </c>
      <c r="BX102" s="38">
        <v>0</v>
      </c>
      <c r="BZ102" s="2"/>
    </row>
    <row r="103" spans="1:78" ht="12.75">
      <c r="A103" s="61" t="s">
        <v>88</v>
      </c>
      <c r="B103" s="38" t="s">
        <v>89</v>
      </c>
      <c r="C103" s="36">
        <f t="shared" si="4"/>
        <v>896.8800000000001</v>
      </c>
      <c r="D103" s="35"/>
      <c r="E103" s="35"/>
      <c r="F103" s="35"/>
      <c r="G103" s="35"/>
      <c r="H103" s="35"/>
      <c r="I103" s="35"/>
      <c r="J103" s="35"/>
      <c r="K103" s="35"/>
      <c r="L103" s="37">
        <v>0.931</v>
      </c>
      <c r="M103" s="36">
        <v>0</v>
      </c>
      <c r="N103" s="36">
        <v>0.067</v>
      </c>
      <c r="O103" s="36">
        <v>0.66</v>
      </c>
      <c r="P103" s="36">
        <v>0</v>
      </c>
      <c r="Q103" s="36">
        <v>0.093</v>
      </c>
      <c r="R103" s="36">
        <v>0</v>
      </c>
      <c r="S103" s="36">
        <v>5.028</v>
      </c>
      <c r="T103" s="36">
        <v>0</v>
      </c>
      <c r="U103" s="36">
        <v>0</v>
      </c>
      <c r="V103" s="36">
        <v>0</v>
      </c>
      <c r="W103" s="36">
        <v>0</v>
      </c>
      <c r="X103" s="36">
        <v>1.188</v>
      </c>
      <c r="Y103" s="36">
        <v>0.129</v>
      </c>
      <c r="Z103" s="36">
        <v>0</v>
      </c>
      <c r="AA103" s="36">
        <v>0.587</v>
      </c>
      <c r="AB103" s="36">
        <v>0.038</v>
      </c>
      <c r="AC103" s="36">
        <v>0</v>
      </c>
      <c r="AD103" s="36">
        <v>0</v>
      </c>
      <c r="AE103" s="36">
        <v>0</v>
      </c>
      <c r="AF103" s="36">
        <v>0</v>
      </c>
      <c r="AG103" s="36">
        <v>0</v>
      </c>
      <c r="AH103" s="36">
        <v>0</v>
      </c>
      <c r="AI103" s="36">
        <v>0</v>
      </c>
      <c r="AJ103" s="36">
        <v>0.254</v>
      </c>
      <c r="AK103" s="36">
        <v>0</v>
      </c>
      <c r="AL103" s="36">
        <v>15.471</v>
      </c>
      <c r="AM103" s="36">
        <v>0.019</v>
      </c>
      <c r="AN103" s="36">
        <v>0</v>
      </c>
      <c r="AO103" s="36">
        <v>0</v>
      </c>
      <c r="AP103" s="36">
        <v>0</v>
      </c>
      <c r="AQ103" s="36">
        <v>2.686</v>
      </c>
      <c r="AR103" s="36">
        <v>3.783</v>
      </c>
      <c r="AS103" s="36">
        <v>0.499</v>
      </c>
      <c r="AT103" s="36">
        <v>351.709</v>
      </c>
      <c r="AU103" s="36">
        <v>59.447</v>
      </c>
      <c r="AV103" s="36">
        <v>-7.46</v>
      </c>
      <c r="AW103" s="36">
        <v>0</v>
      </c>
      <c r="AX103" s="36">
        <v>6.58</v>
      </c>
      <c r="AY103" s="36">
        <v>0</v>
      </c>
      <c r="AZ103" s="36">
        <v>0</v>
      </c>
      <c r="BA103" s="36">
        <v>1.297</v>
      </c>
      <c r="BB103" s="36">
        <v>0</v>
      </c>
      <c r="BC103" s="36">
        <v>174.452</v>
      </c>
      <c r="BD103" s="36">
        <v>8.307</v>
      </c>
      <c r="BE103" s="36">
        <v>102.629</v>
      </c>
      <c r="BF103" s="36">
        <v>117.905</v>
      </c>
      <c r="BG103" s="36">
        <v>0.117</v>
      </c>
      <c r="BH103" s="36">
        <v>0</v>
      </c>
      <c r="BI103" s="36">
        <v>2.263</v>
      </c>
      <c r="BJ103" s="36">
        <v>0</v>
      </c>
      <c r="BK103" s="36">
        <v>0</v>
      </c>
      <c r="BL103" s="81">
        <v>0</v>
      </c>
      <c r="BM103" s="82">
        <f t="shared" si="5"/>
        <v>848.6790000000001</v>
      </c>
      <c r="BN103" s="38"/>
      <c r="BO103" s="150">
        <v>0</v>
      </c>
      <c r="BP103" s="83">
        <f t="shared" si="6"/>
        <v>48.201</v>
      </c>
      <c r="BQ103" s="37">
        <f t="shared" si="7"/>
        <v>48.201</v>
      </c>
      <c r="BR103" s="84">
        <v>0</v>
      </c>
      <c r="BS103" s="35">
        <v>48.201</v>
      </c>
      <c r="BT103" s="85">
        <v>0</v>
      </c>
      <c r="BU103" s="85">
        <v>0</v>
      </c>
      <c r="BV103" s="35">
        <v>0</v>
      </c>
      <c r="BW103" s="86">
        <v>0</v>
      </c>
      <c r="BX103" s="38">
        <v>0</v>
      </c>
      <c r="BZ103" s="2"/>
    </row>
    <row r="104" spans="1:78" ht="12.75">
      <c r="A104" s="61" t="s">
        <v>90</v>
      </c>
      <c r="B104" s="38" t="s">
        <v>91</v>
      </c>
      <c r="C104" s="36">
        <f t="shared" si="4"/>
        <v>19716.496</v>
      </c>
      <c r="D104" s="35"/>
      <c r="E104" s="35"/>
      <c r="F104" s="35"/>
      <c r="G104" s="35"/>
      <c r="H104" s="35"/>
      <c r="I104" s="35"/>
      <c r="J104" s="35"/>
      <c r="K104" s="35"/>
      <c r="L104" s="37">
        <v>0</v>
      </c>
      <c r="M104" s="36">
        <v>0.256</v>
      </c>
      <c r="N104" s="36">
        <v>1.918</v>
      </c>
      <c r="O104" s="36">
        <v>69.254</v>
      </c>
      <c r="P104" s="36">
        <v>57.917</v>
      </c>
      <c r="Q104" s="36">
        <v>0.366</v>
      </c>
      <c r="R104" s="36">
        <v>9.834</v>
      </c>
      <c r="S104" s="36">
        <v>3.022</v>
      </c>
      <c r="T104" s="36">
        <v>0</v>
      </c>
      <c r="U104" s="36">
        <v>19.6</v>
      </c>
      <c r="V104" s="36">
        <v>0</v>
      </c>
      <c r="W104" s="36">
        <v>0</v>
      </c>
      <c r="X104" s="36">
        <v>9.67</v>
      </c>
      <c r="Y104" s="36">
        <v>12</v>
      </c>
      <c r="Z104" s="36">
        <v>0.941</v>
      </c>
      <c r="AA104" s="36">
        <v>2.724</v>
      </c>
      <c r="AB104" s="36">
        <v>0.91</v>
      </c>
      <c r="AC104" s="36">
        <v>31.971</v>
      </c>
      <c r="AD104" s="36">
        <v>11.236</v>
      </c>
      <c r="AE104" s="36">
        <v>586.14</v>
      </c>
      <c r="AF104" s="36">
        <v>116.81</v>
      </c>
      <c r="AG104" s="36">
        <v>151.595</v>
      </c>
      <c r="AH104" s="36">
        <v>86.534</v>
      </c>
      <c r="AI104" s="36">
        <v>592.661</v>
      </c>
      <c r="AJ104" s="36">
        <v>71.092</v>
      </c>
      <c r="AK104" s="36">
        <v>15.928</v>
      </c>
      <c r="AL104" s="36">
        <v>47.312</v>
      </c>
      <c r="AM104" s="36">
        <v>0.394</v>
      </c>
      <c r="AN104" s="36">
        <v>2.264</v>
      </c>
      <c r="AO104" s="36">
        <v>885.546</v>
      </c>
      <c r="AP104" s="36">
        <v>208.825</v>
      </c>
      <c r="AQ104" s="36">
        <v>30.942</v>
      </c>
      <c r="AR104" s="36">
        <v>150.961</v>
      </c>
      <c r="AS104" s="36">
        <v>23.833</v>
      </c>
      <c r="AT104" s="36">
        <v>342.862</v>
      </c>
      <c r="AU104" s="36">
        <v>17.959</v>
      </c>
      <c r="AV104" s="36">
        <v>6.973</v>
      </c>
      <c r="AW104" s="36">
        <v>196.663</v>
      </c>
      <c r="AX104" s="36">
        <v>50.279</v>
      </c>
      <c r="AY104" s="36">
        <v>0.829</v>
      </c>
      <c r="AZ104" s="36">
        <v>13.828</v>
      </c>
      <c r="BA104" s="36">
        <v>64.001</v>
      </c>
      <c r="BB104" s="36">
        <v>28.554</v>
      </c>
      <c r="BC104" s="36">
        <v>217.287</v>
      </c>
      <c r="BD104" s="36">
        <v>1.621</v>
      </c>
      <c r="BE104" s="36">
        <v>105.23</v>
      </c>
      <c r="BF104" s="36">
        <v>53.422</v>
      </c>
      <c r="BG104" s="36">
        <v>39.296</v>
      </c>
      <c r="BH104" s="36">
        <v>18.235</v>
      </c>
      <c r="BI104" s="36">
        <v>132.345</v>
      </c>
      <c r="BJ104" s="36">
        <v>0</v>
      </c>
      <c r="BK104" s="36">
        <v>0</v>
      </c>
      <c r="BL104" s="81">
        <v>0</v>
      </c>
      <c r="BM104" s="82">
        <f t="shared" si="5"/>
        <v>4491.839999999999</v>
      </c>
      <c r="BN104" s="38"/>
      <c r="BO104" s="150">
        <v>0</v>
      </c>
      <c r="BP104" s="83">
        <f t="shared" si="6"/>
        <v>15224.655999999999</v>
      </c>
      <c r="BQ104" s="37">
        <f t="shared" si="7"/>
        <v>15224.655999999999</v>
      </c>
      <c r="BR104" s="84">
        <v>10684.113</v>
      </c>
      <c r="BS104" s="35">
        <v>4540.543</v>
      </c>
      <c r="BT104" s="85">
        <v>0</v>
      </c>
      <c r="BU104" s="85">
        <v>0</v>
      </c>
      <c r="BV104" s="35">
        <v>0</v>
      </c>
      <c r="BW104" s="86">
        <v>0</v>
      </c>
      <c r="BX104" s="38">
        <v>0</v>
      </c>
      <c r="BZ104" s="2"/>
    </row>
    <row r="105" spans="1:78" ht="12.75">
      <c r="A105" s="61" t="s">
        <v>92</v>
      </c>
      <c r="B105" s="38" t="s">
        <v>228</v>
      </c>
      <c r="C105" s="36">
        <f t="shared" si="4"/>
        <v>10653.589999999998</v>
      </c>
      <c r="D105" s="35"/>
      <c r="E105" s="35"/>
      <c r="F105" s="35"/>
      <c r="G105" s="35"/>
      <c r="H105" s="35"/>
      <c r="I105" s="35"/>
      <c r="J105" s="35"/>
      <c r="K105" s="35"/>
      <c r="L105" s="37">
        <v>3.466</v>
      </c>
      <c r="M105" s="36">
        <v>18.98</v>
      </c>
      <c r="N105" s="36">
        <v>7.021</v>
      </c>
      <c r="O105" s="36">
        <v>67.884</v>
      </c>
      <c r="P105" s="36">
        <v>38.85</v>
      </c>
      <c r="Q105" s="36">
        <v>0.936</v>
      </c>
      <c r="R105" s="36">
        <v>7.225</v>
      </c>
      <c r="S105" s="36">
        <v>2.795</v>
      </c>
      <c r="T105" s="36">
        <v>0</v>
      </c>
      <c r="U105" s="36">
        <v>25.496</v>
      </c>
      <c r="V105" s="36">
        <v>1.667</v>
      </c>
      <c r="W105" s="36">
        <v>1.921</v>
      </c>
      <c r="X105" s="36">
        <v>11.782</v>
      </c>
      <c r="Y105" s="36">
        <v>4.656</v>
      </c>
      <c r="Z105" s="36">
        <v>0.188</v>
      </c>
      <c r="AA105" s="36">
        <v>6.291</v>
      </c>
      <c r="AB105" s="36">
        <v>3.614</v>
      </c>
      <c r="AC105" s="36">
        <v>91.443</v>
      </c>
      <c r="AD105" s="36">
        <v>142.594</v>
      </c>
      <c r="AE105" s="36">
        <v>412.158</v>
      </c>
      <c r="AF105" s="36">
        <v>67.205</v>
      </c>
      <c r="AG105" s="36">
        <v>109.841</v>
      </c>
      <c r="AH105" s="36">
        <v>215.43</v>
      </c>
      <c r="AI105" s="36">
        <v>48.209</v>
      </c>
      <c r="AJ105" s="36">
        <v>22.211</v>
      </c>
      <c r="AK105" s="36">
        <v>94.382</v>
      </c>
      <c r="AL105" s="36">
        <v>183.839</v>
      </c>
      <c r="AM105" s="36">
        <v>0.764</v>
      </c>
      <c r="AN105" s="36">
        <v>18.012</v>
      </c>
      <c r="AO105" s="36">
        <v>271.725</v>
      </c>
      <c r="AP105" s="36">
        <v>28.95</v>
      </c>
      <c r="AQ105" s="36">
        <v>149.42</v>
      </c>
      <c r="AR105" s="36">
        <v>763.169</v>
      </c>
      <c r="AS105" s="36">
        <v>78.346</v>
      </c>
      <c r="AT105" s="36">
        <v>157.247</v>
      </c>
      <c r="AU105" s="36">
        <v>111.531</v>
      </c>
      <c r="AV105" s="36">
        <v>45.408</v>
      </c>
      <c r="AW105" s="36">
        <v>13.154</v>
      </c>
      <c r="AX105" s="36">
        <v>499.647</v>
      </c>
      <c r="AY105" s="36">
        <v>0.29</v>
      </c>
      <c r="AZ105" s="36">
        <v>7.601</v>
      </c>
      <c r="BA105" s="36">
        <v>150.753</v>
      </c>
      <c r="BB105" s="36">
        <v>31.2</v>
      </c>
      <c r="BC105" s="36">
        <v>1500.929</v>
      </c>
      <c r="BD105" s="36">
        <v>34.302</v>
      </c>
      <c r="BE105" s="36">
        <v>303.61</v>
      </c>
      <c r="BF105" s="36">
        <v>201.865</v>
      </c>
      <c r="BG105" s="36">
        <v>6.284</v>
      </c>
      <c r="BH105" s="36">
        <v>2.316</v>
      </c>
      <c r="BI105" s="36">
        <v>10.533</v>
      </c>
      <c r="BJ105" s="36">
        <v>0</v>
      </c>
      <c r="BK105" s="36">
        <v>0</v>
      </c>
      <c r="BL105" s="81">
        <v>0</v>
      </c>
      <c r="BM105" s="82">
        <f t="shared" si="5"/>
        <v>5977.1399999999985</v>
      </c>
      <c r="BN105" s="38"/>
      <c r="BO105" s="150">
        <v>4129.676</v>
      </c>
      <c r="BP105" s="83">
        <f t="shared" si="6"/>
        <v>535.16</v>
      </c>
      <c r="BQ105" s="37">
        <f t="shared" si="7"/>
        <v>535.16</v>
      </c>
      <c r="BR105" s="84">
        <v>0</v>
      </c>
      <c r="BS105" s="35">
        <v>535.16</v>
      </c>
      <c r="BT105" s="85">
        <v>0</v>
      </c>
      <c r="BU105" s="85">
        <v>0</v>
      </c>
      <c r="BV105" s="35">
        <v>11.614</v>
      </c>
      <c r="BW105" s="86">
        <v>0</v>
      </c>
      <c r="BX105" s="38">
        <v>0</v>
      </c>
      <c r="BZ105" s="2"/>
    </row>
    <row r="106" spans="1:78" ht="12.75">
      <c r="A106" s="61" t="s">
        <v>93</v>
      </c>
      <c r="B106" s="38" t="s">
        <v>94</v>
      </c>
      <c r="C106" s="36">
        <f t="shared" si="4"/>
        <v>6.695</v>
      </c>
      <c r="D106" s="35"/>
      <c r="E106" s="35"/>
      <c r="F106" s="35"/>
      <c r="G106" s="35"/>
      <c r="H106" s="35"/>
      <c r="I106" s="35"/>
      <c r="J106" s="35"/>
      <c r="K106" s="35"/>
      <c r="L106" s="37">
        <v>4.152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0.373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  <c r="AE106" s="36">
        <v>0</v>
      </c>
      <c r="AF106" s="36">
        <v>0</v>
      </c>
      <c r="AG106" s="36">
        <v>0</v>
      </c>
      <c r="AH106" s="36">
        <v>0</v>
      </c>
      <c r="AI106" s="36">
        <v>0</v>
      </c>
      <c r="AJ106" s="36">
        <v>0</v>
      </c>
      <c r="AK106" s="36">
        <v>0</v>
      </c>
      <c r="AL106" s="36">
        <v>0</v>
      </c>
      <c r="AM106" s="36">
        <v>0</v>
      </c>
      <c r="AN106" s="36">
        <v>0</v>
      </c>
      <c r="AO106" s="36">
        <v>0</v>
      </c>
      <c r="AP106" s="36">
        <v>0</v>
      </c>
      <c r="AQ106" s="36">
        <v>0</v>
      </c>
      <c r="AR106" s="36">
        <v>0</v>
      </c>
      <c r="AS106" s="36">
        <v>0</v>
      </c>
      <c r="AT106" s="36">
        <v>0</v>
      </c>
      <c r="AU106" s="36">
        <v>0</v>
      </c>
      <c r="AV106" s="36">
        <v>0</v>
      </c>
      <c r="AW106" s="36">
        <v>0</v>
      </c>
      <c r="AX106" s="36">
        <v>0</v>
      </c>
      <c r="AY106" s="36">
        <v>0</v>
      </c>
      <c r="AZ106" s="36">
        <v>0</v>
      </c>
      <c r="BA106" s="36">
        <v>0</v>
      </c>
      <c r="BB106" s="36">
        <v>0</v>
      </c>
      <c r="BC106" s="36">
        <v>0</v>
      </c>
      <c r="BD106" s="36">
        <v>0</v>
      </c>
      <c r="BE106" s="36">
        <v>0</v>
      </c>
      <c r="BF106" s="36">
        <v>0</v>
      </c>
      <c r="BG106" s="36">
        <v>0</v>
      </c>
      <c r="BH106" s="36">
        <v>0</v>
      </c>
      <c r="BI106" s="36">
        <v>0</v>
      </c>
      <c r="BJ106" s="36">
        <v>0</v>
      </c>
      <c r="BK106" s="36">
        <v>0</v>
      </c>
      <c r="BL106" s="81">
        <v>0</v>
      </c>
      <c r="BM106" s="82">
        <f t="shared" si="5"/>
        <v>4.525</v>
      </c>
      <c r="BN106" s="38"/>
      <c r="BO106" s="150">
        <v>0</v>
      </c>
      <c r="BP106" s="83">
        <f t="shared" si="6"/>
        <v>2.17</v>
      </c>
      <c r="BQ106" s="37">
        <f t="shared" si="7"/>
        <v>2.17</v>
      </c>
      <c r="BR106" s="84">
        <v>0</v>
      </c>
      <c r="BS106" s="35">
        <v>2.17</v>
      </c>
      <c r="BT106" s="85">
        <v>0</v>
      </c>
      <c r="BU106" s="85">
        <v>0</v>
      </c>
      <c r="BV106" s="35">
        <v>0</v>
      </c>
      <c r="BW106" s="86">
        <v>0</v>
      </c>
      <c r="BX106" s="38">
        <v>0</v>
      </c>
      <c r="BZ106" s="2"/>
    </row>
    <row r="107" spans="1:78" ht="12.75">
      <c r="A107" s="61" t="s">
        <v>95</v>
      </c>
      <c r="B107" s="38" t="s">
        <v>96</v>
      </c>
      <c r="C107" s="36">
        <f t="shared" si="4"/>
        <v>4655.398</v>
      </c>
      <c r="D107" s="35"/>
      <c r="E107" s="35"/>
      <c r="F107" s="35"/>
      <c r="G107" s="35"/>
      <c r="H107" s="35"/>
      <c r="I107" s="35"/>
      <c r="J107" s="35"/>
      <c r="K107" s="35"/>
      <c r="L107" s="37">
        <v>1.078</v>
      </c>
      <c r="M107" s="36">
        <v>496.899</v>
      </c>
      <c r="N107" s="36">
        <v>5.185</v>
      </c>
      <c r="O107" s="36">
        <v>8.37</v>
      </c>
      <c r="P107" s="36">
        <v>12.88</v>
      </c>
      <c r="Q107" s="36">
        <v>5.849</v>
      </c>
      <c r="R107" s="36">
        <v>0.02</v>
      </c>
      <c r="S107" s="36">
        <v>0.26</v>
      </c>
      <c r="T107" s="36">
        <v>0</v>
      </c>
      <c r="U107" s="36">
        <v>0.612</v>
      </c>
      <c r="V107" s="36">
        <v>0.004</v>
      </c>
      <c r="W107" s="36">
        <v>0.019</v>
      </c>
      <c r="X107" s="36">
        <v>2.67</v>
      </c>
      <c r="Y107" s="36">
        <v>1.342</v>
      </c>
      <c r="Z107" s="36">
        <v>0.632</v>
      </c>
      <c r="AA107" s="36">
        <v>0.022</v>
      </c>
      <c r="AB107" s="36">
        <v>0.298</v>
      </c>
      <c r="AC107" s="36">
        <v>17.241</v>
      </c>
      <c r="AD107" s="36">
        <v>30.105</v>
      </c>
      <c r="AE107" s="36">
        <v>602.764</v>
      </c>
      <c r="AF107" s="36">
        <v>30.14</v>
      </c>
      <c r="AG107" s="36">
        <v>3.31</v>
      </c>
      <c r="AH107" s="36">
        <v>36.976</v>
      </c>
      <c r="AI107" s="36">
        <v>227.804</v>
      </c>
      <c r="AJ107" s="36">
        <v>307.258</v>
      </c>
      <c r="AK107" s="36">
        <v>10.41</v>
      </c>
      <c r="AL107" s="36">
        <v>1369.787</v>
      </c>
      <c r="AM107" s="36">
        <v>0.029</v>
      </c>
      <c r="AN107" s="36">
        <v>0</v>
      </c>
      <c r="AO107" s="36">
        <v>128.899</v>
      </c>
      <c r="AP107" s="36">
        <v>7.285</v>
      </c>
      <c r="AQ107" s="36">
        <v>6.623</v>
      </c>
      <c r="AR107" s="36">
        <v>20.822</v>
      </c>
      <c r="AS107" s="36">
        <v>1.256</v>
      </c>
      <c r="AT107" s="36">
        <v>0</v>
      </c>
      <c r="AU107" s="36">
        <v>0.771</v>
      </c>
      <c r="AV107" s="36">
        <v>0.015</v>
      </c>
      <c r="AW107" s="36">
        <v>12.09</v>
      </c>
      <c r="AX107" s="36">
        <v>31.647</v>
      </c>
      <c r="AY107" s="36">
        <v>0</v>
      </c>
      <c r="AZ107" s="36">
        <v>5.696</v>
      </c>
      <c r="BA107" s="36">
        <v>12.157</v>
      </c>
      <c r="BB107" s="36">
        <v>15.345</v>
      </c>
      <c r="BC107" s="36">
        <v>140.956</v>
      </c>
      <c r="BD107" s="36">
        <v>4.793</v>
      </c>
      <c r="BE107" s="36">
        <v>6.967</v>
      </c>
      <c r="BF107" s="36">
        <v>6.089</v>
      </c>
      <c r="BG107" s="36">
        <v>17.273</v>
      </c>
      <c r="BH107" s="36">
        <v>1.114</v>
      </c>
      <c r="BI107" s="36">
        <v>3.566</v>
      </c>
      <c r="BJ107" s="36">
        <v>0</v>
      </c>
      <c r="BK107" s="36">
        <v>0</v>
      </c>
      <c r="BL107" s="81">
        <v>0</v>
      </c>
      <c r="BM107" s="82">
        <f t="shared" si="5"/>
        <v>3595.3280000000004</v>
      </c>
      <c r="BN107" s="38"/>
      <c r="BO107" s="150">
        <v>116.197</v>
      </c>
      <c r="BP107" s="83">
        <f t="shared" si="6"/>
        <v>941.869</v>
      </c>
      <c r="BQ107" s="37">
        <f t="shared" si="7"/>
        <v>941.869</v>
      </c>
      <c r="BR107" s="84">
        <v>0</v>
      </c>
      <c r="BS107" s="35">
        <v>941.869</v>
      </c>
      <c r="BT107" s="85">
        <v>0</v>
      </c>
      <c r="BU107" s="85">
        <v>0</v>
      </c>
      <c r="BV107" s="35">
        <v>2.004</v>
      </c>
      <c r="BW107" s="86">
        <v>0</v>
      </c>
      <c r="BX107" s="38">
        <v>0</v>
      </c>
      <c r="BZ107" s="2"/>
    </row>
    <row r="108" spans="1:78" ht="12.75">
      <c r="A108" s="61" t="s">
        <v>97</v>
      </c>
      <c r="B108" s="38" t="s">
        <v>229</v>
      </c>
      <c r="C108" s="36">
        <f t="shared" si="4"/>
        <v>5912.272</v>
      </c>
      <c r="D108" s="35"/>
      <c r="E108" s="35"/>
      <c r="F108" s="35"/>
      <c r="G108" s="35"/>
      <c r="H108" s="35"/>
      <c r="I108" s="35"/>
      <c r="J108" s="35"/>
      <c r="K108" s="35"/>
      <c r="L108" s="37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  <c r="AE108" s="36">
        <v>0</v>
      </c>
      <c r="AF108" s="36">
        <v>3.999</v>
      </c>
      <c r="AG108" s="36">
        <v>3.508</v>
      </c>
      <c r="AH108" s="36">
        <v>29.951</v>
      </c>
      <c r="AI108" s="36">
        <v>46.588</v>
      </c>
      <c r="AJ108" s="36">
        <v>0</v>
      </c>
      <c r="AK108" s="36">
        <v>0</v>
      </c>
      <c r="AL108" s="36">
        <v>89.99</v>
      </c>
      <c r="AM108" s="36">
        <v>0</v>
      </c>
      <c r="AN108" s="36">
        <v>0</v>
      </c>
      <c r="AO108" s="36">
        <v>954.423</v>
      </c>
      <c r="AP108" s="36">
        <v>0</v>
      </c>
      <c r="AQ108" s="36">
        <v>1.484</v>
      </c>
      <c r="AR108" s="36">
        <v>0</v>
      </c>
      <c r="AS108" s="36">
        <v>0</v>
      </c>
      <c r="AT108" s="36">
        <v>0</v>
      </c>
      <c r="AU108" s="36">
        <v>0</v>
      </c>
      <c r="AV108" s="36">
        <v>0</v>
      </c>
      <c r="AW108" s="36">
        <v>0</v>
      </c>
      <c r="AX108" s="36">
        <v>0</v>
      </c>
      <c r="AY108" s="36">
        <v>0</v>
      </c>
      <c r="AZ108" s="36">
        <v>0</v>
      </c>
      <c r="BA108" s="36">
        <v>1343.465</v>
      </c>
      <c r="BB108" s="36">
        <v>0</v>
      </c>
      <c r="BC108" s="36">
        <v>0</v>
      </c>
      <c r="BD108" s="36">
        <v>0</v>
      </c>
      <c r="BE108" s="36">
        <v>0</v>
      </c>
      <c r="BF108" s="36">
        <v>0</v>
      </c>
      <c r="BG108" s="36">
        <v>0</v>
      </c>
      <c r="BH108" s="36">
        <v>0</v>
      </c>
      <c r="BI108" s="36">
        <v>0</v>
      </c>
      <c r="BJ108" s="36">
        <v>0</v>
      </c>
      <c r="BK108" s="36">
        <v>0</v>
      </c>
      <c r="BL108" s="81">
        <v>0</v>
      </c>
      <c r="BM108" s="82">
        <f t="shared" si="5"/>
        <v>2473.408</v>
      </c>
      <c r="BN108" s="38"/>
      <c r="BO108" s="150">
        <v>0</v>
      </c>
      <c r="BP108" s="83">
        <f t="shared" si="6"/>
        <v>3438.864</v>
      </c>
      <c r="BQ108" s="37">
        <f t="shared" si="7"/>
        <v>3438.864</v>
      </c>
      <c r="BR108" s="84">
        <v>0</v>
      </c>
      <c r="BS108" s="35">
        <v>3438.864</v>
      </c>
      <c r="BT108" s="85">
        <v>0</v>
      </c>
      <c r="BU108" s="85">
        <v>0</v>
      </c>
      <c r="BV108" s="35">
        <v>0</v>
      </c>
      <c r="BW108" s="86">
        <v>0</v>
      </c>
      <c r="BX108" s="38">
        <v>0</v>
      </c>
      <c r="BZ108" s="2"/>
    </row>
    <row r="109" spans="1:78" ht="12.75">
      <c r="A109" s="61" t="s">
        <v>98</v>
      </c>
      <c r="B109" s="38" t="s">
        <v>230</v>
      </c>
      <c r="C109" s="36">
        <f t="shared" si="4"/>
        <v>2828.4780000000005</v>
      </c>
      <c r="D109" s="35"/>
      <c r="E109" s="35"/>
      <c r="F109" s="35"/>
      <c r="G109" s="35"/>
      <c r="H109" s="35"/>
      <c r="I109" s="35"/>
      <c r="J109" s="35"/>
      <c r="K109" s="35"/>
      <c r="L109" s="37">
        <v>0.381</v>
      </c>
      <c r="M109" s="36">
        <v>0.022</v>
      </c>
      <c r="N109" s="36">
        <v>0</v>
      </c>
      <c r="O109" s="36">
        <v>17.473</v>
      </c>
      <c r="P109" s="36">
        <v>21.131</v>
      </c>
      <c r="Q109" s="36">
        <v>0.696</v>
      </c>
      <c r="R109" s="36">
        <v>1.322</v>
      </c>
      <c r="S109" s="36">
        <v>0.198</v>
      </c>
      <c r="T109" s="36">
        <v>0</v>
      </c>
      <c r="U109" s="36">
        <v>15.136</v>
      </c>
      <c r="V109" s="36">
        <v>4.99</v>
      </c>
      <c r="W109" s="36">
        <v>0.082</v>
      </c>
      <c r="X109" s="36">
        <v>10.731</v>
      </c>
      <c r="Y109" s="36">
        <v>7.133</v>
      </c>
      <c r="Z109" s="36">
        <v>0.079</v>
      </c>
      <c r="AA109" s="36">
        <v>0.749</v>
      </c>
      <c r="AB109" s="36">
        <v>0.719</v>
      </c>
      <c r="AC109" s="36">
        <v>86.225</v>
      </c>
      <c r="AD109" s="36">
        <v>13.226</v>
      </c>
      <c r="AE109" s="36">
        <v>1023.15</v>
      </c>
      <c r="AF109" s="36">
        <v>13.045</v>
      </c>
      <c r="AG109" s="36">
        <v>8.682</v>
      </c>
      <c r="AH109" s="36">
        <v>53.959</v>
      </c>
      <c r="AI109" s="36">
        <v>54.525</v>
      </c>
      <c r="AJ109" s="36">
        <v>3.231</v>
      </c>
      <c r="AK109" s="36">
        <v>15.135</v>
      </c>
      <c r="AL109" s="36">
        <v>10.305</v>
      </c>
      <c r="AM109" s="36">
        <v>0.768</v>
      </c>
      <c r="AN109" s="36">
        <v>8.26</v>
      </c>
      <c r="AO109" s="36">
        <v>379.838</v>
      </c>
      <c r="AP109" s="36">
        <v>41.054</v>
      </c>
      <c r="AQ109" s="36">
        <v>13.417</v>
      </c>
      <c r="AR109" s="36">
        <v>163.001</v>
      </c>
      <c r="AS109" s="36">
        <v>15.449</v>
      </c>
      <c r="AT109" s="36">
        <v>109.616</v>
      </c>
      <c r="AU109" s="36">
        <v>30.008</v>
      </c>
      <c r="AV109" s="36">
        <v>8.528</v>
      </c>
      <c r="AW109" s="36">
        <v>37.906</v>
      </c>
      <c r="AX109" s="36">
        <v>62.144</v>
      </c>
      <c r="AY109" s="36">
        <v>0</v>
      </c>
      <c r="AZ109" s="36">
        <v>71.896</v>
      </c>
      <c r="BA109" s="36">
        <v>17.934</v>
      </c>
      <c r="BB109" s="36">
        <v>9.226</v>
      </c>
      <c r="BC109" s="36">
        <v>190.164</v>
      </c>
      <c r="BD109" s="36">
        <v>22.799</v>
      </c>
      <c r="BE109" s="36">
        <v>63.418</v>
      </c>
      <c r="BF109" s="36">
        <v>22.805</v>
      </c>
      <c r="BG109" s="36">
        <v>14.585</v>
      </c>
      <c r="BH109" s="36">
        <v>10.101</v>
      </c>
      <c r="BI109" s="36">
        <v>5.64</v>
      </c>
      <c r="BJ109" s="36">
        <v>0</v>
      </c>
      <c r="BK109" s="36">
        <v>0</v>
      </c>
      <c r="BL109" s="81">
        <v>0</v>
      </c>
      <c r="BM109" s="82">
        <f t="shared" si="5"/>
        <v>2660.8820000000005</v>
      </c>
      <c r="BN109" s="38"/>
      <c r="BO109" s="150">
        <v>0</v>
      </c>
      <c r="BP109" s="83">
        <f t="shared" si="6"/>
        <v>167.596</v>
      </c>
      <c r="BQ109" s="37">
        <f t="shared" si="7"/>
        <v>167.596</v>
      </c>
      <c r="BR109" s="84">
        <v>0</v>
      </c>
      <c r="BS109" s="35">
        <v>167.596</v>
      </c>
      <c r="BT109" s="85">
        <v>0</v>
      </c>
      <c r="BU109" s="85">
        <v>0</v>
      </c>
      <c r="BV109" s="35">
        <v>0</v>
      </c>
      <c r="BW109" s="86">
        <v>0</v>
      </c>
      <c r="BX109" s="38">
        <v>0</v>
      </c>
      <c r="BZ109" s="2"/>
    </row>
    <row r="110" spans="1:78" ht="12.75">
      <c r="A110" s="61" t="s">
        <v>99</v>
      </c>
      <c r="B110" s="38" t="s">
        <v>100</v>
      </c>
      <c r="C110" s="36">
        <f t="shared" si="4"/>
        <v>24951.237999999998</v>
      </c>
      <c r="D110" s="35"/>
      <c r="E110" s="35"/>
      <c r="F110" s="35"/>
      <c r="G110" s="35"/>
      <c r="H110" s="35"/>
      <c r="I110" s="35"/>
      <c r="J110" s="35"/>
      <c r="K110" s="35"/>
      <c r="L110" s="37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36">
        <v>0</v>
      </c>
      <c r="AG110" s="36">
        <v>0</v>
      </c>
      <c r="AH110" s="36">
        <v>0</v>
      </c>
      <c r="AI110" s="36">
        <v>0</v>
      </c>
      <c r="AJ110" s="36">
        <v>0</v>
      </c>
      <c r="AK110" s="36">
        <v>0</v>
      </c>
      <c r="AL110" s="36">
        <v>0</v>
      </c>
      <c r="AM110" s="36">
        <v>0</v>
      </c>
      <c r="AN110" s="36">
        <v>0</v>
      </c>
      <c r="AO110" s="36">
        <v>0</v>
      </c>
      <c r="AP110" s="36">
        <v>0</v>
      </c>
      <c r="AQ110" s="36">
        <v>0</v>
      </c>
      <c r="AR110" s="36">
        <v>0</v>
      </c>
      <c r="AS110" s="36">
        <v>0</v>
      </c>
      <c r="AT110" s="36">
        <v>0</v>
      </c>
      <c r="AU110" s="36">
        <v>0</v>
      </c>
      <c r="AV110" s="36">
        <v>0</v>
      </c>
      <c r="AW110" s="36">
        <v>0</v>
      </c>
      <c r="AX110" s="36">
        <v>0</v>
      </c>
      <c r="AY110" s="36">
        <v>0</v>
      </c>
      <c r="AZ110" s="36">
        <v>0</v>
      </c>
      <c r="BA110" s="36">
        <v>0</v>
      </c>
      <c r="BB110" s="36">
        <v>0</v>
      </c>
      <c r="BC110" s="36">
        <v>0</v>
      </c>
      <c r="BD110" s="36">
        <v>0</v>
      </c>
      <c r="BE110" s="36">
        <v>0</v>
      </c>
      <c r="BF110" s="36">
        <v>0</v>
      </c>
      <c r="BG110" s="36">
        <v>0</v>
      </c>
      <c r="BH110" s="36">
        <v>0</v>
      </c>
      <c r="BI110" s="36">
        <v>0</v>
      </c>
      <c r="BJ110" s="36">
        <v>0</v>
      </c>
      <c r="BK110" s="36">
        <v>0</v>
      </c>
      <c r="BL110" s="81">
        <v>0</v>
      </c>
      <c r="BM110" s="82">
        <f t="shared" si="5"/>
        <v>0</v>
      </c>
      <c r="BN110" s="38"/>
      <c r="BO110" s="150">
        <v>0</v>
      </c>
      <c r="BP110" s="83">
        <f t="shared" si="6"/>
        <v>24951.237999999998</v>
      </c>
      <c r="BQ110" s="37">
        <f t="shared" si="7"/>
        <v>2481.386</v>
      </c>
      <c r="BR110" s="84">
        <v>2481.386</v>
      </c>
      <c r="BS110" s="35">
        <v>0</v>
      </c>
      <c r="BT110" s="85">
        <v>22469.852</v>
      </c>
      <c r="BU110" s="85">
        <v>0</v>
      </c>
      <c r="BV110" s="35">
        <v>0</v>
      </c>
      <c r="BW110" s="86">
        <v>0</v>
      </c>
      <c r="BX110" s="38">
        <v>0</v>
      </c>
      <c r="BZ110" s="2"/>
    </row>
    <row r="111" spans="1:78" ht="12.75">
      <c r="A111" s="61" t="s">
        <v>101</v>
      </c>
      <c r="B111" s="38" t="s">
        <v>102</v>
      </c>
      <c r="C111" s="36">
        <f t="shared" si="4"/>
        <v>699.356</v>
      </c>
      <c r="D111" s="35"/>
      <c r="E111" s="35"/>
      <c r="F111" s="35"/>
      <c r="G111" s="35"/>
      <c r="H111" s="35"/>
      <c r="I111" s="35"/>
      <c r="J111" s="35"/>
      <c r="K111" s="35"/>
      <c r="L111" s="37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  <c r="AE111" s="36">
        <v>0</v>
      </c>
      <c r="AF111" s="36">
        <v>0</v>
      </c>
      <c r="AG111" s="36">
        <v>0</v>
      </c>
      <c r="AH111" s="36">
        <v>0</v>
      </c>
      <c r="AI111" s="36">
        <v>0</v>
      </c>
      <c r="AJ111" s="36">
        <v>0</v>
      </c>
      <c r="AK111" s="36">
        <v>0</v>
      </c>
      <c r="AL111" s="36">
        <v>0</v>
      </c>
      <c r="AM111" s="36">
        <v>0</v>
      </c>
      <c r="AN111" s="36">
        <v>0</v>
      </c>
      <c r="AO111" s="36">
        <v>0</v>
      </c>
      <c r="AP111" s="36">
        <v>0</v>
      </c>
      <c r="AQ111" s="36">
        <v>0</v>
      </c>
      <c r="AR111" s="36">
        <v>0</v>
      </c>
      <c r="AS111" s="36">
        <v>0</v>
      </c>
      <c r="AT111" s="36">
        <v>0</v>
      </c>
      <c r="AU111" s="36">
        <v>0</v>
      </c>
      <c r="AV111" s="36">
        <v>0</v>
      </c>
      <c r="AW111" s="36">
        <v>0</v>
      </c>
      <c r="AX111" s="36">
        <v>0</v>
      </c>
      <c r="AY111" s="36">
        <v>0</v>
      </c>
      <c r="AZ111" s="36">
        <v>0</v>
      </c>
      <c r="BA111" s="36">
        <v>0</v>
      </c>
      <c r="BB111" s="36">
        <v>0</v>
      </c>
      <c r="BC111" s="36">
        <v>0</v>
      </c>
      <c r="BD111" s="36">
        <v>0</v>
      </c>
      <c r="BE111" s="36">
        <v>0</v>
      </c>
      <c r="BF111" s="36">
        <v>0</v>
      </c>
      <c r="BG111" s="36">
        <v>0</v>
      </c>
      <c r="BH111" s="36">
        <v>0</v>
      </c>
      <c r="BI111" s="36">
        <v>0</v>
      </c>
      <c r="BJ111" s="36">
        <v>0</v>
      </c>
      <c r="BK111" s="36">
        <v>0</v>
      </c>
      <c r="BL111" s="81">
        <v>0</v>
      </c>
      <c r="BM111" s="82">
        <f t="shared" si="5"/>
        <v>0</v>
      </c>
      <c r="BN111" s="38"/>
      <c r="BO111" s="150">
        <v>0</v>
      </c>
      <c r="BP111" s="83">
        <f t="shared" si="6"/>
        <v>699.356</v>
      </c>
      <c r="BQ111" s="37">
        <f t="shared" si="7"/>
        <v>0</v>
      </c>
      <c r="BR111" s="84">
        <v>0</v>
      </c>
      <c r="BS111" s="35">
        <v>0</v>
      </c>
      <c r="BT111" s="85">
        <v>699.356</v>
      </c>
      <c r="BU111" s="85">
        <v>0</v>
      </c>
      <c r="BV111" s="35">
        <v>0</v>
      </c>
      <c r="BW111" s="86">
        <v>0</v>
      </c>
      <c r="BX111" s="38">
        <v>0</v>
      </c>
      <c r="BZ111" s="2"/>
    </row>
    <row r="112" spans="1:78" ht="12.75">
      <c r="A112" s="61" t="s">
        <v>103</v>
      </c>
      <c r="B112" s="38" t="s">
        <v>231</v>
      </c>
      <c r="C112" s="36">
        <f t="shared" si="4"/>
        <v>10473.215</v>
      </c>
      <c r="D112" s="35"/>
      <c r="E112" s="35"/>
      <c r="F112" s="35"/>
      <c r="G112" s="35"/>
      <c r="H112" s="35"/>
      <c r="I112" s="35"/>
      <c r="J112" s="35"/>
      <c r="K112" s="35"/>
      <c r="L112" s="37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  <c r="AE112" s="36">
        <v>0</v>
      </c>
      <c r="AF112" s="36">
        <v>0</v>
      </c>
      <c r="AG112" s="36">
        <v>0</v>
      </c>
      <c r="AH112" s="36">
        <v>0</v>
      </c>
      <c r="AI112" s="36">
        <v>0</v>
      </c>
      <c r="AJ112" s="36">
        <v>0</v>
      </c>
      <c r="AK112" s="36">
        <v>0</v>
      </c>
      <c r="AL112" s="36">
        <v>0</v>
      </c>
      <c r="AM112" s="36">
        <v>0</v>
      </c>
      <c r="AN112" s="36">
        <v>0</v>
      </c>
      <c r="AO112" s="36">
        <v>0</v>
      </c>
      <c r="AP112" s="36">
        <v>0</v>
      </c>
      <c r="AQ112" s="36">
        <v>0</v>
      </c>
      <c r="AR112" s="36">
        <v>0</v>
      </c>
      <c r="AS112" s="36">
        <v>0</v>
      </c>
      <c r="AT112" s="36">
        <v>0</v>
      </c>
      <c r="AU112" s="36">
        <v>11.926</v>
      </c>
      <c r="AV112" s="36">
        <v>0</v>
      </c>
      <c r="AW112" s="36">
        <v>0</v>
      </c>
      <c r="AX112" s="36">
        <v>11.323</v>
      </c>
      <c r="AY112" s="36">
        <v>0</v>
      </c>
      <c r="AZ112" s="36">
        <v>0</v>
      </c>
      <c r="BA112" s="36">
        <v>0</v>
      </c>
      <c r="BB112" s="36">
        <v>0</v>
      </c>
      <c r="BC112" s="36">
        <v>112.153</v>
      </c>
      <c r="BD112" s="36">
        <v>3.067</v>
      </c>
      <c r="BE112" s="36">
        <v>8.589</v>
      </c>
      <c r="BF112" s="36">
        <v>7.029</v>
      </c>
      <c r="BG112" s="36">
        <v>0</v>
      </c>
      <c r="BH112" s="36">
        <v>0</v>
      </c>
      <c r="BI112" s="36">
        <v>0.136</v>
      </c>
      <c r="BJ112" s="36">
        <v>0</v>
      </c>
      <c r="BK112" s="36">
        <v>0</v>
      </c>
      <c r="BL112" s="81">
        <v>0</v>
      </c>
      <c r="BM112" s="82">
        <f t="shared" si="5"/>
        <v>154.223</v>
      </c>
      <c r="BN112" s="38"/>
      <c r="BO112" s="150">
        <v>0</v>
      </c>
      <c r="BP112" s="83">
        <f t="shared" si="6"/>
        <v>10318.992</v>
      </c>
      <c r="BQ112" s="37">
        <f t="shared" si="7"/>
        <v>1319.385</v>
      </c>
      <c r="BR112" s="84">
        <v>0.805</v>
      </c>
      <c r="BS112" s="35">
        <v>1318.58</v>
      </c>
      <c r="BT112" s="85">
        <v>8997.287</v>
      </c>
      <c r="BU112" s="85">
        <v>2.32</v>
      </c>
      <c r="BV112" s="35">
        <v>0</v>
      </c>
      <c r="BW112" s="86">
        <v>0</v>
      </c>
      <c r="BX112" s="38">
        <v>0</v>
      </c>
      <c r="BZ112" s="2"/>
    </row>
    <row r="113" spans="1:78" ht="12.75">
      <c r="A113" s="61" t="s">
        <v>104</v>
      </c>
      <c r="B113" s="38" t="s">
        <v>105</v>
      </c>
      <c r="C113" s="36">
        <f t="shared" si="4"/>
        <v>5391.393999999999</v>
      </c>
      <c r="D113" s="35"/>
      <c r="E113" s="35"/>
      <c r="F113" s="35"/>
      <c r="G113" s="35"/>
      <c r="H113" s="35"/>
      <c r="I113" s="35"/>
      <c r="J113" s="35"/>
      <c r="K113" s="35"/>
      <c r="L113" s="37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1.162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0.08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  <c r="AE113" s="36">
        <v>0</v>
      </c>
      <c r="AF113" s="36">
        <v>0</v>
      </c>
      <c r="AG113" s="36">
        <v>0</v>
      </c>
      <c r="AH113" s="36">
        <v>0</v>
      </c>
      <c r="AI113" s="36">
        <v>0</v>
      </c>
      <c r="AJ113" s="36">
        <v>0</v>
      </c>
      <c r="AK113" s="36">
        <v>0</v>
      </c>
      <c r="AL113" s="36">
        <v>0</v>
      </c>
      <c r="AM113" s="36">
        <v>0</v>
      </c>
      <c r="AN113" s="36">
        <v>0</v>
      </c>
      <c r="AO113" s="36">
        <v>2.819</v>
      </c>
      <c r="AP113" s="36">
        <v>3.191</v>
      </c>
      <c r="AQ113" s="36">
        <v>1.041</v>
      </c>
      <c r="AR113" s="36">
        <v>0</v>
      </c>
      <c r="AS113" s="36">
        <v>0</v>
      </c>
      <c r="AT113" s="36">
        <v>0</v>
      </c>
      <c r="AU113" s="36">
        <v>0</v>
      </c>
      <c r="AV113" s="36">
        <v>0</v>
      </c>
      <c r="AW113" s="36">
        <v>0</v>
      </c>
      <c r="AX113" s="36">
        <v>0.01</v>
      </c>
      <c r="AY113" s="36">
        <v>0</v>
      </c>
      <c r="AZ113" s="36">
        <v>0</v>
      </c>
      <c r="BA113" s="36">
        <v>0</v>
      </c>
      <c r="BB113" s="36">
        <v>0</v>
      </c>
      <c r="BC113" s="36">
        <v>0</v>
      </c>
      <c r="BD113" s="36">
        <v>0</v>
      </c>
      <c r="BE113" s="36">
        <v>0</v>
      </c>
      <c r="BF113" s="36">
        <v>165.446</v>
      </c>
      <c r="BG113" s="36">
        <v>0</v>
      </c>
      <c r="BH113" s="36">
        <v>0</v>
      </c>
      <c r="BI113" s="36">
        <v>0</v>
      </c>
      <c r="BJ113" s="36">
        <v>0</v>
      </c>
      <c r="BK113" s="36">
        <v>0</v>
      </c>
      <c r="BL113" s="81">
        <v>0</v>
      </c>
      <c r="BM113" s="82">
        <f t="shared" si="5"/>
        <v>173.749</v>
      </c>
      <c r="BN113" s="38"/>
      <c r="BO113" s="150">
        <v>0</v>
      </c>
      <c r="BP113" s="83">
        <f t="shared" si="6"/>
        <v>5217.6449999999995</v>
      </c>
      <c r="BQ113" s="37">
        <f t="shared" si="7"/>
        <v>1645.4409999999998</v>
      </c>
      <c r="BR113" s="84">
        <v>680.002</v>
      </c>
      <c r="BS113" s="35">
        <v>965.439</v>
      </c>
      <c r="BT113" s="85">
        <v>3554.555</v>
      </c>
      <c r="BU113" s="85">
        <v>17.649</v>
      </c>
      <c r="BV113" s="35">
        <v>0</v>
      </c>
      <c r="BW113" s="86">
        <v>0</v>
      </c>
      <c r="BX113" s="38">
        <v>0</v>
      </c>
      <c r="BZ113" s="2"/>
    </row>
    <row r="114" spans="1:78" ht="12.75">
      <c r="A114" s="61" t="s">
        <v>106</v>
      </c>
      <c r="B114" s="38" t="s">
        <v>232</v>
      </c>
      <c r="C114" s="36">
        <f t="shared" si="4"/>
        <v>2792.974</v>
      </c>
      <c r="D114" s="35"/>
      <c r="E114" s="35"/>
      <c r="F114" s="35"/>
      <c r="G114" s="35"/>
      <c r="H114" s="35"/>
      <c r="I114" s="35"/>
      <c r="J114" s="35"/>
      <c r="K114" s="35"/>
      <c r="L114" s="37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  <c r="AE114" s="36">
        <v>0</v>
      </c>
      <c r="AF114" s="36">
        <v>0</v>
      </c>
      <c r="AG114" s="36">
        <v>0</v>
      </c>
      <c r="AH114" s="36">
        <v>0</v>
      </c>
      <c r="AI114" s="36">
        <v>0</v>
      </c>
      <c r="AJ114" s="36">
        <v>0</v>
      </c>
      <c r="AK114" s="36">
        <v>0</v>
      </c>
      <c r="AL114" s="36">
        <v>0</v>
      </c>
      <c r="AM114" s="36">
        <v>0</v>
      </c>
      <c r="AN114" s="36">
        <v>0</v>
      </c>
      <c r="AO114" s="36">
        <v>59.32</v>
      </c>
      <c r="AP114" s="36">
        <v>4.766</v>
      </c>
      <c r="AQ114" s="36">
        <v>0</v>
      </c>
      <c r="AR114" s="36">
        <v>0</v>
      </c>
      <c r="AS114" s="36">
        <v>0</v>
      </c>
      <c r="AT114" s="36">
        <v>0</v>
      </c>
      <c r="AU114" s="36">
        <v>0</v>
      </c>
      <c r="AV114" s="36">
        <v>0</v>
      </c>
      <c r="AW114" s="36">
        <v>0</v>
      </c>
      <c r="AX114" s="36">
        <v>0</v>
      </c>
      <c r="AY114" s="36">
        <v>0</v>
      </c>
      <c r="AZ114" s="36">
        <v>0</v>
      </c>
      <c r="BA114" s="36">
        <v>0</v>
      </c>
      <c r="BB114" s="36">
        <v>0</v>
      </c>
      <c r="BC114" s="36">
        <v>24.583</v>
      </c>
      <c r="BD114" s="36">
        <v>0</v>
      </c>
      <c r="BE114" s="36">
        <v>9.532</v>
      </c>
      <c r="BF114" s="36">
        <v>0.03</v>
      </c>
      <c r="BG114" s="36">
        <v>5.801</v>
      </c>
      <c r="BH114" s="36">
        <v>0</v>
      </c>
      <c r="BI114" s="36">
        <v>0.152</v>
      </c>
      <c r="BJ114" s="36">
        <v>0</v>
      </c>
      <c r="BK114" s="36">
        <v>0</v>
      </c>
      <c r="BL114" s="81">
        <v>0</v>
      </c>
      <c r="BM114" s="82">
        <f t="shared" si="5"/>
        <v>104.184</v>
      </c>
      <c r="BN114" s="38"/>
      <c r="BO114" s="150">
        <v>0</v>
      </c>
      <c r="BP114" s="83">
        <f t="shared" si="6"/>
        <v>2688.79</v>
      </c>
      <c r="BQ114" s="37">
        <f t="shared" si="7"/>
        <v>2677.354</v>
      </c>
      <c r="BR114" s="84">
        <v>0</v>
      </c>
      <c r="BS114" s="35">
        <v>2677.354</v>
      </c>
      <c r="BT114" s="85">
        <v>0</v>
      </c>
      <c r="BU114" s="85">
        <v>11.436</v>
      </c>
      <c r="BV114" s="35">
        <v>0</v>
      </c>
      <c r="BW114" s="86">
        <v>0</v>
      </c>
      <c r="BX114" s="38">
        <v>0</v>
      </c>
      <c r="BZ114" s="2"/>
    </row>
    <row r="115" spans="1:78" ht="12.75">
      <c r="A115" s="61" t="s">
        <v>107</v>
      </c>
      <c r="B115" s="38" t="s">
        <v>108</v>
      </c>
      <c r="C115" s="36">
        <f t="shared" si="4"/>
        <v>495.805</v>
      </c>
      <c r="D115" s="35"/>
      <c r="E115" s="35"/>
      <c r="F115" s="35"/>
      <c r="G115" s="35"/>
      <c r="H115" s="35"/>
      <c r="I115" s="35"/>
      <c r="J115" s="35"/>
      <c r="K115" s="35"/>
      <c r="L115" s="37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6">
        <v>0.508</v>
      </c>
      <c r="Y115" s="36">
        <v>0</v>
      </c>
      <c r="Z115" s="36">
        <v>0</v>
      </c>
      <c r="AA115" s="36">
        <v>0</v>
      </c>
      <c r="AB115" s="36">
        <v>0</v>
      </c>
      <c r="AC115" s="36">
        <v>0</v>
      </c>
      <c r="AD115" s="36">
        <v>0</v>
      </c>
      <c r="AE115" s="36">
        <v>0</v>
      </c>
      <c r="AF115" s="36">
        <v>0</v>
      </c>
      <c r="AG115" s="36">
        <v>0</v>
      </c>
      <c r="AH115" s="36">
        <v>0</v>
      </c>
      <c r="AI115" s="36">
        <v>0</v>
      </c>
      <c r="AJ115" s="36">
        <v>0</v>
      </c>
      <c r="AK115" s="36">
        <v>0</v>
      </c>
      <c r="AL115" s="36">
        <v>0</v>
      </c>
      <c r="AM115" s="36">
        <v>0</v>
      </c>
      <c r="AN115" s="36">
        <v>0</v>
      </c>
      <c r="AO115" s="36">
        <v>0</v>
      </c>
      <c r="AP115" s="36">
        <v>0</v>
      </c>
      <c r="AQ115" s="36">
        <v>0</v>
      </c>
      <c r="AR115" s="36">
        <v>0</v>
      </c>
      <c r="AS115" s="36">
        <v>0</v>
      </c>
      <c r="AT115" s="36">
        <v>0</v>
      </c>
      <c r="AU115" s="36">
        <v>0.962</v>
      </c>
      <c r="AV115" s="36">
        <v>0.054</v>
      </c>
      <c r="AW115" s="36">
        <v>0</v>
      </c>
      <c r="AX115" s="36">
        <v>11.192</v>
      </c>
      <c r="AY115" s="36">
        <v>0</v>
      </c>
      <c r="AZ115" s="36">
        <v>0</v>
      </c>
      <c r="BA115" s="36">
        <v>0</v>
      </c>
      <c r="BB115" s="36">
        <v>0</v>
      </c>
      <c r="BC115" s="36">
        <v>0</v>
      </c>
      <c r="BD115" s="36">
        <v>0</v>
      </c>
      <c r="BE115" s="36">
        <v>0</v>
      </c>
      <c r="BF115" s="36">
        <v>0</v>
      </c>
      <c r="BG115" s="36">
        <v>0</v>
      </c>
      <c r="BH115" s="36">
        <v>0</v>
      </c>
      <c r="BI115" s="36">
        <v>0</v>
      </c>
      <c r="BJ115" s="36">
        <v>0</v>
      </c>
      <c r="BK115" s="36">
        <v>0</v>
      </c>
      <c r="BL115" s="81">
        <v>0</v>
      </c>
      <c r="BM115" s="82">
        <f t="shared" si="5"/>
        <v>12.716000000000001</v>
      </c>
      <c r="BN115" s="38"/>
      <c r="BO115" s="150">
        <v>0</v>
      </c>
      <c r="BP115" s="83">
        <f t="shared" si="6"/>
        <v>483.089</v>
      </c>
      <c r="BQ115" s="37">
        <f t="shared" si="7"/>
        <v>135.238</v>
      </c>
      <c r="BR115" s="84">
        <v>0</v>
      </c>
      <c r="BS115" s="35">
        <v>135.238</v>
      </c>
      <c r="BT115" s="85">
        <v>0</v>
      </c>
      <c r="BU115" s="85">
        <v>347.851</v>
      </c>
      <c r="BV115" s="35">
        <v>0</v>
      </c>
      <c r="BW115" s="86">
        <v>0</v>
      </c>
      <c r="BX115" s="38">
        <v>0</v>
      </c>
      <c r="BZ115" s="2"/>
    </row>
    <row r="116" spans="1:78" ht="12.75">
      <c r="A116" s="61" t="s">
        <v>109</v>
      </c>
      <c r="B116" s="38" t="s">
        <v>233</v>
      </c>
      <c r="C116" s="36">
        <f t="shared" si="4"/>
        <v>1861.5169999999998</v>
      </c>
      <c r="D116" s="35"/>
      <c r="E116" s="35"/>
      <c r="F116" s="35"/>
      <c r="G116" s="35"/>
      <c r="H116" s="35"/>
      <c r="I116" s="35"/>
      <c r="J116" s="35"/>
      <c r="K116" s="35"/>
      <c r="L116" s="37">
        <v>2.721</v>
      </c>
      <c r="M116" s="36">
        <v>0</v>
      </c>
      <c r="N116" s="36">
        <v>12.809</v>
      </c>
      <c r="O116" s="36">
        <v>32.001</v>
      </c>
      <c r="P116" s="36">
        <v>36.186</v>
      </c>
      <c r="Q116" s="36">
        <v>0.426</v>
      </c>
      <c r="R116" s="36">
        <v>1.658</v>
      </c>
      <c r="S116" s="36">
        <v>1.737</v>
      </c>
      <c r="T116" s="36">
        <v>0</v>
      </c>
      <c r="U116" s="36">
        <v>2.961</v>
      </c>
      <c r="V116" s="36">
        <v>0.019</v>
      </c>
      <c r="W116" s="36">
        <v>0.269</v>
      </c>
      <c r="X116" s="36">
        <v>1.255</v>
      </c>
      <c r="Y116" s="36">
        <v>1.1</v>
      </c>
      <c r="Z116" s="36">
        <v>1.548</v>
      </c>
      <c r="AA116" s="36">
        <v>9.215</v>
      </c>
      <c r="AB116" s="36">
        <v>3.545</v>
      </c>
      <c r="AC116" s="36">
        <v>7.694</v>
      </c>
      <c r="AD116" s="36">
        <v>28.322</v>
      </c>
      <c r="AE116" s="36">
        <v>48.871</v>
      </c>
      <c r="AF116" s="36">
        <v>4.814</v>
      </c>
      <c r="AG116" s="36">
        <v>13.364</v>
      </c>
      <c r="AH116" s="36">
        <v>10.152</v>
      </c>
      <c r="AI116" s="36">
        <v>12.608</v>
      </c>
      <c r="AJ116" s="36">
        <v>41.761</v>
      </c>
      <c r="AK116" s="36">
        <v>7.818</v>
      </c>
      <c r="AL116" s="36">
        <v>42.922</v>
      </c>
      <c r="AM116" s="36">
        <v>0.163</v>
      </c>
      <c r="AN116" s="36">
        <v>6.792</v>
      </c>
      <c r="AO116" s="36">
        <v>125.654</v>
      </c>
      <c r="AP116" s="36">
        <v>37.502</v>
      </c>
      <c r="AQ116" s="36">
        <v>12.263</v>
      </c>
      <c r="AR116" s="36">
        <v>51.337</v>
      </c>
      <c r="AS116" s="36">
        <v>7.836</v>
      </c>
      <c r="AT116" s="36">
        <v>54.064</v>
      </c>
      <c r="AU116" s="36">
        <v>4.615</v>
      </c>
      <c r="AV116" s="36">
        <v>37.335</v>
      </c>
      <c r="AW116" s="36">
        <v>5.254</v>
      </c>
      <c r="AX116" s="36">
        <v>23.774</v>
      </c>
      <c r="AY116" s="36">
        <v>0.858</v>
      </c>
      <c r="AZ116" s="36">
        <v>10.717</v>
      </c>
      <c r="BA116" s="36">
        <v>7.415</v>
      </c>
      <c r="BB116" s="36">
        <v>44.396</v>
      </c>
      <c r="BC116" s="36">
        <v>0.988</v>
      </c>
      <c r="BD116" s="36">
        <v>12.598</v>
      </c>
      <c r="BE116" s="36">
        <v>6.933</v>
      </c>
      <c r="BF116" s="36">
        <v>26.096</v>
      </c>
      <c r="BG116" s="36">
        <v>3.239</v>
      </c>
      <c r="BH116" s="36">
        <v>14.936</v>
      </c>
      <c r="BI116" s="36">
        <v>39.438</v>
      </c>
      <c r="BJ116" s="36">
        <v>0</v>
      </c>
      <c r="BK116" s="36">
        <v>0</v>
      </c>
      <c r="BL116" s="81">
        <v>0</v>
      </c>
      <c r="BM116" s="82">
        <f t="shared" si="5"/>
        <v>859.9789999999999</v>
      </c>
      <c r="BN116" s="38"/>
      <c r="BO116" s="150">
        <v>0</v>
      </c>
      <c r="BP116" s="83">
        <f t="shared" si="6"/>
        <v>1001.538</v>
      </c>
      <c r="BQ116" s="37">
        <f t="shared" si="7"/>
        <v>1001.538</v>
      </c>
      <c r="BR116" s="84">
        <v>0</v>
      </c>
      <c r="BS116" s="35">
        <v>1001.538</v>
      </c>
      <c r="BT116" s="85">
        <v>0</v>
      </c>
      <c r="BU116" s="85">
        <v>0</v>
      </c>
      <c r="BV116" s="35">
        <v>0</v>
      </c>
      <c r="BW116" s="86">
        <v>0</v>
      </c>
      <c r="BX116" s="38">
        <v>0</v>
      </c>
      <c r="BZ116" s="2"/>
    </row>
    <row r="117" spans="1:78" ht="12.75">
      <c r="A117" s="61" t="s">
        <v>110</v>
      </c>
      <c r="B117" s="38" t="s">
        <v>234</v>
      </c>
      <c r="C117" s="36">
        <f t="shared" si="4"/>
        <v>836.72</v>
      </c>
      <c r="D117" s="35"/>
      <c r="E117" s="35"/>
      <c r="F117" s="35"/>
      <c r="G117" s="35"/>
      <c r="H117" s="35"/>
      <c r="I117" s="35"/>
      <c r="J117" s="35"/>
      <c r="K117" s="35"/>
      <c r="L117" s="37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  <c r="AE117" s="36">
        <v>0</v>
      </c>
      <c r="AF117" s="36">
        <v>0</v>
      </c>
      <c r="AG117" s="36">
        <v>0</v>
      </c>
      <c r="AH117" s="36">
        <v>0</v>
      </c>
      <c r="AI117" s="36">
        <v>0</v>
      </c>
      <c r="AJ117" s="36">
        <v>0</v>
      </c>
      <c r="AK117" s="36">
        <v>0</v>
      </c>
      <c r="AL117" s="36">
        <v>0</v>
      </c>
      <c r="AM117" s="36">
        <v>0</v>
      </c>
      <c r="AN117" s="36">
        <v>0</v>
      </c>
      <c r="AO117" s="36">
        <v>0</v>
      </c>
      <c r="AP117" s="36">
        <v>0</v>
      </c>
      <c r="AQ117" s="36">
        <v>0</v>
      </c>
      <c r="AR117" s="36">
        <v>0</v>
      </c>
      <c r="AS117" s="36">
        <v>0</v>
      </c>
      <c r="AT117" s="36">
        <v>0</v>
      </c>
      <c r="AU117" s="36">
        <v>0</v>
      </c>
      <c r="AV117" s="36">
        <v>0</v>
      </c>
      <c r="AW117" s="36">
        <v>0</v>
      </c>
      <c r="AX117" s="36">
        <v>0</v>
      </c>
      <c r="AY117" s="36">
        <v>0</v>
      </c>
      <c r="AZ117" s="36">
        <v>0</v>
      </c>
      <c r="BA117" s="36">
        <v>0</v>
      </c>
      <c r="BB117" s="36">
        <v>0</v>
      </c>
      <c r="BC117" s="36">
        <v>0</v>
      </c>
      <c r="BD117" s="36">
        <v>0</v>
      </c>
      <c r="BE117" s="36">
        <v>0</v>
      </c>
      <c r="BF117" s="36">
        <v>0</v>
      </c>
      <c r="BG117" s="36">
        <v>0</v>
      </c>
      <c r="BH117" s="36">
        <v>0</v>
      </c>
      <c r="BI117" s="36">
        <v>0</v>
      </c>
      <c r="BJ117" s="36">
        <v>0</v>
      </c>
      <c r="BK117" s="36">
        <v>0</v>
      </c>
      <c r="BL117" s="81">
        <v>0</v>
      </c>
      <c r="BM117" s="82">
        <f t="shared" si="5"/>
        <v>0</v>
      </c>
      <c r="BN117" s="38"/>
      <c r="BO117" s="150">
        <v>0</v>
      </c>
      <c r="BP117" s="83">
        <f t="shared" si="6"/>
        <v>836.72</v>
      </c>
      <c r="BQ117" s="37">
        <f t="shared" si="7"/>
        <v>836.72</v>
      </c>
      <c r="BR117" s="84">
        <v>836.72</v>
      </c>
      <c r="BS117" s="35">
        <v>0</v>
      </c>
      <c r="BT117" s="85">
        <v>0</v>
      </c>
      <c r="BU117" s="85">
        <v>0</v>
      </c>
      <c r="BV117" s="35">
        <v>0</v>
      </c>
      <c r="BW117" s="86">
        <v>0</v>
      </c>
      <c r="BX117" s="38">
        <v>0</v>
      </c>
      <c r="BZ117" s="2"/>
    </row>
    <row r="118" spans="1:78" ht="12.75">
      <c r="A118" s="61" t="s">
        <v>124</v>
      </c>
      <c r="B118" s="38" t="s">
        <v>235</v>
      </c>
      <c r="C118" s="36">
        <f t="shared" si="4"/>
        <v>8302.390000000003</v>
      </c>
      <c r="D118" s="35"/>
      <c r="E118" s="35"/>
      <c r="F118" s="35"/>
      <c r="G118" s="35"/>
      <c r="H118" s="35"/>
      <c r="I118" s="35"/>
      <c r="J118" s="35"/>
      <c r="K118" s="35"/>
      <c r="L118" s="37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  <c r="AE118" s="36">
        <v>0</v>
      </c>
      <c r="AF118" s="36">
        <v>0</v>
      </c>
      <c r="AG118" s="36">
        <v>0</v>
      </c>
      <c r="AH118" s="36">
        <v>0</v>
      </c>
      <c r="AI118" s="36">
        <v>0</v>
      </c>
      <c r="AJ118" s="36">
        <v>0</v>
      </c>
      <c r="AK118" s="36">
        <v>0</v>
      </c>
      <c r="AL118" s="36">
        <v>0</v>
      </c>
      <c r="AM118" s="36">
        <v>0</v>
      </c>
      <c r="AN118" s="36">
        <v>0</v>
      </c>
      <c r="AO118" s="36">
        <v>0</v>
      </c>
      <c r="AP118" s="36">
        <v>0</v>
      </c>
      <c r="AQ118" s="36">
        <v>0</v>
      </c>
      <c r="AR118" s="36">
        <v>0</v>
      </c>
      <c r="AS118" s="36">
        <v>0</v>
      </c>
      <c r="AT118" s="36">
        <v>0</v>
      </c>
      <c r="AU118" s="36">
        <v>0</v>
      </c>
      <c r="AV118" s="36">
        <v>0</v>
      </c>
      <c r="AW118" s="36">
        <v>0</v>
      </c>
      <c r="AX118" s="36">
        <v>0</v>
      </c>
      <c r="AY118" s="36">
        <v>0</v>
      </c>
      <c r="AZ118" s="36">
        <v>0</v>
      </c>
      <c r="BA118" s="36">
        <v>0</v>
      </c>
      <c r="BB118" s="36">
        <v>0</v>
      </c>
      <c r="BC118" s="36">
        <v>0</v>
      </c>
      <c r="BD118" s="36">
        <v>0</v>
      </c>
      <c r="BE118" s="36">
        <v>0</v>
      </c>
      <c r="BF118" s="36">
        <v>0</v>
      </c>
      <c r="BG118" s="36">
        <v>0</v>
      </c>
      <c r="BH118" s="36">
        <v>0</v>
      </c>
      <c r="BI118" s="36">
        <v>0</v>
      </c>
      <c r="BJ118" s="36">
        <v>0</v>
      </c>
      <c r="BK118" s="36">
        <v>0</v>
      </c>
      <c r="BL118" s="81">
        <v>0</v>
      </c>
      <c r="BM118" s="82">
        <f t="shared" si="5"/>
        <v>0</v>
      </c>
      <c r="BN118" s="38"/>
      <c r="BO118" s="150">
        <v>38409.084</v>
      </c>
      <c r="BP118" s="83">
        <f t="shared" si="6"/>
        <v>-30106.694</v>
      </c>
      <c r="BQ118" s="37">
        <f t="shared" si="7"/>
        <v>-30106.694</v>
      </c>
      <c r="BR118" s="84">
        <v>0</v>
      </c>
      <c r="BS118" s="35">
        <v>-30106.694</v>
      </c>
      <c r="BT118" s="85">
        <v>0</v>
      </c>
      <c r="BU118" s="85">
        <v>0</v>
      </c>
      <c r="BV118" s="35">
        <v>0</v>
      </c>
      <c r="BW118" s="86">
        <v>0</v>
      </c>
      <c r="BX118" s="38">
        <v>0</v>
      </c>
      <c r="BZ118" s="2"/>
    </row>
    <row r="119" spans="1:78" ht="13.5" thickBot="1">
      <c r="A119" s="73" t="s">
        <v>125</v>
      </c>
      <c r="B119" s="38" t="s">
        <v>236</v>
      </c>
      <c r="C119" s="36">
        <f t="shared" si="4"/>
        <v>0</v>
      </c>
      <c r="D119" s="35"/>
      <c r="E119" s="35"/>
      <c r="F119" s="35"/>
      <c r="G119" s="35"/>
      <c r="H119" s="35"/>
      <c r="I119" s="35"/>
      <c r="J119" s="35"/>
      <c r="K119" s="35"/>
      <c r="L119" s="37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36">
        <v>0</v>
      </c>
      <c r="AG119" s="36">
        <v>0</v>
      </c>
      <c r="AH119" s="36">
        <v>0</v>
      </c>
      <c r="AI119" s="36">
        <v>0</v>
      </c>
      <c r="AJ119" s="36">
        <v>0</v>
      </c>
      <c r="AK119" s="36">
        <v>0</v>
      </c>
      <c r="AL119" s="36">
        <v>0</v>
      </c>
      <c r="AM119" s="36">
        <v>0</v>
      </c>
      <c r="AN119" s="36">
        <v>0</v>
      </c>
      <c r="AO119" s="36">
        <v>0</v>
      </c>
      <c r="AP119" s="36">
        <v>0</v>
      </c>
      <c r="AQ119" s="36">
        <v>0</v>
      </c>
      <c r="AR119" s="36">
        <v>0</v>
      </c>
      <c r="AS119" s="36">
        <v>0</v>
      </c>
      <c r="AT119" s="36">
        <v>0</v>
      </c>
      <c r="AU119" s="36">
        <v>0</v>
      </c>
      <c r="AV119" s="36">
        <v>0</v>
      </c>
      <c r="AW119" s="36">
        <v>0</v>
      </c>
      <c r="AX119" s="36">
        <v>0</v>
      </c>
      <c r="AY119" s="36">
        <v>0</v>
      </c>
      <c r="AZ119" s="36">
        <v>0</v>
      </c>
      <c r="BA119" s="36">
        <v>0</v>
      </c>
      <c r="BB119" s="36">
        <v>0</v>
      </c>
      <c r="BC119" s="36">
        <v>0</v>
      </c>
      <c r="BD119" s="36">
        <v>0</v>
      </c>
      <c r="BE119" s="36">
        <v>0</v>
      </c>
      <c r="BF119" s="36">
        <v>0</v>
      </c>
      <c r="BG119" s="36">
        <v>0</v>
      </c>
      <c r="BH119" s="36">
        <v>0</v>
      </c>
      <c r="BI119" s="36">
        <v>0</v>
      </c>
      <c r="BJ119" s="36">
        <v>0</v>
      </c>
      <c r="BK119" s="36">
        <v>0</v>
      </c>
      <c r="BL119" s="36">
        <v>0</v>
      </c>
      <c r="BM119" s="82">
        <f t="shared" si="5"/>
        <v>0</v>
      </c>
      <c r="BN119" s="38"/>
      <c r="BO119" s="150">
        <v>0</v>
      </c>
      <c r="BP119" s="83">
        <f t="shared" si="6"/>
        <v>0</v>
      </c>
      <c r="BQ119" s="37">
        <f t="shared" si="7"/>
        <v>0</v>
      </c>
      <c r="BR119" s="84">
        <v>0</v>
      </c>
      <c r="BS119" s="35">
        <v>0</v>
      </c>
      <c r="BT119" s="85">
        <v>0</v>
      </c>
      <c r="BU119" s="85">
        <v>0</v>
      </c>
      <c r="BV119" s="35">
        <v>0</v>
      </c>
      <c r="BW119" s="86">
        <v>0</v>
      </c>
      <c r="BX119" s="38">
        <v>0</v>
      </c>
      <c r="BZ119" s="2"/>
    </row>
    <row r="120" spans="2:78" ht="14.25" thickBot="1" thickTop="1">
      <c r="B120" s="87" t="s">
        <v>129</v>
      </c>
      <c r="C120" s="45">
        <f>SUM(C67:C119)</f>
        <v>424771.5889999999</v>
      </c>
      <c r="D120" s="45">
        <f aca="true" t="shared" si="8" ref="D120:BR120">SUM(D67:D119)</f>
        <v>0</v>
      </c>
      <c r="E120" s="45">
        <f t="shared" si="8"/>
        <v>0</v>
      </c>
      <c r="F120" s="45">
        <f t="shared" si="8"/>
        <v>0</v>
      </c>
      <c r="G120" s="45">
        <f t="shared" si="8"/>
        <v>0</v>
      </c>
      <c r="H120" s="45">
        <f t="shared" si="8"/>
        <v>0</v>
      </c>
      <c r="I120" s="45">
        <f t="shared" si="8"/>
        <v>0</v>
      </c>
      <c r="J120" s="45">
        <f t="shared" si="8"/>
        <v>0</v>
      </c>
      <c r="K120" s="88">
        <f t="shared" si="8"/>
        <v>0</v>
      </c>
      <c r="L120" s="45">
        <f t="shared" si="8"/>
        <v>5955.5960000000005</v>
      </c>
      <c r="M120" s="45">
        <f t="shared" si="8"/>
        <v>3246.4299999999994</v>
      </c>
      <c r="N120" s="45">
        <f t="shared" si="8"/>
        <v>225.57399999999998</v>
      </c>
      <c r="O120" s="45">
        <f t="shared" si="8"/>
        <v>7233.586999999999</v>
      </c>
      <c r="P120" s="45">
        <f t="shared" si="8"/>
        <v>2295.8109999999992</v>
      </c>
      <c r="Q120" s="45">
        <f t="shared" si="8"/>
        <v>252.73600000000002</v>
      </c>
      <c r="R120" s="45">
        <f t="shared" si="8"/>
        <v>714.9659999999999</v>
      </c>
      <c r="S120" s="45">
        <f t="shared" si="8"/>
        <v>579.211</v>
      </c>
      <c r="T120" s="45">
        <f t="shared" si="8"/>
        <v>0</v>
      </c>
      <c r="U120" s="45">
        <f t="shared" si="8"/>
        <v>780.1159999999998</v>
      </c>
      <c r="V120" s="45">
        <f t="shared" si="8"/>
        <v>217.859</v>
      </c>
      <c r="W120" s="45">
        <f t="shared" si="8"/>
        <v>127.60200000000005</v>
      </c>
      <c r="X120" s="45">
        <f t="shared" si="8"/>
        <v>543.7110000000001</v>
      </c>
      <c r="Y120" s="45">
        <f t="shared" si="8"/>
        <v>733.5330000000001</v>
      </c>
      <c r="Z120" s="45">
        <f t="shared" si="8"/>
        <v>403.1979999999999</v>
      </c>
      <c r="AA120" s="45">
        <f t="shared" si="8"/>
        <v>725.7070000000001</v>
      </c>
      <c r="AB120" s="45">
        <f t="shared" si="8"/>
        <v>205.57600000000002</v>
      </c>
      <c r="AC120" s="45">
        <f t="shared" si="8"/>
        <v>5103.541</v>
      </c>
      <c r="AD120" s="45">
        <f t="shared" si="8"/>
        <v>1830.2440000000006</v>
      </c>
      <c r="AE120" s="45">
        <f t="shared" si="8"/>
        <v>27624.630999999998</v>
      </c>
      <c r="AF120" s="45">
        <f t="shared" si="8"/>
        <v>659.6959999999999</v>
      </c>
      <c r="AG120" s="45">
        <f t="shared" si="8"/>
        <v>691.4140000000001</v>
      </c>
      <c r="AH120" s="45">
        <f t="shared" si="8"/>
        <v>3320.4819999999995</v>
      </c>
      <c r="AI120" s="45">
        <f t="shared" si="8"/>
        <v>4368.384</v>
      </c>
      <c r="AJ120" s="45">
        <f t="shared" si="8"/>
        <v>7309.739999999999</v>
      </c>
      <c r="AK120" s="45">
        <f t="shared" si="8"/>
        <v>990.57</v>
      </c>
      <c r="AL120" s="45">
        <f t="shared" si="8"/>
        <v>8405.476999999997</v>
      </c>
      <c r="AM120" s="45">
        <f t="shared" si="8"/>
        <v>10.979</v>
      </c>
      <c r="AN120" s="45">
        <f t="shared" si="8"/>
        <v>120.48499999999999</v>
      </c>
      <c r="AO120" s="45">
        <f t="shared" si="8"/>
        <v>16273.001999999999</v>
      </c>
      <c r="AP120" s="45">
        <f t="shared" si="8"/>
        <v>4964.912999999999</v>
      </c>
      <c r="AQ120" s="45">
        <f t="shared" si="8"/>
        <v>547.4890000000003</v>
      </c>
      <c r="AR120" s="45">
        <f t="shared" si="8"/>
        <v>5635.3020000000015</v>
      </c>
      <c r="AS120" s="45">
        <f t="shared" si="8"/>
        <v>716.414</v>
      </c>
      <c r="AT120" s="45">
        <f t="shared" si="8"/>
        <v>3303.475</v>
      </c>
      <c r="AU120" s="45">
        <f t="shared" si="8"/>
        <v>1008.022</v>
      </c>
      <c r="AV120" s="45">
        <f t="shared" si="8"/>
        <v>367.159</v>
      </c>
      <c r="AW120" s="45">
        <f t="shared" si="8"/>
        <v>1611.5729999999999</v>
      </c>
      <c r="AX120" s="45">
        <f t="shared" si="8"/>
        <v>1880.5179999999996</v>
      </c>
      <c r="AY120" s="45">
        <f t="shared" si="8"/>
        <v>3.9149999999999996</v>
      </c>
      <c r="AZ120" s="45">
        <f t="shared" si="8"/>
        <v>390.652</v>
      </c>
      <c r="BA120" s="45">
        <f t="shared" si="8"/>
        <v>3787.2300000000005</v>
      </c>
      <c r="BB120" s="45">
        <f t="shared" si="8"/>
        <v>750.7700000000001</v>
      </c>
      <c r="BC120" s="45">
        <f t="shared" si="8"/>
        <v>7235.928999999999</v>
      </c>
      <c r="BD120" s="45">
        <f t="shared" si="8"/>
        <v>163.497</v>
      </c>
      <c r="BE120" s="45">
        <f t="shared" si="8"/>
        <v>1235.951</v>
      </c>
      <c r="BF120" s="45">
        <f t="shared" si="8"/>
        <v>1971.7589999999998</v>
      </c>
      <c r="BG120" s="45">
        <f t="shared" si="8"/>
        <v>1161.601</v>
      </c>
      <c r="BH120" s="45">
        <f t="shared" si="8"/>
        <v>184.703</v>
      </c>
      <c r="BI120" s="45">
        <f t="shared" si="8"/>
        <v>637.4259999999999</v>
      </c>
      <c r="BJ120" s="45">
        <f t="shared" si="8"/>
        <v>0</v>
      </c>
      <c r="BK120" s="45">
        <f t="shared" si="8"/>
        <v>0</v>
      </c>
      <c r="BL120" s="45">
        <f t="shared" si="8"/>
        <v>0</v>
      </c>
      <c r="BM120" s="45">
        <f t="shared" si="8"/>
        <v>138508.156</v>
      </c>
      <c r="BN120" s="87">
        <f t="shared" si="8"/>
        <v>0</v>
      </c>
      <c r="BO120" s="88">
        <f t="shared" si="8"/>
        <v>77917.258</v>
      </c>
      <c r="BP120" s="88">
        <f t="shared" si="8"/>
        <v>153849.77000000005</v>
      </c>
      <c r="BQ120" s="45">
        <f t="shared" si="8"/>
        <v>116889.41800000002</v>
      </c>
      <c r="BR120" s="45">
        <f t="shared" si="8"/>
        <v>16214.418</v>
      </c>
      <c r="BS120" s="89">
        <f aca="true" t="shared" si="9" ref="BS120:BX120">SUM(BS67:BS119)</f>
        <v>100675.00000000003</v>
      </c>
      <c r="BT120" s="89">
        <f t="shared" si="9"/>
        <v>36581.096</v>
      </c>
      <c r="BU120" s="89">
        <f t="shared" si="9"/>
        <v>379.256</v>
      </c>
      <c r="BV120" s="45">
        <f t="shared" si="9"/>
        <v>49526.669</v>
      </c>
      <c r="BW120" s="45">
        <f t="shared" si="9"/>
        <v>4969.736</v>
      </c>
      <c r="BX120" s="90">
        <f t="shared" si="9"/>
        <v>0</v>
      </c>
      <c r="BZ120" s="2"/>
    </row>
    <row r="121" spans="2:78" ht="13.5" thickTop="1">
      <c r="B121" s="91" t="s">
        <v>167</v>
      </c>
      <c r="C121" s="92"/>
      <c r="D121" s="93"/>
      <c r="E121" s="93"/>
      <c r="F121" s="93">
        <f>F61</f>
        <v>11623.612999999998</v>
      </c>
      <c r="G121" s="93">
        <f>G61</f>
        <v>0</v>
      </c>
      <c r="H121" s="93">
        <f>H61</f>
        <v>1623.7240000000004</v>
      </c>
      <c r="I121" s="93">
        <f>I61</f>
        <v>0</v>
      </c>
      <c r="J121" s="93">
        <f>J61</f>
        <v>9659.607</v>
      </c>
      <c r="K121" s="93"/>
      <c r="L121" s="92">
        <v>9387.476</v>
      </c>
      <c r="M121" s="94">
        <v>2511.324</v>
      </c>
      <c r="N121" s="94">
        <v>470.507</v>
      </c>
      <c r="O121" s="94">
        <v>3095.117</v>
      </c>
      <c r="P121" s="94">
        <v>1909.719</v>
      </c>
      <c r="Q121" s="94">
        <v>357.14</v>
      </c>
      <c r="R121" s="94">
        <v>437.848</v>
      </c>
      <c r="S121" s="94">
        <v>352.596</v>
      </c>
      <c r="T121" s="94">
        <v>0</v>
      </c>
      <c r="U121" s="94">
        <v>211.523</v>
      </c>
      <c r="V121" s="94">
        <v>246.103</v>
      </c>
      <c r="W121" s="94">
        <v>33.807</v>
      </c>
      <c r="X121" s="94">
        <v>309.427</v>
      </c>
      <c r="Y121" s="94">
        <v>401.212</v>
      </c>
      <c r="Z121" s="94">
        <v>357.52</v>
      </c>
      <c r="AA121" s="94">
        <v>1109.856</v>
      </c>
      <c r="AB121" s="94">
        <v>422.79</v>
      </c>
      <c r="AC121" s="94">
        <v>3577.828</v>
      </c>
      <c r="AD121" s="94">
        <v>690.537</v>
      </c>
      <c r="AE121" s="94">
        <v>8130.577</v>
      </c>
      <c r="AF121" s="94">
        <v>1363.236</v>
      </c>
      <c r="AG121" s="94">
        <v>1158.052</v>
      </c>
      <c r="AH121" s="94">
        <v>3206.292</v>
      </c>
      <c r="AI121" s="94">
        <v>11999.062</v>
      </c>
      <c r="AJ121" s="94">
        <v>9311.976</v>
      </c>
      <c r="AK121" s="94">
        <v>603.44</v>
      </c>
      <c r="AL121" s="94">
        <v>-1120.997</v>
      </c>
      <c r="AM121" s="94">
        <v>11350.706</v>
      </c>
      <c r="AN121" s="94">
        <v>184.831</v>
      </c>
      <c r="AO121" s="94">
        <v>7947.466</v>
      </c>
      <c r="AP121" s="94">
        <v>2346.813</v>
      </c>
      <c r="AQ121" s="94">
        <v>647.567</v>
      </c>
      <c r="AR121" s="94">
        <v>3942.204</v>
      </c>
      <c r="AS121" s="94">
        <v>273.928</v>
      </c>
      <c r="AT121" s="94">
        <v>12084.874</v>
      </c>
      <c r="AU121" s="94">
        <v>687.639</v>
      </c>
      <c r="AV121" s="94">
        <v>480.665</v>
      </c>
      <c r="AW121" s="94">
        <v>16877.672</v>
      </c>
      <c r="AX121" s="94">
        <v>1936.974</v>
      </c>
      <c r="AY121" s="94">
        <v>3.456</v>
      </c>
      <c r="AZ121" s="94">
        <v>388.548</v>
      </c>
      <c r="BA121" s="94">
        <v>1697.29</v>
      </c>
      <c r="BB121" s="94">
        <v>1887.645</v>
      </c>
      <c r="BC121" s="94">
        <v>18289.519</v>
      </c>
      <c r="BD121" s="94">
        <v>538.454</v>
      </c>
      <c r="BE121" s="94">
        <v>9337.118</v>
      </c>
      <c r="BF121" s="94">
        <v>3258.224</v>
      </c>
      <c r="BG121" s="94">
        <v>1639.015</v>
      </c>
      <c r="BH121" s="94">
        <v>311.102</v>
      </c>
      <c r="BI121" s="94">
        <v>966.098</v>
      </c>
      <c r="BJ121" s="94">
        <v>836.72</v>
      </c>
      <c r="BK121" s="94">
        <v>0</v>
      </c>
      <c r="BL121" s="94">
        <v>0</v>
      </c>
      <c r="BM121" s="95">
        <f>SUM(L121:BL121)</f>
        <v>158448.49599999998</v>
      </c>
      <c r="BN121" s="95">
        <f>SUM(C121:BL121)</f>
        <v>181355.43999999997</v>
      </c>
      <c r="BZ121" s="2"/>
    </row>
    <row r="122" spans="2:78" ht="13.5" thickBot="1">
      <c r="B122" s="91" t="s">
        <v>33</v>
      </c>
      <c r="C122" s="37"/>
      <c r="D122" s="35"/>
      <c r="E122" s="35"/>
      <c r="F122" s="35"/>
      <c r="G122" s="35"/>
      <c r="H122" s="35"/>
      <c r="I122" s="35"/>
      <c r="J122" s="35"/>
      <c r="K122" s="35"/>
      <c r="L122" s="37">
        <v>1529.479</v>
      </c>
      <c r="M122" s="36">
        <v>492.888</v>
      </c>
      <c r="N122" s="36">
        <v>77.858</v>
      </c>
      <c r="O122" s="36">
        <v>1224.901</v>
      </c>
      <c r="P122" s="36">
        <v>534.77</v>
      </c>
      <c r="Q122" s="36">
        <v>64.761</v>
      </c>
      <c r="R122" s="36">
        <v>216.643</v>
      </c>
      <c r="S122" s="36">
        <v>120.106</v>
      </c>
      <c r="T122" s="36">
        <v>0</v>
      </c>
      <c r="U122" s="36">
        <v>172.56</v>
      </c>
      <c r="V122" s="36">
        <v>79.606</v>
      </c>
      <c r="W122" s="36">
        <v>24.029</v>
      </c>
      <c r="X122" s="36">
        <v>165.597</v>
      </c>
      <c r="Y122" s="36">
        <v>311.169</v>
      </c>
      <c r="Z122" s="36">
        <v>84.607</v>
      </c>
      <c r="AA122" s="36">
        <v>158.089</v>
      </c>
      <c r="AB122" s="36">
        <v>345.603</v>
      </c>
      <c r="AC122" s="36">
        <v>852.942</v>
      </c>
      <c r="AD122" s="36">
        <v>266.99</v>
      </c>
      <c r="AE122" s="36">
        <v>2742.314</v>
      </c>
      <c r="AF122" s="36">
        <v>436.488</v>
      </c>
      <c r="AG122" s="36">
        <v>699.257</v>
      </c>
      <c r="AH122" s="36">
        <v>1336.608</v>
      </c>
      <c r="AI122" s="36">
        <v>2850.424</v>
      </c>
      <c r="AJ122" s="36">
        <v>1119.842</v>
      </c>
      <c r="AK122" s="36">
        <v>484.117</v>
      </c>
      <c r="AL122" s="36">
        <v>1156.147</v>
      </c>
      <c r="AM122" s="36">
        <v>3031.378</v>
      </c>
      <c r="AN122" s="36">
        <v>224.906</v>
      </c>
      <c r="AO122" s="36">
        <v>3804.124</v>
      </c>
      <c r="AP122" s="36">
        <v>978.148</v>
      </c>
      <c r="AQ122" s="36">
        <v>499.584</v>
      </c>
      <c r="AR122" s="36">
        <v>1624.447</v>
      </c>
      <c r="AS122" s="36">
        <v>413.96</v>
      </c>
      <c r="AT122" s="36">
        <v>3212.564</v>
      </c>
      <c r="AU122" s="36">
        <v>335.1</v>
      </c>
      <c r="AV122" s="36">
        <v>161.307</v>
      </c>
      <c r="AW122" s="36">
        <v>342.438</v>
      </c>
      <c r="AX122" s="36">
        <v>1229.868</v>
      </c>
      <c r="AY122" s="36">
        <v>4.226</v>
      </c>
      <c r="AZ122" s="36">
        <v>102.868</v>
      </c>
      <c r="BA122" s="36">
        <v>543.352</v>
      </c>
      <c r="BB122" s="36">
        <v>1617.538</v>
      </c>
      <c r="BC122" s="36">
        <v>14596.703</v>
      </c>
      <c r="BD122" s="36">
        <v>0</v>
      </c>
      <c r="BE122" s="36">
        <v>7781.125</v>
      </c>
      <c r="BF122" s="36">
        <v>2386.813</v>
      </c>
      <c r="BG122" s="36">
        <v>152.759</v>
      </c>
      <c r="BH122" s="36">
        <v>309.548</v>
      </c>
      <c r="BI122" s="36">
        <v>171.681</v>
      </c>
      <c r="BJ122" s="36">
        <v>836.72</v>
      </c>
      <c r="BK122" s="36">
        <v>0</v>
      </c>
      <c r="BL122" s="36">
        <v>0</v>
      </c>
      <c r="BM122" s="38">
        <f aca="true" t="shared" si="10" ref="BM122:BM129">SUM(L122:BL122)</f>
        <v>61908.952</v>
      </c>
      <c r="BN122" s="38">
        <f aca="true" t="shared" si="11" ref="BN122:BN129">SUM(C122:BL122)</f>
        <v>61908.952</v>
      </c>
      <c r="BZ122" s="2"/>
    </row>
    <row r="123" spans="2:78" ht="13.5" thickTop="1">
      <c r="B123" s="91" t="s">
        <v>164</v>
      </c>
      <c r="C123" s="37"/>
      <c r="D123" s="35"/>
      <c r="E123" s="35"/>
      <c r="F123" s="35"/>
      <c r="G123" s="35"/>
      <c r="H123" s="35"/>
      <c r="I123" s="35"/>
      <c r="J123" s="35"/>
      <c r="K123" s="35"/>
      <c r="L123" s="37">
        <v>1524.506</v>
      </c>
      <c r="M123" s="36">
        <v>473.782</v>
      </c>
      <c r="N123" s="36">
        <v>71.444</v>
      </c>
      <c r="O123" s="36">
        <v>1095.878</v>
      </c>
      <c r="P123" s="36">
        <v>485.704</v>
      </c>
      <c r="Q123" s="36">
        <v>58.617</v>
      </c>
      <c r="R123" s="36">
        <v>202.343</v>
      </c>
      <c r="S123" s="36">
        <v>113.994</v>
      </c>
      <c r="T123" s="36">
        <v>0</v>
      </c>
      <c r="U123" s="36">
        <v>155.384</v>
      </c>
      <c r="V123" s="36">
        <v>71.409</v>
      </c>
      <c r="W123" s="36">
        <v>21.554</v>
      </c>
      <c r="X123" s="36">
        <v>151.62</v>
      </c>
      <c r="Y123" s="36">
        <v>283.933</v>
      </c>
      <c r="Z123" s="36">
        <v>82.418</v>
      </c>
      <c r="AA123" s="36">
        <v>144.399</v>
      </c>
      <c r="AB123" s="36">
        <v>308.293</v>
      </c>
      <c r="AC123" s="36">
        <v>744.922</v>
      </c>
      <c r="AD123" s="36">
        <v>235.691</v>
      </c>
      <c r="AE123" s="36">
        <v>2542.118</v>
      </c>
      <c r="AF123" s="36">
        <v>401.047</v>
      </c>
      <c r="AG123" s="36">
        <v>626.673</v>
      </c>
      <c r="AH123" s="36">
        <v>1201.942</v>
      </c>
      <c r="AI123" s="36">
        <v>2576.199</v>
      </c>
      <c r="AJ123" s="36">
        <v>1021.151</v>
      </c>
      <c r="AK123" s="36">
        <v>438.195</v>
      </c>
      <c r="AL123" s="36">
        <v>1035.235</v>
      </c>
      <c r="AM123" s="36">
        <v>2702.379</v>
      </c>
      <c r="AN123" s="36">
        <v>196.631</v>
      </c>
      <c r="AO123" s="36">
        <v>3461.116</v>
      </c>
      <c r="AP123" s="36">
        <v>924.95</v>
      </c>
      <c r="AQ123" s="36">
        <v>437.786</v>
      </c>
      <c r="AR123" s="36">
        <v>1447.858</v>
      </c>
      <c r="AS123" s="36">
        <v>373.293</v>
      </c>
      <c r="AT123" s="36">
        <v>2953.332</v>
      </c>
      <c r="AU123" s="36">
        <v>293.659</v>
      </c>
      <c r="AV123" s="36">
        <v>144.956</v>
      </c>
      <c r="AW123" s="36">
        <v>320.206</v>
      </c>
      <c r="AX123" s="36">
        <v>1104.331</v>
      </c>
      <c r="AY123" s="36">
        <v>3.723</v>
      </c>
      <c r="AZ123" s="36">
        <v>95.968</v>
      </c>
      <c r="BA123" s="36">
        <v>509.125</v>
      </c>
      <c r="BB123" s="36">
        <v>1478.453</v>
      </c>
      <c r="BC123" s="36">
        <v>10409.553</v>
      </c>
      <c r="BD123" s="36">
        <v>0</v>
      </c>
      <c r="BE123" s="36">
        <v>7675.393</v>
      </c>
      <c r="BF123" s="36">
        <v>2291.327</v>
      </c>
      <c r="BG123" s="36">
        <v>137.082</v>
      </c>
      <c r="BH123" s="36">
        <v>294.588</v>
      </c>
      <c r="BI123" s="36">
        <v>160.434</v>
      </c>
      <c r="BJ123" s="36">
        <v>808.091</v>
      </c>
      <c r="BK123" s="36">
        <v>0</v>
      </c>
      <c r="BL123" s="36">
        <v>0</v>
      </c>
      <c r="BM123" s="38">
        <f t="shared" si="10"/>
        <v>54292.685000000005</v>
      </c>
      <c r="BN123" s="38">
        <f t="shared" si="11"/>
        <v>54292.685000000005</v>
      </c>
      <c r="BP123" s="96" t="s">
        <v>172</v>
      </c>
      <c r="BQ123" s="97"/>
      <c r="BR123" s="97"/>
      <c r="BS123" s="97"/>
      <c r="BT123" s="98">
        <f>BM121</f>
        <v>158448.49599999998</v>
      </c>
      <c r="BV123" s="96" t="s">
        <v>177</v>
      </c>
      <c r="BW123" s="97"/>
      <c r="BX123" s="97"/>
      <c r="BY123" s="97"/>
      <c r="BZ123" s="98">
        <f>BP120</f>
        <v>153849.77000000005</v>
      </c>
    </row>
    <row r="124" spans="2:78" ht="12.75">
      <c r="B124" s="91" t="s">
        <v>165</v>
      </c>
      <c r="C124" s="37"/>
      <c r="D124" s="35"/>
      <c r="E124" s="35"/>
      <c r="F124" s="35"/>
      <c r="G124" s="35"/>
      <c r="H124" s="35"/>
      <c r="I124" s="35"/>
      <c r="J124" s="35"/>
      <c r="K124" s="35"/>
      <c r="L124" s="37">
        <v>4.85</v>
      </c>
      <c r="M124" s="36">
        <v>18.762</v>
      </c>
      <c r="N124" s="36">
        <v>6.314</v>
      </c>
      <c r="O124" s="36">
        <v>127.14</v>
      </c>
      <c r="P124" s="36">
        <v>48.268</v>
      </c>
      <c r="Q124" s="36">
        <v>6.038</v>
      </c>
      <c r="R124" s="36">
        <v>14.012</v>
      </c>
      <c r="S124" s="36">
        <v>6.024</v>
      </c>
      <c r="T124" s="36">
        <v>0</v>
      </c>
      <c r="U124" s="36">
        <v>16.062</v>
      </c>
      <c r="V124" s="36">
        <v>8.069</v>
      </c>
      <c r="W124" s="36">
        <v>2.436</v>
      </c>
      <c r="X124" s="36">
        <v>13.715</v>
      </c>
      <c r="Y124" s="36">
        <v>24.91</v>
      </c>
      <c r="Z124" s="36">
        <v>2.157</v>
      </c>
      <c r="AA124" s="36">
        <v>13.444</v>
      </c>
      <c r="AB124" s="36">
        <v>36.761</v>
      </c>
      <c r="AC124" s="36">
        <v>106.681</v>
      </c>
      <c r="AD124" s="36">
        <v>30.876</v>
      </c>
      <c r="AE124" s="36">
        <v>197.211</v>
      </c>
      <c r="AF124" s="36">
        <v>34.947</v>
      </c>
      <c r="AG124" s="36">
        <v>71.538</v>
      </c>
      <c r="AH124" s="36">
        <v>132.543</v>
      </c>
      <c r="AI124" s="36">
        <v>270.566</v>
      </c>
      <c r="AJ124" s="36">
        <v>98.195</v>
      </c>
      <c r="AK124" s="36">
        <v>45.134</v>
      </c>
      <c r="AL124" s="36">
        <v>119.052</v>
      </c>
      <c r="AM124" s="36">
        <v>324.154</v>
      </c>
      <c r="AN124" s="36">
        <v>27.922</v>
      </c>
      <c r="AO124" s="36">
        <v>336.941</v>
      </c>
      <c r="AP124" s="36">
        <v>52.683</v>
      </c>
      <c r="AQ124" s="36">
        <v>61.018</v>
      </c>
      <c r="AR124" s="36">
        <v>174.013</v>
      </c>
      <c r="AS124" s="36">
        <v>39.999</v>
      </c>
      <c r="AT124" s="36">
        <v>253.987</v>
      </c>
      <c r="AU124" s="36">
        <v>36.298</v>
      </c>
      <c r="AV124" s="36">
        <v>16.09</v>
      </c>
      <c r="AW124" s="36">
        <v>21.698</v>
      </c>
      <c r="AX124" s="36">
        <v>123.582</v>
      </c>
      <c r="AY124" s="36">
        <v>0.496</v>
      </c>
      <c r="AZ124" s="36">
        <v>6.732</v>
      </c>
      <c r="BA124" s="36">
        <v>33.338</v>
      </c>
      <c r="BB124" s="36">
        <v>136.219</v>
      </c>
      <c r="BC124" s="36">
        <v>1061.891</v>
      </c>
      <c r="BD124" s="36">
        <v>0</v>
      </c>
      <c r="BE124" s="36">
        <v>97.788</v>
      </c>
      <c r="BF124" s="36">
        <v>91.679</v>
      </c>
      <c r="BG124" s="36">
        <v>15.471</v>
      </c>
      <c r="BH124" s="36">
        <v>14.96</v>
      </c>
      <c r="BI124" s="36">
        <v>11.142</v>
      </c>
      <c r="BJ124" s="36">
        <v>20.764</v>
      </c>
      <c r="BK124" s="36">
        <v>0</v>
      </c>
      <c r="BL124" s="36">
        <v>0</v>
      </c>
      <c r="BM124" s="38">
        <f t="shared" si="10"/>
        <v>4414.569999999999</v>
      </c>
      <c r="BN124" s="38">
        <f t="shared" si="11"/>
        <v>4414.569999999999</v>
      </c>
      <c r="BP124" s="61" t="s">
        <v>176</v>
      </c>
      <c r="BQ124" s="3"/>
      <c r="BR124" s="3"/>
      <c r="BS124" s="3"/>
      <c r="BT124" s="83">
        <f>J121</f>
        <v>9659.607</v>
      </c>
      <c r="BV124" s="61" t="s">
        <v>130</v>
      </c>
      <c r="BW124" s="3"/>
      <c r="BX124" s="3"/>
      <c r="BY124" s="3"/>
      <c r="BZ124" s="83">
        <f>BV120</f>
        <v>49526.669</v>
      </c>
    </row>
    <row r="125" spans="2:79" s="99" customFormat="1" ht="11.25" customHeight="1">
      <c r="B125" s="91" t="s">
        <v>166</v>
      </c>
      <c r="C125" s="100"/>
      <c r="D125" s="101"/>
      <c r="E125" s="101"/>
      <c r="F125" s="101"/>
      <c r="G125" s="101"/>
      <c r="H125" s="101"/>
      <c r="I125" s="101"/>
      <c r="J125" s="101"/>
      <c r="K125" s="101"/>
      <c r="L125" s="100">
        <v>0.123</v>
      </c>
      <c r="M125" s="102">
        <v>0.344</v>
      </c>
      <c r="N125" s="102">
        <v>0.1</v>
      </c>
      <c r="O125" s="102">
        <v>1.883</v>
      </c>
      <c r="P125" s="102">
        <v>0.798</v>
      </c>
      <c r="Q125" s="102">
        <v>0.106</v>
      </c>
      <c r="R125" s="102">
        <v>0.288</v>
      </c>
      <c r="S125" s="102">
        <v>0.088</v>
      </c>
      <c r="T125" s="102">
        <v>0</v>
      </c>
      <c r="U125" s="102">
        <v>1.114</v>
      </c>
      <c r="V125" s="102">
        <v>0.128</v>
      </c>
      <c r="W125" s="102">
        <v>0.039</v>
      </c>
      <c r="X125" s="102">
        <v>0.262</v>
      </c>
      <c r="Y125" s="102">
        <v>2.326</v>
      </c>
      <c r="Z125" s="102">
        <v>0.032</v>
      </c>
      <c r="AA125" s="102">
        <v>0.246</v>
      </c>
      <c r="AB125" s="102">
        <v>0.549</v>
      </c>
      <c r="AC125" s="102">
        <v>1.339</v>
      </c>
      <c r="AD125" s="102">
        <v>0.423</v>
      </c>
      <c r="AE125" s="102">
        <v>2.985</v>
      </c>
      <c r="AF125" s="102">
        <v>0.494</v>
      </c>
      <c r="AG125" s="102">
        <v>1.046</v>
      </c>
      <c r="AH125" s="102">
        <v>2.123</v>
      </c>
      <c r="AI125" s="102">
        <v>3.659</v>
      </c>
      <c r="AJ125" s="102">
        <v>0.496</v>
      </c>
      <c r="AK125" s="102">
        <v>0.788</v>
      </c>
      <c r="AL125" s="102">
        <v>1.86</v>
      </c>
      <c r="AM125" s="102">
        <v>4.845</v>
      </c>
      <c r="AN125" s="102">
        <v>0.353</v>
      </c>
      <c r="AO125" s="102">
        <v>6.067</v>
      </c>
      <c r="AP125" s="102">
        <v>0.515</v>
      </c>
      <c r="AQ125" s="102">
        <v>0.78</v>
      </c>
      <c r="AR125" s="102">
        <v>2.576</v>
      </c>
      <c r="AS125" s="102">
        <v>0.668</v>
      </c>
      <c r="AT125" s="102">
        <v>5.245</v>
      </c>
      <c r="AU125" s="102">
        <v>5.143</v>
      </c>
      <c r="AV125" s="102">
        <v>0.261</v>
      </c>
      <c r="AW125" s="102">
        <v>0.534</v>
      </c>
      <c r="AX125" s="102">
        <v>1.955</v>
      </c>
      <c r="AY125" s="102">
        <v>0.007</v>
      </c>
      <c r="AZ125" s="102">
        <v>0.168</v>
      </c>
      <c r="BA125" s="102">
        <v>0.889</v>
      </c>
      <c r="BB125" s="102">
        <v>2.866</v>
      </c>
      <c r="BC125" s="102">
        <v>3125.259</v>
      </c>
      <c r="BD125" s="102">
        <v>0</v>
      </c>
      <c r="BE125" s="102">
        <v>7.944</v>
      </c>
      <c r="BF125" s="102">
        <v>3.807</v>
      </c>
      <c r="BG125" s="102">
        <v>0.206</v>
      </c>
      <c r="BH125" s="102">
        <v>0</v>
      </c>
      <c r="BI125" s="102">
        <v>0.105</v>
      </c>
      <c r="BJ125" s="102">
        <v>7.865</v>
      </c>
      <c r="BK125" s="102">
        <v>0</v>
      </c>
      <c r="BL125" s="102">
        <v>0</v>
      </c>
      <c r="BM125" s="38">
        <f t="shared" si="10"/>
        <v>3201.6969999999997</v>
      </c>
      <c r="BN125" s="38">
        <f t="shared" si="11"/>
        <v>3201.6969999999997</v>
      </c>
      <c r="BO125" s="8"/>
      <c r="BP125" s="61" t="s">
        <v>173</v>
      </c>
      <c r="BQ125" s="50"/>
      <c r="BR125" s="50"/>
      <c r="BS125" s="50"/>
      <c r="BT125" s="103">
        <f>I121</f>
        <v>0</v>
      </c>
      <c r="BV125" s="61" t="s">
        <v>178</v>
      </c>
      <c r="BW125" s="3"/>
      <c r="BX125" s="3"/>
      <c r="BY125" s="3"/>
      <c r="BZ125" s="83">
        <f>BW120</f>
        <v>4969.736</v>
      </c>
      <c r="CA125" s="104"/>
    </row>
    <row r="126" spans="2:79" ht="12.75">
      <c r="B126" s="91" t="s">
        <v>168</v>
      </c>
      <c r="C126" s="37"/>
      <c r="D126" s="35"/>
      <c r="E126" s="35"/>
      <c r="F126" s="35"/>
      <c r="G126" s="35"/>
      <c r="H126" s="35"/>
      <c r="I126" s="35"/>
      <c r="J126" s="35"/>
      <c r="K126" s="35"/>
      <c r="L126" s="37">
        <v>9.924</v>
      </c>
      <c r="M126" s="36">
        <v>1.98</v>
      </c>
      <c r="N126" s="36">
        <v>4.264</v>
      </c>
      <c r="O126" s="36">
        <v>26.528</v>
      </c>
      <c r="P126" s="36">
        <v>15.043</v>
      </c>
      <c r="Q126" s="36">
        <v>36.25</v>
      </c>
      <c r="R126" s="36">
        <v>9.567</v>
      </c>
      <c r="S126" s="36">
        <v>0.923</v>
      </c>
      <c r="T126" s="36">
        <v>0</v>
      </c>
      <c r="U126" s="36">
        <v>5.432</v>
      </c>
      <c r="V126" s="36">
        <v>5.866</v>
      </c>
      <c r="W126" s="36">
        <v>0.458</v>
      </c>
      <c r="X126" s="36">
        <v>5.714</v>
      </c>
      <c r="Y126" s="36">
        <v>5.032</v>
      </c>
      <c r="Z126" s="36">
        <v>0.358</v>
      </c>
      <c r="AA126" s="36">
        <v>6.074</v>
      </c>
      <c r="AB126" s="36">
        <v>3.659</v>
      </c>
      <c r="AC126" s="36">
        <v>38.306</v>
      </c>
      <c r="AD126" s="36">
        <v>12.894</v>
      </c>
      <c r="AE126" s="36">
        <v>291.21</v>
      </c>
      <c r="AF126" s="36">
        <v>17.934</v>
      </c>
      <c r="AG126" s="36">
        <v>17.87</v>
      </c>
      <c r="AH126" s="36">
        <v>75.758</v>
      </c>
      <c r="AI126" s="36">
        <v>379.989</v>
      </c>
      <c r="AJ126" s="36">
        <v>3.62</v>
      </c>
      <c r="AK126" s="36">
        <v>8.68</v>
      </c>
      <c r="AL126" s="36">
        <v>49.29</v>
      </c>
      <c r="AM126" s="36">
        <v>95.797</v>
      </c>
      <c r="AN126" s="36">
        <v>2.779</v>
      </c>
      <c r="AO126" s="36">
        <v>203.51</v>
      </c>
      <c r="AP126" s="36">
        <v>14.404</v>
      </c>
      <c r="AQ126" s="36">
        <v>3.885</v>
      </c>
      <c r="AR126" s="36">
        <v>18.166</v>
      </c>
      <c r="AS126" s="36">
        <v>3.338</v>
      </c>
      <c r="AT126" s="36">
        <v>0.55</v>
      </c>
      <c r="AU126" s="36">
        <v>8.461</v>
      </c>
      <c r="AV126" s="36">
        <v>14.85</v>
      </c>
      <c r="AW126" s="36">
        <v>64.044</v>
      </c>
      <c r="AX126" s="36">
        <v>15.897</v>
      </c>
      <c r="AY126" s="36">
        <v>0.206</v>
      </c>
      <c r="AZ126" s="36">
        <v>2.16</v>
      </c>
      <c r="BA126" s="36">
        <v>5.782</v>
      </c>
      <c r="BB126" s="36">
        <v>2.175</v>
      </c>
      <c r="BC126" s="36">
        <v>0</v>
      </c>
      <c r="BD126" s="36">
        <v>0</v>
      </c>
      <c r="BE126" s="36">
        <v>4.557</v>
      </c>
      <c r="BF126" s="36">
        <v>4.574</v>
      </c>
      <c r="BG126" s="36">
        <v>4.864</v>
      </c>
      <c r="BH126" s="36">
        <v>1.554</v>
      </c>
      <c r="BI126" s="36">
        <v>3.361</v>
      </c>
      <c r="BJ126" s="36">
        <v>0</v>
      </c>
      <c r="BK126" s="36">
        <v>0</v>
      </c>
      <c r="BL126" s="36">
        <v>0</v>
      </c>
      <c r="BM126" s="38">
        <f t="shared" si="10"/>
        <v>1507.5369999999998</v>
      </c>
      <c r="BN126" s="38">
        <f t="shared" si="11"/>
        <v>1507.5369999999998</v>
      </c>
      <c r="BO126" s="8"/>
      <c r="BP126" s="61" t="s">
        <v>174</v>
      </c>
      <c r="BQ126" s="3"/>
      <c r="BR126" s="3"/>
      <c r="BS126" s="3"/>
      <c r="BT126" s="83">
        <f>H121+F121</f>
        <v>13247.336999999998</v>
      </c>
      <c r="BV126" s="61" t="s">
        <v>181</v>
      </c>
      <c r="BW126" s="3"/>
      <c r="BX126" s="3"/>
      <c r="BY126" s="3"/>
      <c r="BZ126" s="83">
        <f>BX120</f>
        <v>0</v>
      </c>
      <c r="CA126" s="7"/>
    </row>
    <row r="127" spans="2:79" ht="12.75">
      <c r="B127" s="91" t="s">
        <v>169</v>
      </c>
      <c r="C127" s="37"/>
      <c r="D127" s="35"/>
      <c r="E127" s="35"/>
      <c r="F127" s="35"/>
      <c r="G127" s="35"/>
      <c r="H127" s="35"/>
      <c r="I127" s="35"/>
      <c r="J127" s="35"/>
      <c r="K127" s="35"/>
      <c r="L127" s="37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  <c r="Z127" s="36">
        <v>0</v>
      </c>
      <c r="AA127" s="36">
        <v>0</v>
      </c>
      <c r="AB127" s="36">
        <v>0</v>
      </c>
      <c r="AC127" s="36">
        <v>0</v>
      </c>
      <c r="AD127" s="36">
        <v>0</v>
      </c>
      <c r="AE127" s="36">
        <v>0</v>
      </c>
      <c r="AF127" s="36">
        <v>0</v>
      </c>
      <c r="AG127" s="36">
        <v>0</v>
      </c>
      <c r="AH127" s="36">
        <v>0</v>
      </c>
      <c r="AI127" s="36">
        <v>0</v>
      </c>
      <c r="AJ127" s="36">
        <v>0</v>
      </c>
      <c r="AK127" s="36">
        <v>0</v>
      </c>
      <c r="AL127" s="36">
        <v>0</v>
      </c>
      <c r="AM127" s="36">
        <v>0</v>
      </c>
      <c r="AN127" s="36">
        <v>0</v>
      </c>
      <c r="AO127" s="36">
        <v>0</v>
      </c>
      <c r="AP127" s="36">
        <v>0</v>
      </c>
      <c r="AQ127" s="36">
        <v>0</v>
      </c>
      <c r="AR127" s="36">
        <v>0</v>
      </c>
      <c r="AS127" s="36">
        <v>0</v>
      </c>
      <c r="AT127" s="36">
        <v>0</v>
      </c>
      <c r="AU127" s="36">
        <v>0</v>
      </c>
      <c r="AV127" s="36">
        <v>0</v>
      </c>
      <c r="AW127" s="36">
        <v>0</v>
      </c>
      <c r="AX127" s="36">
        <v>0</v>
      </c>
      <c r="AY127" s="36">
        <v>0</v>
      </c>
      <c r="AZ127" s="36">
        <v>0</v>
      </c>
      <c r="BA127" s="36">
        <v>0</v>
      </c>
      <c r="BB127" s="36">
        <v>0</v>
      </c>
      <c r="BC127" s="36">
        <v>0</v>
      </c>
      <c r="BD127" s="36">
        <v>0</v>
      </c>
      <c r="BE127" s="36">
        <v>0</v>
      </c>
      <c r="BF127" s="36">
        <v>0</v>
      </c>
      <c r="BG127" s="36">
        <v>0</v>
      </c>
      <c r="BH127" s="36">
        <v>0</v>
      </c>
      <c r="BI127" s="36">
        <v>0</v>
      </c>
      <c r="BJ127" s="36">
        <v>0</v>
      </c>
      <c r="BK127" s="36">
        <v>0</v>
      </c>
      <c r="BL127" s="36">
        <v>0</v>
      </c>
      <c r="BM127" s="38">
        <f t="shared" si="10"/>
        <v>0</v>
      </c>
      <c r="BN127" s="38">
        <f t="shared" si="11"/>
        <v>0</v>
      </c>
      <c r="BO127" s="8"/>
      <c r="BP127" s="61" t="s">
        <v>175</v>
      </c>
      <c r="BQ127" s="3"/>
      <c r="BR127" s="3"/>
      <c r="BS127" s="3"/>
      <c r="BT127" s="83">
        <f>G121</f>
        <v>0</v>
      </c>
      <c r="BV127" s="61" t="s">
        <v>179</v>
      </c>
      <c r="BW127" s="3"/>
      <c r="BX127" s="3"/>
      <c r="BY127" s="3"/>
      <c r="BZ127" s="83">
        <f>BO120</f>
        <v>77917.258</v>
      </c>
      <c r="CA127" s="7"/>
    </row>
    <row r="128" spans="2:79" ht="13.5" thickBot="1">
      <c r="B128" s="91" t="s">
        <v>170</v>
      </c>
      <c r="C128" s="105"/>
      <c r="D128" s="106"/>
      <c r="E128" s="106"/>
      <c r="F128" s="106"/>
      <c r="G128" s="106"/>
      <c r="H128" s="106"/>
      <c r="I128" s="106"/>
      <c r="J128" s="106"/>
      <c r="K128" s="106"/>
      <c r="L128" s="105">
        <v>7848.073</v>
      </c>
      <c r="M128" s="107">
        <v>2016.456</v>
      </c>
      <c r="N128" s="107">
        <v>388.385</v>
      </c>
      <c r="O128" s="107">
        <v>1843.688</v>
      </c>
      <c r="P128" s="107">
        <v>1359.906</v>
      </c>
      <c r="Q128" s="107">
        <v>256.129</v>
      </c>
      <c r="R128" s="107">
        <v>211.638</v>
      </c>
      <c r="S128" s="107">
        <v>231.567</v>
      </c>
      <c r="T128" s="107">
        <v>0</v>
      </c>
      <c r="U128" s="107">
        <v>33.531</v>
      </c>
      <c r="V128" s="107">
        <v>160.631</v>
      </c>
      <c r="W128" s="107">
        <v>9.32</v>
      </c>
      <c r="X128" s="107">
        <v>138.116</v>
      </c>
      <c r="Y128" s="107">
        <v>85.011</v>
      </c>
      <c r="Z128" s="107">
        <v>272.555</v>
      </c>
      <c r="AA128" s="107">
        <v>945.693</v>
      </c>
      <c r="AB128" s="107">
        <v>73.528</v>
      </c>
      <c r="AC128" s="107">
        <v>2686.58</v>
      </c>
      <c r="AD128" s="107">
        <v>410.653</v>
      </c>
      <c r="AE128" s="107">
        <v>5097.053</v>
      </c>
      <c r="AF128" s="107">
        <v>908.814</v>
      </c>
      <c r="AG128" s="107">
        <v>440.925</v>
      </c>
      <c r="AH128" s="107">
        <v>1793.926</v>
      </c>
      <c r="AI128" s="107">
        <v>8768.649</v>
      </c>
      <c r="AJ128" s="107">
        <v>8188.514</v>
      </c>
      <c r="AK128" s="107">
        <v>110.643</v>
      </c>
      <c r="AL128" s="107">
        <v>-2326.434</v>
      </c>
      <c r="AM128" s="107">
        <v>8223.531</v>
      </c>
      <c r="AN128" s="107">
        <v>-42.854</v>
      </c>
      <c r="AO128" s="107">
        <v>3939.832</v>
      </c>
      <c r="AP128" s="107">
        <v>1354.261</v>
      </c>
      <c r="AQ128" s="107">
        <v>144.098</v>
      </c>
      <c r="AR128" s="107">
        <v>2299.591</v>
      </c>
      <c r="AS128" s="107">
        <v>-143.37</v>
      </c>
      <c r="AT128" s="107">
        <v>8871.76</v>
      </c>
      <c r="AU128" s="107">
        <v>344.078</v>
      </c>
      <c r="AV128" s="107">
        <v>304.508</v>
      </c>
      <c r="AW128" s="107">
        <v>16471.19</v>
      </c>
      <c r="AX128" s="107">
        <v>691.209</v>
      </c>
      <c r="AY128" s="107">
        <v>-0.976</v>
      </c>
      <c r="AZ128" s="107">
        <v>283.52</v>
      </c>
      <c r="BA128" s="107">
        <v>1148.156</v>
      </c>
      <c r="BB128" s="107">
        <v>267.932</v>
      </c>
      <c r="BC128" s="107">
        <v>3692.816</v>
      </c>
      <c r="BD128" s="107">
        <v>538.454</v>
      </c>
      <c r="BE128" s="107">
        <v>1551.436</v>
      </c>
      <c r="BF128" s="107">
        <v>866.837</v>
      </c>
      <c r="BG128" s="107">
        <v>1481.392</v>
      </c>
      <c r="BH128" s="107">
        <v>0</v>
      </c>
      <c r="BI128" s="107">
        <v>791.056</v>
      </c>
      <c r="BJ128" s="107">
        <v>0</v>
      </c>
      <c r="BK128" s="107">
        <v>0</v>
      </c>
      <c r="BL128" s="107">
        <v>0</v>
      </c>
      <c r="BM128" s="108">
        <f t="shared" si="10"/>
        <v>95032.00700000001</v>
      </c>
      <c r="BN128" s="108">
        <f t="shared" si="11"/>
        <v>95032.00700000001</v>
      </c>
      <c r="BO128" s="8"/>
      <c r="BP128" s="61"/>
      <c r="BQ128" s="3"/>
      <c r="BR128" s="3"/>
      <c r="BS128" s="3"/>
      <c r="BT128" s="83"/>
      <c r="BV128" s="61" t="s">
        <v>180</v>
      </c>
      <c r="BW128" s="3"/>
      <c r="BX128" s="3"/>
      <c r="BY128" s="3"/>
      <c r="BZ128" s="83">
        <f>BO61</f>
        <v>104907.99299999999</v>
      </c>
      <c r="CA128" s="7"/>
    </row>
    <row r="129" spans="2:79" ht="14.25" thickBot="1" thickTop="1">
      <c r="B129" s="109" t="s">
        <v>171</v>
      </c>
      <c r="C129" s="110"/>
      <c r="D129" s="110"/>
      <c r="E129" s="110"/>
      <c r="F129" s="110"/>
      <c r="G129" s="110"/>
      <c r="H129" s="110"/>
      <c r="I129" s="110"/>
      <c r="J129" s="110"/>
      <c r="K129" s="110"/>
      <c r="L129" s="111">
        <v>34023</v>
      </c>
      <c r="M129" s="112">
        <v>4695</v>
      </c>
      <c r="N129" s="112">
        <v>1453</v>
      </c>
      <c r="O129" s="112">
        <v>6830</v>
      </c>
      <c r="P129" s="112">
        <v>1298</v>
      </c>
      <c r="Q129" s="112">
        <v>44</v>
      </c>
      <c r="R129" s="112">
        <v>2491</v>
      </c>
      <c r="S129" s="112">
        <v>1301</v>
      </c>
      <c r="T129" s="112">
        <v>0</v>
      </c>
      <c r="U129" s="112">
        <v>203</v>
      </c>
      <c r="V129" s="112">
        <v>54</v>
      </c>
      <c r="W129" s="112">
        <v>66</v>
      </c>
      <c r="X129" s="112">
        <v>355</v>
      </c>
      <c r="Y129" s="112">
        <v>2145</v>
      </c>
      <c r="Z129" s="112">
        <v>1620</v>
      </c>
      <c r="AA129" s="112">
        <v>576</v>
      </c>
      <c r="AB129" s="112">
        <v>534</v>
      </c>
      <c r="AC129" s="112">
        <v>718</v>
      </c>
      <c r="AD129" s="112">
        <v>339</v>
      </c>
      <c r="AE129" s="112">
        <v>18312</v>
      </c>
      <c r="AF129" s="112">
        <v>4475</v>
      </c>
      <c r="AG129" s="112">
        <v>1417</v>
      </c>
      <c r="AH129" s="112">
        <v>1330</v>
      </c>
      <c r="AI129" s="112">
        <v>24311</v>
      </c>
      <c r="AJ129" s="112">
        <v>6185</v>
      </c>
      <c r="AK129" s="112">
        <v>306</v>
      </c>
      <c r="AL129" s="112">
        <v>541</v>
      </c>
      <c r="AM129" s="112">
        <v>2055</v>
      </c>
      <c r="AN129" s="112">
        <v>201</v>
      </c>
      <c r="AO129" s="112">
        <v>8710</v>
      </c>
      <c r="AP129" s="112">
        <v>7592</v>
      </c>
      <c r="AQ129" s="112">
        <v>589</v>
      </c>
      <c r="AR129" s="112">
        <v>1488</v>
      </c>
      <c r="AS129" s="112">
        <v>412</v>
      </c>
      <c r="AT129" s="112">
        <v>1330</v>
      </c>
      <c r="AU129" s="112">
        <v>171</v>
      </c>
      <c r="AV129" s="112">
        <v>97</v>
      </c>
      <c r="AW129" s="112">
        <v>632</v>
      </c>
      <c r="AX129" s="112">
        <v>2112</v>
      </c>
      <c r="AY129" s="112">
        <v>13</v>
      </c>
      <c r="AZ129" s="112">
        <v>538</v>
      </c>
      <c r="BA129" s="112">
        <v>1222</v>
      </c>
      <c r="BB129" s="112">
        <v>3176</v>
      </c>
      <c r="BC129" s="112">
        <v>23371</v>
      </c>
      <c r="BD129" s="112">
        <v>357</v>
      </c>
      <c r="BE129" s="112">
        <v>14599</v>
      </c>
      <c r="BF129" s="112">
        <v>3225</v>
      </c>
      <c r="BG129" s="112">
        <v>1329</v>
      </c>
      <c r="BH129" s="112">
        <v>887</v>
      </c>
      <c r="BI129" s="112">
        <v>4240</v>
      </c>
      <c r="BJ129" s="112">
        <v>12565</v>
      </c>
      <c r="BK129" s="112">
        <v>0</v>
      </c>
      <c r="BL129" s="112">
        <v>0</v>
      </c>
      <c r="BM129" s="90">
        <f t="shared" si="10"/>
        <v>206533</v>
      </c>
      <c r="BN129" s="113">
        <f t="shared" si="11"/>
        <v>206533</v>
      </c>
      <c r="BO129" s="8"/>
      <c r="BP129" s="11" t="s">
        <v>131</v>
      </c>
      <c r="BQ129" s="12"/>
      <c r="BR129" s="12"/>
      <c r="BS129" s="12"/>
      <c r="BT129" s="113">
        <f>BT123+BT124+BT125+BT126+BT127</f>
        <v>181355.43999999997</v>
      </c>
      <c r="BV129" s="11" t="s">
        <v>131</v>
      </c>
      <c r="BW129" s="12"/>
      <c r="BX129" s="12"/>
      <c r="BY129" s="12"/>
      <c r="BZ129" s="113">
        <f>BZ123+BZ124+BZ125+BZ126+BZ127-BZ128</f>
        <v>181355.4400000001</v>
      </c>
      <c r="CA129" s="7"/>
    </row>
    <row r="130" ht="13.5" thickTop="1"/>
  </sheetData>
  <sheetProtection/>
  <printOptions gridLines="1"/>
  <pageMargins left="0.1968503937007874" right="0.1968503937007874" top="0.5673958333333333" bottom="0.31496062992125984" header="0.5118110236220472" footer="0.2362204724409449"/>
  <pageSetup fitToWidth="3" horizontalDpi="300" verticalDpi="300" orientation="landscape" paperSize="9" scale="13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INECV - João de Pina Mendes Cardoso - Diretor DCNA</dc:creator>
  <cp:keywords/>
  <dc:description/>
  <cp:lastModifiedBy>INECV - Rosangela Gisele Garcia Silva</cp:lastModifiedBy>
  <dcterms:created xsi:type="dcterms:W3CDTF">2022-02-01T11:38:41Z</dcterms:created>
  <dcterms:modified xsi:type="dcterms:W3CDTF">2022-02-17T14:11:08Z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