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FUSÃO DE INFORMAÇÃO\Pedido Dados\Contas Nacionais\CN 2019\"/>
    </mc:Choice>
  </mc:AlternateContent>
  <bookViews>
    <workbookView xWindow="0" yWindow="0" windowWidth="28800" windowHeight="11730" firstSheet="2" activeTab="13"/>
  </bookViews>
  <sheets>
    <sheet name="Indice" sheetId="2" r:id="rId1"/>
    <sheet name="Q1.1" sheetId="4" r:id="rId2"/>
    <sheet name="Q1.2" sheetId="7" r:id="rId3"/>
    <sheet name="Q1.3 " sheetId="6" r:id="rId4"/>
    <sheet name="Q1.4" sheetId="8" r:id="rId5"/>
    <sheet name="Q1.5" sheetId="17" r:id="rId6"/>
    <sheet name="Q1.6" sheetId="10" r:id="rId7"/>
    <sheet name="Q1.7" sheetId="11" r:id="rId8"/>
    <sheet name="Q1.8" sheetId="12" r:id="rId9"/>
    <sheet name="Q1.9" sheetId="15" r:id="rId10"/>
    <sheet name="Q1.10" sheetId="16" r:id="rId11"/>
    <sheet name="Q1.11" sheetId="22" r:id="rId12"/>
    <sheet name="Q1.12" sheetId="21" r:id="rId13"/>
    <sheet name="Q1.13" sheetId="27" r:id="rId14"/>
    <sheet name="Q1.14" sheetId="28" r:id="rId15"/>
  </sheets>
  <calcPr calcId="162913"/>
</workbook>
</file>

<file path=xl/calcChain.xml><?xml version="1.0" encoding="utf-8"?>
<calcChain xmlns="http://schemas.openxmlformats.org/spreadsheetml/2006/main">
  <c r="BN129" i="28" l="1"/>
  <c r="BM129" i="28"/>
  <c r="BN128" i="28"/>
  <c r="BM128" i="28"/>
  <c r="BN127" i="28"/>
  <c r="BM127" i="28"/>
  <c r="BN126" i="28"/>
  <c r="BM126" i="28"/>
  <c r="BZ125" i="28"/>
  <c r="BN125" i="28"/>
  <c r="BM125" i="28"/>
  <c r="BZ124" i="28"/>
  <c r="BN124" i="28"/>
  <c r="BM124" i="28"/>
  <c r="BN123" i="28"/>
  <c r="BM123" i="28"/>
  <c r="BN122" i="28"/>
  <c r="BM122" i="28"/>
  <c r="BM121" i="28"/>
  <c r="BT123" i="28" s="1"/>
  <c r="BX120" i="28"/>
  <c r="BZ126" i="28" s="1"/>
  <c r="BW120" i="28"/>
  <c r="BV120" i="28"/>
  <c r="BU120" i="28"/>
  <c r="BT120" i="28"/>
  <c r="BS120" i="28"/>
  <c r="BR120" i="28"/>
  <c r="BO120" i="28"/>
  <c r="BZ127" i="28" s="1"/>
  <c r="BN120" i="28"/>
  <c r="BL120" i="28"/>
  <c r="BK120" i="28"/>
  <c r="BJ120" i="28"/>
  <c r="BI120" i="28"/>
  <c r="BH120" i="28"/>
  <c r="BG120" i="28"/>
  <c r="BF120" i="28"/>
  <c r="BE120" i="28"/>
  <c r="BD120" i="28"/>
  <c r="BC120" i="28"/>
  <c r="BB120" i="28"/>
  <c r="BA120" i="28"/>
  <c r="AZ120" i="28"/>
  <c r="AY120" i="28"/>
  <c r="AX120" i="28"/>
  <c r="AW120" i="28"/>
  <c r="AV120" i="28"/>
  <c r="AU120" i="28"/>
  <c r="AT120" i="28"/>
  <c r="AS120" i="28"/>
  <c r="AR120" i="28"/>
  <c r="AQ120" i="28"/>
  <c r="AP120" i="28"/>
  <c r="AO120" i="28"/>
  <c r="AN120" i="28"/>
  <c r="AM120" i="28"/>
  <c r="AL120" i="28"/>
  <c r="AK120" i="28"/>
  <c r="AJ120" i="28"/>
  <c r="AI120" i="28"/>
  <c r="AH120" i="28"/>
  <c r="AG120" i="28"/>
  <c r="AF120" i="28"/>
  <c r="AE120" i="28"/>
  <c r="AD120" i="28"/>
  <c r="AC120" i="28"/>
  <c r="AB120" i="28"/>
  <c r="AA120" i="28"/>
  <c r="Z120" i="28"/>
  <c r="Y120" i="28"/>
  <c r="X120" i="28"/>
  <c r="W120" i="28"/>
  <c r="V120" i="28"/>
  <c r="U120" i="28"/>
  <c r="T120" i="28"/>
  <c r="S120" i="28"/>
  <c r="R120" i="28"/>
  <c r="Q120" i="28"/>
  <c r="P120" i="28"/>
  <c r="O120" i="28"/>
  <c r="N120" i="28"/>
  <c r="M120" i="28"/>
  <c r="L120" i="28"/>
  <c r="K120" i="28"/>
  <c r="J120" i="28"/>
  <c r="I120" i="28"/>
  <c r="H120" i="28"/>
  <c r="G120" i="28"/>
  <c r="F120" i="28"/>
  <c r="E120" i="28"/>
  <c r="D120" i="28"/>
  <c r="BQ119" i="28"/>
  <c r="BP119" i="28" s="1"/>
  <c r="BM119" i="28"/>
  <c r="BQ118" i="28"/>
  <c r="BP118" i="28"/>
  <c r="BM118" i="28"/>
  <c r="C118" i="28" s="1"/>
  <c r="BQ117" i="28"/>
  <c r="BP117" i="28" s="1"/>
  <c r="C117" i="28" s="1"/>
  <c r="BM117" i="28"/>
  <c r="BQ116" i="28"/>
  <c r="BP116" i="28" s="1"/>
  <c r="BM116" i="28"/>
  <c r="C116" i="28" s="1"/>
  <c r="BQ115" i="28"/>
  <c r="BP115" i="28"/>
  <c r="BM115" i="28"/>
  <c r="C115" i="28" s="1"/>
  <c r="BQ114" i="28"/>
  <c r="BP114" i="28" s="1"/>
  <c r="C114" i="28" s="1"/>
  <c r="BM114" i="28"/>
  <c r="BQ113" i="28"/>
  <c r="BP113" i="28" s="1"/>
  <c r="BM113" i="28"/>
  <c r="C113" i="28" s="1"/>
  <c r="BQ112" i="28"/>
  <c r="BP112" i="28"/>
  <c r="BM112" i="28"/>
  <c r="C112" i="28" s="1"/>
  <c r="BQ111" i="28"/>
  <c r="BP111" i="28" s="1"/>
  <c r="C111" i="28" s="1"/>
  <c r="BM111" i="28"/>
  <c r="BQ110" i="28"/>
  <c r="BP110" i="28" s="1"/>
  <c r="BM110" i="28"/>
  <c r="C110" i="28" s="1"/>
  <c r="BQ109" i="28"/>
  <c r="BP109" i="28"/>
  <c r="BM109" i="28"/>
  <c r="C109" i="28" s="1"/>
  <c r="BQ108" i="28"/>
  <c r="BP108" i="28" s="1"/>
  <c r="C108" i="28" s="1"/>
  <c r="BM108" i="28"/>
  <c r="BQ107" i="28"/>
  <c r="BP107" i="28" s="1"/>
  <c r="BM107" i="28"/>
  <c r="C107" i="28" s="1"/>
  <c r="BQ106" i="28"/>
  <c r="BP106" i="28"/>
  <c r="BM106" i="28"/>
  <c r="C106" i="28" s="1"/>
  <c r="BQ105" i="28"/>
  <c r="BP105" i="28" s="1"/>
  <c r="C105" i="28" s="1"/>
  <c r="BM105" i="28"/>
  <c r="BQ104" i="28"/>
  <c r="BP104" i="28" s="1"/>
  <c r="BM104" i="28"/>
  <c r="BQ103" i="28"/>
  <c r="BP103" i="28"/>
  <c r="BM103" i="28"/>
  <c r="C103" i="28" s="1"/>
  <c r="BQ102" i="28"/>
  <c r="BP102" i="28" s="1"/>
  <c r="C102" i="28" s="1"/>
  <c r="BM102" i="28"/>
  <c r="BQ101" i="28"/>
  <c r="BP101" i="28" s="1"/>
  <c r="BM101" i="28"/>
  <c r="BQ100" i="28"/>
  <c r="BP100" i="28"/>
  <c r="BM100" i="28"/>
  <c r="C100" i="28" s="1"/>
  <c r="BQ99" i="28"/>
  <c r="BP99" i="28" s="1"/>
  <c r="C99" i="28" s="1"/>
  <c r="BM99" i="28"/>
  <c r="BQ98" i="28"/>
  <c r="BP98" i="28" s="1"/>
  <c r="BM98" i="28"/>
  <c r="C98" i="28" s="1"/>
  <c r="BQ97" i="28"/>
  <c r="BP97" i="28"/>
  <c r="BM97" i="28"/>
  <c r="C97" i="28" s="1"/>
  <c r="BQ96" i="28"/>
  <c r="BP96" i="28" s="1"/>
  <c r="C96" i="28" s="1"/>
  <c r="BM96" i="28"/>
  <c r="BQ95" i="28"/>
  <c r="BP95" i="28" s="1"/>
  <c r="BM95" i="28"/>
  <c r="C95" i="28" s="1"/>
  <c r="BQ94" i="28"/>
  <c r="BP94" i="28"/>
  <c r="BM94" i="28"/>
  <c r="C94" i="28" s="1"/>
  <c r="BQ93" i="28"/>
  <c r="BP93" i="28" s="1"/>
  <c r="C93" i="28" s="1"/>
  <c r="BM93" i="28"/>
  <c r="BQ92" i="28"/>
  <c r="BP92" i="28" s="1"/>
  <c r="BM92" i="28"/>
  <c r="C92" i="28" s="1"/>
  <c r="BQ91" i="28"/>
  <c r="BP91" i="28"/>
  <c r="BM91" i="28"/>
  <c r="C91" i="28" s="1"/>
  <c r="BQ90" i="28"/>
  <c r="BP90" i="28" s="1"/>
  <c r="C90" i="28" s="1"/>
  <c r="BM90" i="28"/>
  <c r="BQ89" i="28"/>
  <c r="BP89" i="28" s="1"/>
  <c r="BM89" i="28"/>
  <c r="C89" i="28" s="1"/>
  <c r="BQ88" i="28"/>
  <c r="BP88" i="28"/>
  <c r="BM88" i="28"/>
  <c r="C88" i="28" s="1"/>
  <c r="BQ87" i="28"/>
  <c r="BP87" i="28" s="1"/>
  <c r="C87" i="28" s="1"/>
  <c r="BM87" i="28"/>
  <c r="BQ86" i="28"/>
  <c r="BP86" i="28" s="1"/>
  <c r="BM86" i="28"/>
  <c r="BQ85" i="28"/>
  <c r="BP85" i="28"/>
  <c r="BM85" i="28"/>
  <c r="C85" i="28" s="1"/>
  <c r="BQ84" i="28"/>
  <c r="BP84" i="28" s="1"/>
  <c r="C84" i="28" s="1"/>
  <c r="BM84" i="28"/>
  <c r="BQ83" i="28"/>
  <c r="BP83" i="28" s="1"/>
  <c r="BM83" i="28"/>
  <c r="BQ82" i="28"/>
  <c r="BP82" i="28"/>
  <c r="BM82" i="28"/>
  <c r="C82" i="28" s="1"/>
  <c r="BQ81" i="28"/>
  <c r="BP81" i="28" s="1"/>
  <c r="C81" i="28" s="1"/>
  <c r="BM81" i="28"/>
  <c r="BQ80" i="28"/>
  <c r="BP80" i="28" s="1"/>
  <c r="BM80" i="28"/>
  <c r="C80" i="28" s="1"/>
  <c r="BQ79" i="28"/>
  <c r="BP79" i="28"/>
  <c r="BM79" i="28"/>
  <c r="C79" i="28" s="1"/>
  <c r="BQ78" i="28"/>
  <c r="BP78" i="28" s="1"/>
  <c r="C78" i="28" s="1"/>
  <c r="BM78" i="28"/>
  <c r="BQ77" i="28"/>
  <c r="BP77" i="28" s="1"/>
  <c r="BM77" i="28"/>
  <c r="C77" i="28" s="1"/>
  <c r="BQ76" i="28"/>
  <c r="BP76" i="28"/>
  <c r="BM76" i="28"/>
  <c r="C76" i="28" s="1"/>
  <c r="BQ75" i="28"/>
  <c r="BP75" i="28" s="1"/>
  <c r="C75" i="28" s="1"/>
  <c r="BM75" i="28"/>
  <c r="BQ74" i="28"/>
  <c r="BP74" i="28" s="1"/>
  <c r="BM74" i="28"/>
  <c r="C74" i="28" s="1"/>
  <c r="BQ73" i="28"/>
  <c r="BP73" i="28"/>
  <c r="BM73" i="28"/>
  <c r="C73" i="28" s="1"/>
  <c r="BQ72" i="28"/>
  <c r="BP72" i="28" s="1"/>
  <c r="C72" i="28" s="1"/>
  <c r="BM72" i="28"/>
  <c r="BQ71" i="28"/>
  <c r="BP71" i="28" s="1"/>
  <c r="BM71" i="28"/>
  <c r="C71" i="28" s="1"/>
  <c r="BQ70" i="28"/>
  <c r="BP70" i="28"/>
  <c r="BM70" i="28"/>
  <c r="C70" i="28" s="1"/>
  <c r="BQ69" i="28"/>
  <c r="BP69" i="28" s="1"/>
  <c r="C69" i="28" s="1"/>
  <c r="BM69" i="28"/>
  <c r="BQ68" i="28"/>
  <c r="BP68" i="28" s="1"/>
  <c r="BM68" i="28"/>
  <c r="BQ67" i="28"/>
  <c r="BQ120" i="28" s="1"/>
  <c r="BP67" i="28"/>
  <c r="BM67" i="28"/>
  <c r="C67" i="28" s="1"/>
  <c r="BO61" i="28"/>
  <c r="BZ128" i="28" s="1"/>
  <c r="BN61" i="28"/>
  <c r="BL61" i="28"/>
  <c r="BK61" i="28"/>
  <c r="BJ61" i="28"/>
  <c r="BI61" i="28"/>
  <c r="BH61" i="28"/>
  <c r="BG61" i="28"/>
  <c r="BF61" i="28"/>
  <c r="BE61" i="28"/>
  <c r="BD61" i="28"/>
  <c r="BC61" i="28"/>
  <c r="BB61" i="28"/>
  <c r="BA61" i="28"/>
  <c r="AZ61" i="28"/>
  <c r="AY61" i="28"/>
  <c r="AX61" i="28"/>
  <c r="AW61" i="28"/>
  <c r="AV61" i="28"/>
  <c r="AU61" i="28"/>
  <c r="AT61" i="28"/>
  <c r="AS61" i="28"/>
  <c r="AR61" i="28"/>
  <c r="AQ61" i="28"/>
  <c r="AP61" i="28"/>
  <c r="AO61" i="28"/>
  <c r="AN61" i="28"/>
  <c r="AM61" i="28"/>
  <c r="AL61" i="28"/>
  <c r="AK61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J61" i="28"/>
  <c r="J121" i="28" s="1"/>
  <c r="BT124" i="28" s="1"/>
  <c r="I61" i="28"/>
  <c r="I121" i="28" s="1"/>
  <c r="BT125" i="28" s="1"/>
  <c r="H61" i="28"/>
  <c r="H121" i="28" s="1"/>
  <c r="G61" i="28"/>
  <c r="G121" i="28" s="1"/>
  <c r="BT127" i="28" s="1"/>
  <c r="F61" i="28"/>
  <c r="F121" i="28" s="1"/>
  <c r="E61" i="28"/>
  <c r="D61" i="28"/>
  <c r="B61" i="28"/>
  <c r="BM60" i="28"/>
  <c r="K60" i="28" s="1"/>
  <c r="C60" i="28" s="1"/>
  <c r="BM59" i="28"/>
  <c r="K59" i="28"/>
  <c r="C59" i="28" s="1"/>
  <c r="BM58" i="28"/>
  <c r="K58" i="28" s="1"/>
  <c r="C58" i="28" s="1"/>
  <c r="BM57" i="28"/>
  <c r="K57" i="28"/>
  <c r="C57" i="28" s="1"/>
  <c r="BM56" i="28"/>
  <c r="K56" i="28" s="1"/>
  <c r="C56" i="28" s="1"/>
  <c r="BM55" i="28"/>
  <c r="K55" i="28"/>
  <c r="C55" i="28" s="1"/>
  <c r="BM54" i="28"/>
  <c r="K54" i="28" s="1"/>
  <c r="C54" i="28" s="1"/>
  <c r="BM53" i="28"/>
  <c r="K53" i="28"/>
  <c r="C53" i="28" s="1"/>
  <c r="BM52" i="28"/>
  <c r="K52" i="28" s="1"/>
  <c r="C52" i="28" s="1"/>
  <c r="BM51" i="28"/>
  <c r="K51" i="28"/>
  <c r="C51" i="28" s="1"/>
  <c r="BM50" i="28"/>
  <c r="K50" i="28" s="1"/>
  <c r="C50" i="28" s="1"/>
  <c r="BM49" i="28"/>
  <c r="K49" i="28"/>
  <c r="C49" i="28" s="1"/>
  <c r="BM48" i="28"/>
  <c r="K48" i="28" s="1"/>
  <c r="C48" i="28" s="1"/>
  <c r="BM47" i="28"/>
  <c r="K47" i="28"/>
  <c r="C47" i="28" s="1"/>
  <c r="BM46" i="28"/>
  <c r="K46" i="28" s="1"/>
  <c r="C46" i="28" s="1"/>
  <c r="BM45" i="28"/>
  <c r="K45" i="28"/>
  <c r="C45" i="28" s="1"/>
  <c r="BM44" i="28"/>
  <c r="K44" i="28" s="1"/>
  <c r="C44" i="28" s="1"/>
  <c r="BM43" i="28"/>
  <c r="K43" i="28"/>
  <c r="C43" i="28" s="1"/>
  <c r="BM42" i="28"/>
  <c r="K42" i="28" s="1"/>
  <c r="C42" i="28" s="1"/>
  <c r="BM41" i="28"/>
  <c r="K41" i="28"/>
  <c r="C41" i="28" s="1"/>
  <c r="BM40" i="28"/>
  <c r="K40" i="28" s="1"/>
  <c r="C40" i="28" s="1"/>
  <c r="BM39" i="28"/>
  <c r="K39" i="28"/>
  <c r="C39" i="28" s="1"/>
  <c r="BM38" i="28"/>
  <c r="K38" i="28" s="1"/>
  <c r="C38" i="28" s="1"/>
  <c r="BM37" i="28"/>
  <c r="K37" i="28"/>
  <c r="C37" i="28" s="1"/>
  <c r="BM36" i="28"/>
  <c r="K36" i="28" s="1"/>
  <c r="C36" i="28" s="1"/>
  <c r="BM35" i="28"/>
  <c r="K35" i="28"/>
  <c r="C35" i="28" s="1"/>
  <c r="BM34" i="28"/>
  <c r="K34" i="28" s="1"/>
  <c r="C34" i="28" s="1"/>
  <c r="BM33" i="28"/>
  <c r="K33" i="28"/>
  <c r="C33" i="28" s="1"/>
  <c r="BM32" i="28"/>
  <c r="K32" i="28" s="1"/>
  <c r="C32" i="28" s="1"/>
  <c r="BM31" i="28"/>
  <c r="K31" i="28"/>
  <c r="C31" i="28" s="1"/>
  <c r="BM30" i="28"/>
  <c r="K30" i="28" s="1"/>
  <c r="C30" i="28" s="1"/>
  <c r="BM29" i="28"/>
  <c r="K29" i="28"/>
  <c r="C29" i="28" s="1"/>
  <c r="BM28" i="28"/>
  <c r="K28" i="28" s="1"/>
  <c r="C28" i="28" s="1"/>
  <c r="BM27" i="28"/>
  <c r="K27" i="28"/>
  <c r="C27" i="28" s="1"/>
  <c r="BM26" i="28"/>
  <c r="K26" i="28" s="1"/>
  <c r="C26" i="28" s="1"/>
  <c r="BM25" i="28"/>
  <c r="K25" i="28"/>
  <c r="C25" i="28" s="1"/>
  <c r="BM24" i="28"/>
  <c r="K24" i="28" s="1"/>
  <c r="C24" i="28" s="1"/>
  <c r="BM23" i="28"/>
  <c r="K23" i="28"/>
  <c r="C23" i="28" s="1"/>
  <c r="BM22" i="28"/>
  <c r="K22" i="28" s="1"/>
  <c r="C22" i="28" s="1"/>
  <c r="BM21" i="28"/>
  <c r="K21" i="28"/>
  <c r="C21" i="28" s="1"/>
  <c r="BM20" i="28"/>
  <c r="K20" i="28" s="1"/>
  <c r="C20" i="28" s="1"/>
  <c r="BM19" i="28"/>
  <c r="K19" i="28"/>
  <c r="C19" i="28" s="1"/>
  <c r="BM18" i="28"/>
  <c r="K18" i="28" s="1"/>
  <c r="C18" i="28" s="1"/>
  <c r="BM17" i="28"/>
  <c r="K17" i="28"/>
  <c r="C17" i="28" s="1"/>
  <c r="BM16" i="28"/>
  <c r="K16" i="28" s="1"/>
  <c r="C16" i="28" s="1"/>
  <c r="BM15" i="28"/>
  <c r="K15" i="28"/>
  <c r="C15" i="28" s="1"/>
  <c r="BM14" i="28"/>
  <c r="K14" i="28" s="1"/>
  <c r="C14" i="28" s="1"/>
  <c r="BM13" i="28"/>
  <c r="K13" i="28"/>
  <c r="C13" i="28" s="1"/>
  <c r="BM12" i="28"/>
  <c r="K12" i="28" s="1"/>
  <c r="C12" i="28" s="1"/>
  <c r="BM11" i="28"/>
  <c r="K11" i="28"/>
  <c r="C11" i="28" s="1"/>
  <c r="BM10" i="28"/>
  <c r="K10" i="28" s="1"/>
  <c r="C10" i="28" s="1"/>
  <c r="BM9" i="28"/>
  <c r="K9" i="28"/>
  <c r="C9" i="28" s="1"/>
  <c r="BM8" i="28"/>
  <c r="BM61" i="28" s="1"/>
  <c r="BN129" i="27"/>
  <c r="BM129" i="27"/>
  <c r="BN128" i="27"/>
  <c r="BM128" i="27"/>
  <c r="BN127" i="27"/>
  <c r="BM127" i="27"/>
  <c r="BN126" i="27"/>
  <c r="BM126" i="27"/>
  <c r="BN125" i="27"/>
  <c r="BM125" i="27"/>
  <c r="BN124" i="27"/>
  <c r="BM124" i="27"/>
  <c r="BN123" i="27"/>
  <c r="BM123" i="27"/>
  <c r="BN122" i="27"/>
  <c r="BM122" i="27"/>
  <c r="BM121" i="27"/>
  <c r="BT123" i="27" s="1"/>
  <c r="BX120" i="27"/>
  <c r="BZ126" i="27" s="1"/>
  <c r="BW120" i="27"/>
  <c r="BZ125" i="27" s="1"/>
  <c r="BV120" i="27"/>
  <c r="BZ124" i="27" s="1"/>
  <c r="BU120" i="27"/>
  <c r="BT120" i="27"/>
  <c r="BS120" i="27"/>
  <c r="BR120" i="27"/>
  <c r="BO120" i="27"/>
  <c r="BZ127" i="27" s="1"/>
  <c r="BN120" i="27"/>
  <c r="BL120" i="27"/>
  <c r="BK120" i="27"/>
  <c r="BJ120" i="27"/>
  <c r="BI120" i="27"/>
  <c r="BH120" i="27"/>
  <c r="BG120" i="27"/>
  <c r="BF120" i="27"/>
  <c r="BE120" i="27"/>
  <c r="BD120" i="27"/>
  <c r="BC120" i="27"/>
  <c r="BB120" i="27"/>
  <c r="BA120" i="27"/>
  <c r="AZ120" i="27"/>
  <c r="AY120" i="27"/>
  <c r="AX120" i="27"/>
  <c r="AW120" i="27"/>
  <c r="AV120" i="27"/>
  <c r="AU120" i="27"/>
  <c r="AT120" i="27"/>
  <c r="AS120" i="27"/>
  <c r="AR120" i="27"/>
  <c r="AQ120" i="27"/>
  <c r="AP120" i="27"/>
  <c r="AO120" i="27"/>
  <c r="AN120" i="27"/>
  <c r="AM120" i="27"/>
  <c r="AL120" i="27"/>
  <c r="AK120" i="27"/>
  <c r="AJ120" i="27"/>
  <c r="AI120" i="27"/>
  <c r="AH120" i="27"/>
  <c r="AG120" i="27"/>
  <c r="AF120" i="27"/>
  <c r="AE120" i="27"/>
  <c r="AD120" i="27"/>
  <c r="AC120" i="27"/>
  <c r="AB120" i="27"/>
  <c r="AA120" i="27"/>
  <c r="Z120" i="27"/>
  <c r="Y120" i="27"/>
  <c r="X120" i="27"/>
  <c r="W120" i="27"/>
  <c r="V120" i="27"/>
  <c r="U120" i="27"/>
  <c r="T120" i="27"/>
  <c r="S120" i="27"/>
  <c r="R120" i="27"/>
  <c r="Q120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BQ119" i="27"/>
  <c r="BP119" i="27"/>
  <c r="BM119" i="27"/>
  <c r="C119" i="27" s="1"/>
  <c r="BQ118" i="27"/>
  <c r="BP118" i="27"/>
  <c r="BM118" i="27"/>
  <c r="C118" i="27"/>
  <c r="BQ117" i="27"/>
  <c r="BP117" i="27" s="1"/>
  <c r="C117" i="27" s="1"/>
  <c r="BM117" i="27"/>
  <c r="BQ116" i="27"/>
  <c r="BP116" i="27"/>
  <c r="BM116" i="27"/>
  <c r="C116" i="27" s="1"/>
  <c r="BQ115" i="27"/>
  <c r="BP115" i="27"/>
  <c r="BM115" i="27"/>
  <c r="C115" i="27"/>
  <c r="BQ114" i="27"/>
  <c r="BP114" i="27" s="1"/>
  <c r="C114" i="27" s="1"/>
  <c r="BM114" i="27"/>
  <c r="BQ113" i="27"/>
  <c r="BP113" i="27"/>
  <c r="BM113" i="27"/>
  <c r="C113" i="27" s="1"/>
  <c r="BQ112" i="27"/>
  <c r="BP112" i="27"/>
  <c r="BM112" i="27"/>
  <c r="C112" i="27"/>
  <c r="BQ111" i="27"/>
  <c r="BP111" i="27" s="1"/>
  <c r="C111" i="27" s="1"/>
  <c r="BM111" i="27"/>
  <c r="BQ110" i="27"/>
  <c r="BP110" i="27"/>
  <c r="BM110" i="27"/>
  <c r="C110" i="27" s="1"/>
  <c r="BQ109" i="27"/>
  <c r="BP109" i="27"/>
  <c r="BM109" i="27"/>
  <c r="C109" i="27"/>
  <c r="BQ108" i="27"/>
  <c r="BP108" i="27" s="1"/>
  <c r="C108" i="27" s="1"/>
  <c r="BM108" i="27"/>
  <c r="BQ107" i="27"/>
  <c r="BP107" i="27"/>
  <c r="BM107" i="27"/>
  <c r="C107" i="27" s="1"/>
  <c r="BQ106" i="27"/>
  <c r="BP106" i="27"/>
  <c r="BM106" i="27"/>
  <c r="C106" i="27"/>
  <c r="BQ105" i="27"/>
  <c r="BP105" i="27" s="1"/>
  <c r="C105" i="27" s="1"/>
  <c r="BM105" i="27"/>
  <c r="BQ104" i="27"/>
  <c r="BP104" i="27"/>
  <c r="BM104" i="27"/>
  <c r="C104" i="27" s="1"/>
  <c r="BQ103" i="27"/>
  <c r="BP103" i="27"/>
  <c r="BM103" i="27"/>
  <c r="C103" i="27"/>
  <c r="BQ102" i="27"/>
  <c r="BP102" i="27" s="1"/>
  <c r="C102" i="27" s="1"/>
  <c r="BM102" i="27"/>
  <c r="BQ101" i="27"/>
  <c r="BP101" i="27"/>
  <c r="BM101" i="27"/>
  <c r="C101" i="27" s="1"/>
  <c r="BQ100" i="27"/>
  <c r="BP100" i="27"/>
  <c r="BM100" i="27"/>
  <c r="C100" i="27"/>
  <c r="BQ99" i="27"/>
  <c r="BP99" i="27" s="1"/>
  <c r="C99" i="27" s="1"/>
  <c r="BM99" i="27"/>
  <c r="BQ98" i="27"/>
  <c r="BP98" i="27"/>
  <c r="BM98" i="27"/>
  <c r="C98" i="27" s="1"/>
  <c r="BQ97" i="27"/>
  <c r="BP97" i="27"/>
  <c r="BM97" i="27"/>
  <c r="C97" i="27"/>
  <c r="BQ96" i="27"/>
  <c r="BP96" i="27" s="1"/>
  <c r="C96" i="27" s="1"/>
  <c r="BM96" i="27"/>
  <c r="BQ95" i="27"/>
  <c r="BP95" i="27"/>
  <c r="BM95" i="27"/>
  <c r="C95" i="27" s="1"/>
  <c r="BQ94" i="27"/>
  <c r="BP94" i="27"/>
  <c r="BM94" i="27"/>
  <c r="C94" i="27"/>
  <c r="BQ93" i="27"/>
  <c r="BP93" i="27" s="1"/>
  <c r="C93" i="27" s="1"/>
  <c r="BM93" i="27"/>
  <c r="BQ92" i="27"/>
  <c r="BP92" i="27"/>
  <c r="BM92" i="27"/>
  <c r="C92" i="27" s="1"/>
  <c r="BQ91" i="27"/>
  <c r="BP91" i="27"/>
  <c r="BM91" i="27"/>
  <c r="C91" i="27"/>
  <c r="BQ90" i="27"/>
  <c r="BP90" i="27" s="1"/>
  <c r="C90" i="27" s="1"/>
  <c r="BM90" i="27"/>
  <c r="BQ89" i="27"/>
  <c r="BP89" i="27"/>
  <c r="BM89" i="27"/>
  <c r="C89" i="27" s="1"/>
  <c r="BQ88" i="27"/>
  <c r="BP88" i="27"/>
  <c r="BM88" i="27"/>
  <c r="C88" i="27"/>
  <c r="BQ87" i="27"/>
  <c r="BP87" i="27" s="1"/>
  <c r="C87" i="27" s="1"/>
  <c r="BM87" i="27"/>
  <c r="BQ86" i="27"/>
  <c r="BP86" i="27"/>
  <c r="BM86" i="27"/>
  <c r="C86" i="27" s="1"/>
  <c r="BQ85" i="27"/>
  <c r="BP85" i="27"/>
  <c r="BM85" i="27"/>
  <c r="C85" i="27"/>
  <c r="BQ84" i="27"/>
  <c r="BP84" i="27" s="1"/>
  <c r="C84" i="27" s="1"/>
  <c r="BM84" i="27"/>
  <c r="BQ83" i="27"/>
  <c r="BP83" i="27"/>
  <c r="BM83" i="27"/>
  <c r="C83" i="27" s="1"/>
  <c r="BQ82" i="27"/>
  <c r="BP82" i="27"/>
  <c r="BM82" i="27"/>
  <c r="C82" i="27"/>
  <c r="BQ81" i="27"/>
  <c r="BP81" i="27" s="1"/>
  <c r="C81" i="27" s="1"/>
  <c r="BM81" i="27"/>
  <c r="BQ80" i="27"/>
  <c r="BP80" i="27"/>
  <c r="BM80" i="27"/>
  <c r="C80" i="27" s="1"/>
  <c r="BQ79" i="27"/>
  <c r="BP79" i="27"/>
  <c r="BM79" i="27"/>
  <c r="C79" i="27"/>
  <c r="BQ78" i="27"/>
  <c r="BP78" i="27" s="1"/>
  <c r="C78" i="27" s="1"/>
  <c r="BM78" i="27"/>
  <c r="BQ77" i="27"/>
  <c r="BP77" i="27"/>
  <c r="BM77" i="27"/>
  <c r="C77" i="27" s="1"/>
  <c r="BQ76" i="27"/>
  <c r="BP76" i="27"/>
  <c r="BM76" i="27"/>
  <c r="C76" i="27"/>
  <c r="BQ75" i="27"/>
  <c r="BP75" i="27" s="1"/>
  <c r="C75" i="27" s="1"/>
  <c r="BM75" i="27"/>
  <c r="BQ74" i="27"/>
  <c r="BP74" i="27"/>
  <c r="BM74" i="27"/>
  <c r="C74" i="27" s="1"/>
  <c r="BQ73" i="27"/>
  <c r="BP73" i="27"/>
  <c r="BM73" i="27"/>
  <c r="C73" i="27"/>
  <c r="BQ72" i="27"/>
  <c r="BP72" i="27" s="1"/>
  <c r="C72" i="27" s="1"/>
  <c r="BM72" i="27"/>
  <c r="BQ71" i="27"/>
  <c r="BP71" i="27"/>
  <c r="BM71" i="27"/>
  <c r="C71" i="27" s="1"/>
  <c r="BQ70" i="27"/>
  <c r="BP70" i="27"/>
  <c r="BM70" i="27"/>
  <c r="C70" i="27"/>
  <c r="BQ69" i="27"/>
  <c r="BP69" i="27" s="1"/>
  <c r="C69" i="27" s="1"/>
  <c r="BM69" i="27"/>
  <c r="BQ68" i="27"/>
  <c r="BP68" i="27"/>
  <c r="BM68" i="27"/>
  <c r="C68" i="27" s="1"/>
  <c r="BQ67" i="27"/>
  <c r="BQ120" i="27" s="1"/>
  <c r="BP67" i="27"/>
  <c r="BM67" i="27"/>
  <c r="BM120" i="27" s="1"/>
  <c r="C67" i="27"/>
  <c r="BO61" i="27"/>
  <c r="BZ128" i="27" s="1"/>
  <c r="BN61" i="27"/>
  <c r="BL61" i="27"/>
  <c r="BK61" i="27"/>
  <c r="BJ61" i="27"/>
  <c r="BI61" i="27"/>
  <c r="BH61" i="27"/>
  <c r="BG61" i="27"/>
  <c r="BF61" i="27"/>
  <c r="BE61" i="27"/>
  <c r="BD61" i="27"/>
  <c r="BC61" i="27"/>
  <c r="BB61" i="27"/>
  <c r="BA61" i="27"/>
  <c r="AZ61" i="27"/>
  <c r="AY61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J61" i="27"/>
  <c r="J121" i="27" s="1"/>
  <c r="BT124" i="27" s="1"/>
  <c r="I61" i="27"/>
  <c r="I121" i="27" s="1"/>
  <c r="BT125" i="27" s="1"/>
  <c r="H61" i="27"/>
  <c r="H121" i="27" s="1"/>
  <c r="BT126" i="27" s="1"/>
  <c r="G61" i="27"/>
  <c r="G121" i="27" s="1"/>
  <c r="BT127" i="27" s="1"/>
  <c r="F61" i="27"/>
  <c r="F121" i="27" s="1"/>
  <c r="E61" i="27"/>
  <c r="D61" i="27"/>
  <c r="B61" i="27"/>
  <c r="BM60" i="27"/>
  <c r="K60" i="27" s="1"/>
  <c r="C60" i="27" s="1"/>
  <c r="BM59" i="27"/>
  <c r="K59" i="27"/>
  <c r="C59" i="27"/>
  <c r="BM58" i="27"/>
  <c r="K58" i="27" s="1"/>
  <c r="C58" i="27" s="1"/>
  <c r="BM57" i="27"/>
  <c r="K57" i="27"/>
  <c r="C57" i="27"/>
  <c r="BM56" i="27"/>
  <c r="K56" i="27" s="1"/>
  <c r="C56" i="27" s="1"/>
  <c r="BM55" i="27"/>
  <c r="K55" i="27"/>
  <c r="C55" i="27"/>
  <c r="BM54" i="27"/>
  <c r="K54" i="27" s="1"/>
  <c r="C54" i="27" s="1"/>
  <c r="BM53" i="27"/>
  <c r="K53" i="27"/>
  <c r="C53" i="27"/>
  <c r="BM52" i="27"/>
  <c r="K52" i="27" s="1"/>
  <c r="C52" i="27" s="1"/>
  <c r="BM51" i="27"/>
  <c r="K51" i="27"/>
  <c r="C51" i="27"/>
  <c r="BM50" i="27"/>
  <c r="K50" i="27" s="1"/>
  <c r="C50" i="27" s="1"/>
  <c r="BM49" i="27"/>
  <c r="K49" i="27"/>
  <c r="C49" i="27"/>
  <c r="BM48" i="27"/>
  <c r="K48" i="27" s="1"/>
  <c r="C48" i="27" s="1"/>
  <c r="BM47" i="27"/>
  <c r="K47" i="27"/>
  <c r="C47" i="27"/>
  <c r="BM46" i="27"/>
  <c r="K46" i="27" s="1"/>
  <c r="C46" i="27" s="1"/>
  <c r="BM45" i="27"/>
  <c r="K45" i="27"/>
  <c r="C45" i="27"/>
  <c r="BM44" i="27"/>
  <c r="K44" i="27" s="1"/>
  <c r="C44" i="27" s="1"/>
  <c r="BM43" i="27"/>
  <c r="K43" i="27"/>
  <c r="C43" i="27"/>
  <c r="BM42" i="27"/>
  <c r="K42" i="27" s="1"/>
  <c r="C42" i="27" s="1"/>
  <c r="BM41" i="27"/>
  <c r="K41" i="27"/>
  <c r="C41" i="27"/>
  <c r="BM40" i="27"/>
  <c r="K40" i="27" s="1"/>
  <c r="C40" i="27" s="1"/>
  <c r="BM39" i="27"/>
  <c r="K39" i="27"/>
  <c r="C39" i="27"/>
  <c r="BM38" i="27"/>
  <c r="K38" i="27" s="1"/>
  <c r="C38" i="27" s="1"/>
  <c r="BM37" i="27"/>
  <c r="K37" i="27"/>
  <c r="C37" i="27"/>
  <c r="BM36" i="27"/>
  <c r="K36" i="27" s="1"/>
  <c r="C36" i="27" s="1"/>
  <c r="BM35" i="27"/>
  <c r="K35" i="27"/>
  <c r="C35" i="27"/>
  <c r="BM34" i="27"/>
  <c r="K34" i="27" s="1"/>
  <c r="C34" i="27" s="1"/>
  <c r="BM33" i="27"/>
  <c r="K33" i="27"/>
  <c r="C33" i="27"/>
  <c r="BM32" i="27"/>
  <c r="K32" i="27" s="1"/>
  <c r="C32" i="27" s="1"/>
  <c r="BM31" i="27"/>
  <c r="K31" i="27"/>
  <c r="C31" i="27"/>
  <c r="BM30" i="27"/>
  <c r="K30" i="27" s="1"/>
  <c r="C30" i="27" s="1"/>
  <c r="BM29" i="27"/>
  <c r="K29" i="27"/>
  <c r="C29" i="27"/>
  <c r="BM28" i="27"/>
  <c r="K28" i="27" s="1"/>
  <c r="C28" i="27" s="1"/>
  <c r="BM27" i="27"/>
  <c r="K27" i="27"/>
  <c r="C27" i="27"/>
  <c r="BM26" i="27"/>
  <c r="K26" i="27" s="1"/>
  <c r="C26" i="27" s="1"/>
  <c r="BM25" i="27"/>
  <c r="K25" i="27"/>
  <c r="C25" i="27"/>
  <c r="BM24" i="27"/>
  <c r="K24" i="27" s="1"/>
  <c r="C24" i="27" s="1"/>
  <c r="BM23" i="27"/>
  <c r="K23" i="27"/>
  <c r="C23" i="27"/>
  <c r="BM22" i="27"/>
  <c r="K22" i="27" s="1"/>
  <c r="C22" i="27" s="1"/>
  <c r="BM21" i="27"/>
  <c r="K21" i="27"/>
  <c r="C21" i="27"/>
  <c r="BM20" i="27"/>
  <c r="K20" i="27" s="1"/>
  <c r="C20" i="27" s="1"/>
  <c r="BM19" i="27"/>
  <c r="K19" i="27"/>
  <c r="C19" i="27"/>
  <c r="BM18" i="27"/>
  <c r="K18" i="27" s="1"/>
  <c r="C18" i="27" s="1"/>
  <c r="BM17" i="27"/>
  <c r="K17" i="27"/>
  <c r="C17" i="27"/>
  <c r="BM16" i="27"/>
  <c r="K16" i="27" s="1"/>
  <c r="C16" i="27" s="1"/>
  <c r="BM15" i="27"/>
  <c r="K15" i="27"/>
  <c r="C15" i="27"/>
  <c r="BM14" i="27"/>
  <c r="K14" i="27" s="1"/>
  <c r="C14" i="27" s="1"/>
  <c r="BM13" i="27"/>
  <c r="K13" i="27"/>
  <c r="C13" i="27"/>
  <c r="BM12" i="27"/>
  <c r="K12" i="27" s="1"/>
  <c r="C12" i="27" s="1"/>
  <c r="BM11" i="27"/>
  <c r="K11" i="27"/>
  <c r="C11" i="27"/>
  <c r="BM10" i="27"/>
  <c r="K10" i="27" s="1"/>
  <c r="C10" i="27" s="1"/>
  <c r="BM9" i="27"/>
  <c r="K9" i="27"/>
  <c r="C9" i="27"/>
  <c r="BM8" i="27"/>
  <c r="BM61" i="27" s="1"/>
  <c r="C68" i="28" l="1"/>
  <c r="C86" i="28"/>
  <c r="C104" i="28"/>
  <c r="BN121" i="28"/>
  <c r="C120" i="28"/>
  <c r="BP120" i="28"/>
  <c r="BZ123" i="28" s="1"/>
  <c r="BZ129" i="28" s="1"/>
  <c r="BT126" i="28"/>
  <c r="C83" i="28"/>
  <c r="C101" i="28"/>
  <c r="C119" i="28"/>
  <c r="BT129" i="28"/>
  <c r="K8" i="28"/>
  <c r="BM120" i="28"/>
  <c r="BN121" i="27"/>
  <c r="C120" i="27"/>
  <c r="BT129" i="27"/>
  <c r="BP120" i="27"/>
  <c r="BZ123" i="27" s="1"/>
  <c r="BZ129" i="27" s="1"/>
  <c r="K8" i="27"/>
  <c r="K61" i="28" l="1"/>
  <c r="C8" i="28"/>
  <c r="C61" i="28" s="1"/>
  <c r="K61" i="27"/>
  <c r="C8" i="27"/>
  <c r="C61" i="27" s="1"/>
  <c r="F48" i="6" l="1"/>
  <c r="F44" i="6" s="1"/>
  <c r="F45" i="6"/>
  <c r="F43" i="6"/>
  <c r="F35" i="6"/>
  <c r="F16" i="6"/>
  <c r="F10" i="6"/>
  <c r="F7" i="6"/>
  <c r="F55" i="4"/>
  <c r="F57" i="4"/>
  <c r="F48" i="4"/>
  <c r="F45" i="4"/>
  <c r="F44" i="4" s="1"/>
  <c r="F43" i="4"/>
  <c r="F51" i="4" s="1"/>
  <c r="F51" i="6" l="1"/>
  <c r="F31" i="6"/>
  <c r="F33" i="6" s="1"/>
  <c r="F35" i="4" l="1"/>
  <c r="F16" i="4"/>
  <c r="F10" i="4"/>
  <c r="F7" i="4"/>
  <c r="F31" i="4" l="1"/>
  <c r="F33" i="4" s="1"/>
  <c r="E32" i="7" s="1"/>
  <c r="F7" i="17"/>
  <c r="F10" i="17"/>
  <c r="F43" i="17"/>
  <c r="E44" i="8"/>
  <c r="E47" i="8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1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2" i="7"/>
  <c r="E53" i="7"/>
  <c r="E54" i="7"/>
  <c r="E55" i="7"/>
  <c r="E56" i="7"/>
  <c r="F8" i="17"/>
  <c r="F9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2" i="17"/>
  <c r="F35" i="17"/>
  <c r="F36" i="17"/>
  <c r="F37" i="17"/>
  <c r="F38" i="17"/>
  <c r="F39" i="17"/>
  <c r="F40" i="17"/>
  <c r="F41" i="17"/>
  <c r="F42" i="17"/>
  <c r="F46" i="17"/>
  <c r="F47" i="17"/>
  <c r="F48" i="17"/>
  <c r="F49" i="17"/>
  <c r="F50" i="17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1" i="8"/>
  <c r="E34" i="8"/>
  <c r="E35" i="8"/>
  <c r="E36" i="8"/>
  <c r="E37" i="8"/>
  <c r="E38" i="8"/>
  <c r="E39" i="8"/>
  <c r="E40" i="8"/>
  <c r="E41" i="8"/>
  <c r="E45" i="8"/>
  <c r="E46" i="8"/>
  <c r="E48" i="8"/>
  <c r="E49" i="8"/>
  <c r="E30" i="7" l="1"/>
  <c r="F45" i="17"/>
  <c r="F44" i="17"/>
  <c r="E43" i="8"/>
  <c r="E42" i="8"/>
  <c r="D56" i="4"/>
  <c r="F31" i="17" l="1"/>
  <c r="E30" i="8"/>
  <c r="BM128" i="11"/>
  <c r="E50" i="8" l="1"/>
  <c r="F51" i="17"/>
  <c r="F33" i="17"/>
  <c r="E32" i="8"/>
  <c r="B57" i="4"/>
  <c r="C57" i="4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50" i="6"/>
  <c r="B49" i="6"/>
  <c r="B48" i="6"/>
  <c r="B47" i="6"/>
  <c r="B46" i="6"/>
  <c r="B45" i="6"/>
  <c r="B44" i="6"/>
  <c r="B43" i="6"/>
  <c r="B42" i="6"/>
  <c r="B39" i="6"/>
  <c r="B38" i="6"/>
  <c r="B37" i="6"/>
  <c r="B36" i="6"/>
  <c r="B35" i="4"/>
  <c r="B35" i="6" s="1"/>
  <c r="B35" i="17" l="1"/>
  <c r="B43" i="4" l="1"/>
  <c r="B51" i="4" s="1"/>
  <c r="B44" i="4"/>
  <c r="B51" i="6" l="1"/>
  <c r="B51" i="17"/>
  <c r="BN129" i="22" l="1"/>
  <c r="BM129" i="22"/>
  <c r="BN128" i="22"/>
  <c r="BM128" i="22"/>
  <c r="BZ127" i="22"/>
  <c r="BN127" i="22"/>
  <c r="BM127" i="22"/>
  <c r="BZ126" i="22"/>
  <c r="BN126" i="22"/>
  <c r="BM126" i="22"/>
  <c r="BZ125" i="22"/>
  <c r="BN125" i="22"/>
  <c r="BM125" i="22"/>
  <c r="BZ124" i="22"/>
  <c r="BN124" i="22"/>
  <c r="BM124" i="22"/>
  <c r="BN123" i="22"/>
  <c r="BM123" i="22"/>
  <c r="BN122" i="22"/>
  <c r="BM122" i="22"/>
  <c r="BM121" i="22"/>
  <c r="BT123" i="22" s="1"/>
  <c r="BX120" i="22"/>
  <c r="BW120" i="22"/>
  <c r="BV120" i="22"/>
  <c r="BU120" i="22"/>
  <c r="BT120" i="22"/>
  <c r="BS120" i="22"/>
  <c r="BR120" i="22"/>
  <c r="BQ120" i="22"/>
  <c r="BO120" i="22"/>
  <c r="BN120" i="22"/>
  <c r="BM120" i="22"/>
  <c r="BL120" i="22"/>
  <c r="BK120" i="22"/>
  <c r="BJ120" i="22"/>
  <c r="BI120" i="22"/>
  <c r="BH120" i="22"/>
  <c r="BG120" i="22"/>
  <c r="BF120" i="22"/>
  <c r="BE120" i="22"/>
  <c r="BD120" i="22"/>
  <c r="BC120" i="22"/>
  <c r="BB120" i="22"/>
  <c r="BA120" i="22"/>
  <c r="AZ120" i="22"/>
  <c r="AY120" i="22"/>
  <c r="AX120" i="22"/>
  <c r="AW120" i="22"/>
  <c r="AV120" i="22"/>
  <c r="AU120" i="22"/>
  <c r="AT120" i="22"/>
  <c r="AS120" i="22"/>
  <c r="AR120" i="22"/>
  <c r="AQ120" i="22"/>
  <c r="AP120" i="22"/>
  <c r="AO120" i="22"/>
  <c r="AN120" i="22"/>
  <c r="AM120" i="22"/>
  <c r="AL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R120" i="22"/>
  <c r="Q120" i="22"/>
  <c r="P120" i="22"/>
  <c r="O120" i="22"/>
  <c r="N120" i="22"/>
  <c r="M120" i="22"/>
  <c r="L120" i="22"/>
  <c r="K120" i="22"/>
  <c r="J120" i="22"/>
  <c r="I120" i="22"/>
  <c r="H120" i="22"/>
  <c r="G120" i="22"/>
  <c r="F120" i="22"/>
  <c r="E120" i="22"/>
  <c r="D120" i="22"/>
  <c r="BQ119" i="22"/>
  <c r="BP119" i="22"/>
  <c r="BM119" i="22"/>
  <c r="C119" i="22" s="1"/>
  <c r="BQ118" i="22"/>
  <c r="BP118" i="22"/>
  <c r="BM118" i="22"/>
  <c r="C118" i="22" s="1"/>
  <c r="BQ117" i="22"/>
  <c r="BP117" i="22"/>
  <c r="BM117" i="22"/>
  <c r="C117" i="22" s="1"/>
  <c r="BQ116" i="22"/>
  <c r="BP116" i="22"/>
  <c r="BM116" i="22"/>
  <c r="C116" i="22" s="1"/>
  <c r="BQ115" i="22"/>
  <c r="BP115" i="22"/>
  <c r="BM115" i="22"/>
  <c r="C115" i="22" s="1"/>
  <c r="BQ114" i="22"/>
  <c r="BP114" i="22"/>
  <c r="BM114" i="22"/>
  <c r="C114" i="22" s="1"/>
  <c r="BQ113" i="22"/>
  <c r="BP113" i="22"/>
  <c r="BM113" i="22"/>
  <c r="C113" i="22" s="1"/>
  <c r="BQ112" i="22"/>
  <c r="BP112" i="22"/>
  <c r="BM112" i="22"/>
  <c r="C112" i="22" s="1"/>
  <c r="BQ111" i="22"/>
  <c r="BP111" i="22"/>
  <c r="BM111" i="22"/>
  <c r="C111" i="22" s="1"/>
  <c r="BQ110" i="22"/>
  <c r="BP110" i="22"/>
  <c r="BM110" i="22"/>
  <c r="C110" i="22" s="1"/>
  <c r="BQ109" i="22"/>
  <c r="BP109" i="22"/>
  <c r="BM109" i="22"/>
  <c r="C109" i="22" s="1"/>
  <c r="BQ108" i="22"/>
  <c r="BP108" i="22"/>
  <c r="BM108" i="22"/>
  <c r="C108" i="22" s="1"/>
  <c r="BQ107" i="22"/>
  <c r="BP107" i="22"/>
  <c r="BM107" i="22"/>
  <c r="C107" i="22" s="1"/>
  <c r="BQ106" i="22"/>
  <c r="BP106" i="22"/>
  <c r="BM106" i="22"/>
  <c r="C106" i="22" s="1"/>
  <c r="BQ105" i="22"/>
  <c r="BP105" i="22"/>
  <c r="BM105" i="22"/>
  <c r="C105" i="22" s="1"/>
  <c r="BQ104" i="22"/>
  <c r="BP104" i="22"/>
  <c r="BM104" i="22"/>
  <c r="C104" i="22" s="1"/>
  <c r="BQ103" i="22"/>
  <c r="BP103" i="22"/>
  <c r="BM103" i="22"/>
  <c r="C103" i="22" s="1"/>
  <c r="BQ102" i="22"/>
  <c r="BP102" i="22"/>
  <c r="BM102" i="22"/>
  <c r="C102" i="22" s="1"/>
  <c r="BQ101" i="22"/>
  <c r="BP101" i="22"/>
  <c r="BM101" i="22"/>
  <c r="C101" i="22" s="1"/>
  <c r="BQ100" i="22"/>
  <c r="BP100" i="22"/>
  <c r="BM100" i="22"/>
  <c r="C100" i="22" s="1"/>
  <c r="BQ99" i="22"/>
  <c r="BP99" i="22"/>
  <c r="BM99" i="22"/>
  <c r="C99" i="22" s="1"/>
  <c r="BQ98" i="22"/>
  <c r="BP98" i="22"/>
  <c r="BM98" i="22"/>
  <c r="C98" i="22" s="1"/>
  <c r="BQ97" i="22"/>
  <c r="BP97" i="22"/>
  <c r="BM97" i="22"/>
  <c r="C97" i="22" s="1"/>
  <c r="BQ96" i="22"/>
  <c r="BP96" i="22"/>
  <c r="BM96" i="22"/>
  <c r="C96" i="22" s="1"/>
  <c r="BQ95" i="22"/>
  <c r="BP95" i="22"/>
  <c r="BM95" i="22"/>
  <c r="C95" i="22" s="1"/>
  <c r="BQ94" i="22"/>
  <c r="BP94" i="22"/>
  <c r="BM94" i="22"/>
  <c r="C94" i="22" s="1"/>
  <c r="BQ93" i="22"/>
  <c r="BP93" i="22"/>
  <c r="BM93" i="22"/>
  <c r="C93" i="22" s="1"/>
  <c r="BQ92" i="22"/>
  <c r="BP92" i="22"/>
  <c r="BM92" i="22"/>
  <c r="C92" i="22" s="1"/>
  <c r="BQ91" i="22"/>
  <c r="BP91" i="22"/>
  <c r="BM91" i="22"/>
  <c r="C91" i="22" s="1"/>
  <c r="BQ90" i="22"/>
  <c r="BP90" i="22"/>
  <c r="BM90" i="22"/>
  <c r="C90" i="22" s="1"/>
  <c r="BQ89" i="22"/>
  <c r="BP89" i="22"/>
  <c r="BM89" i="22"/>
  <c r="C89" i="22" s="1"/>
  <c r="BQ88" i="22"/>
  <c r="BP88" i="22"/>
  <c r="BM88" i="22"/>
  <c r="C88" i="22" s="1"/>
  <c r="BQ87" i="22"/>
  <c r="BP87" i="22"/>
  <c r="BM87" i="22"/>
  <c r="C87" i="22" s="1"/>
  <c r="BQ86" i="22"/>
  <c r="BP86" i="22"/>
  <c r="BM86" i="22"/>
  <c r="C86" i="22" s="1"/>
  <c r="BQ85" i="22"/>
  <c r="BP85" i="22"/>
  <c r="BM85" i="22"/>
  <c r="C85" i="22" s="1"/>
  <c r="BQ84" i="22"/>
  <c r="BP84" i="22"/>
  <c r="BM84" i="22"/>
  <c r="C84" i="22" s="1"/>
  <c r="BQ83" i="22"/>
  <c r="BP83" i="22"/>
  <c r="BM83" i="22"/>
  <c r="C83" i="22" s="1"/>
  <c r="BQ82" i="22"/>
  <c r="BP82" i="22"/>
  <c r="BM82" i="22"/>
  <c r="C82" i="22" s="1"/>
  <c r="BQ81" i="22"/>
  <c r="BP81" i="22"/>
  <c r="BM81" i="22"/>
  <c r="C81" i="22" s="1"/>
  <c r="BQ80" i="22"/>
  <c r="BP80" i="22"/>
  <c r="BM80" i="22"/>
  <c r="C80" i="22" s="1"/>
  <c r="BQ79" i="22"/>
  <c r="BP79" i="22"/>
  <c r="BM79" i="22"/>
  <c r="C79" i="22" s="1"/>
  <c r="BQ78" i="22"/>
  <c r="BP78" i="22"/>
  <c r="BM78" i="22"/>
  <c r="C78" i="22" s="1"/>
  <c r="BQ77" i="22"/>
  <c r="BP77" i="22"/>
  <c r="BM77" i="22"/>
  <c r="C77" i="22" s="1"/>
  <c r="BQ76" i="22"/>
  <c r="BP76" i="22"/>
  <c r="BM76" i="22"/>
  <c r="C76" i="22" s="1"/>
  <c r="BQ75" i="22"/>
  <c r="BP75" i="22"/>
  <c r="BM75" i="22"/>
  <c r="C75" i="22" s="1"/>
  <c r="BQ74" i="22"/>
  <c r="BP74" i="22"/>
  <c r="BM74" i="22"/>
  <c r="C74" i="22" s="1"/>
  <c r="BQ73" i="22"/>
  <c r="BP73" i="22"/>
  <c r="BM73" i="22"/>
  <c r="C73" i="22" s="1"/>
  <c r="BQ72" i="22"/>
  <c r="BP72" i="22"/>
  <c r="BM72" i="22"/>
  <c r="C72" i="22" s="1"/>
  <c r="BQ71" i="22"/>
  <c r="BP71" i="22"/>
  <c r="BM71" i="22"/>
  <c r="C71" i="22" s="1"/>
  <c r="BQ70" i="22"/>
  <c r="BP70" i="22"/>
  <c r="BM70" i="22"/>
  <c r="C70" i="22" s="1"/>
  <c r="BQ69" i="22"/>
  <c r="BP69" i="22"/>
  <c r="BM69" i="22"/>
  <c r="C69" i="22" s="1"/>
  <c r="BQ68" i="22"/>
  <c r="BP68" i="22"/>
  <c r="BM68" i="22"/>
  <c r="C68" i="22" s="1"/>
  <c r="BQ67" i="22"/>
  <c r="BP67" i="22"/>
  <c r="BP120" i="22" s="1"/>
  <c r="BZ123" i="22" s="1"/>
  <c r="BM67" i="22"/>
  <c r="C67" i="22" s="1"/>
  <c r="C120" i="22" s="1"/>
  <c r="BO61" i="22"/>
  <c r="BZ128" i="22" s="1"/>
  <c r="BN61" i="22"/>
  <c r="BL61" i="22"/>
  <c r="BK61" i="22"/>
  <c r="BJ61" i="22"/>
  <c r="BI61" i="22"/>
  <c r="BH61" i="22"/>
  <c r="BG61" i="22"/>
  <c r="BF61" i="22"/>
  <c r="BE61" i="22"/>
  <c r="BD61" i="22"/>
  <c r="BC61" i="22"/>
  <c r="BB61" i="22"/>
  <c r="BA61" i="22"/>
  <c r="AZ61" i="22"/>
  <c r="AY61" i="22"/>
  <c r="AX61" i="22"/>
  <c r="AW61" i="22"/>
  <c r="AV61" i="22"/>
  <c r="AU61" i="22"/>
  <c r="AT61" i="22"/>
  <c r="AS61" i="22"/>
  <c r="AR61" i="22"/>
  <c r="AQ61" i="22"/>
  <c r="AP61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J61" i="22"/>
  <c r="J121" i="22" s="1"/>
  <c r="BT124" i="22" s="1"/>
  <c r="I61" i="22"/>
  <c r="I121" i="22" s="1"/>
  <c r="BT125" i="22" s="1"/>
  <c r="H61" i="22"/>
  <c r="H121" i="22" s="1"/>
  <c r="G61" i="22"/>
  <c r="G121" i="22" s="1"/>
  <c r="BT127" i="22" s="1"/>
  <c r="F61" i="22"/>
  <c r="F121" i="22" s="1"/>
  <c r="BN121" i="22" s="1"/>
  <c r="E61" i="22"/>
  <c r="D61" i="22"/>
  <c r="B61" i="22"/>
  <c r="BM60" i="22"/>
  <c r="K60" i="22" s="1"/>
  <c r="C60" i="22" s="1"/>
  <c r="BM59" i="22"/>
  <c r="K59" i="22" s="1"/>
  <c r="C59" i="22" s="1"/>
  <c r="BM58" i="22"/>
  <c r="K58" i="22"/>
  <c r="C58" i="22" s="1"/>
  <c r="BM57" i="22"/>
  <c r="K57" i="22"/>
  <c r="C57" i="22"/>
  <c r="BM56" i="22"/>
  <c r="K56" i="22" s="1"/>
  <c r="C56" i="22" s="1"/>
  <c r="BM55" i="22"/>
  <c r="K55" i="22" s="1"/>
  <c r="C55" i="22" s="1"/>
  <c r="BM54" i="22"/>
  <c r="K54" i="22"/>
  <c r="C54" i="22" s="1"/>
  <c r="BM53" i="22"/>
  <c r="K53" i="22"/>
  <c r="C53" i="22"/>
  <c r="BM52" i="22"/>
  <c r="K52" i="22" s="1"/>
  <c r="C52" i="22" s="1"/>
  <c r="BM51" i="22"/>
  <c r="K51" i="22" s="1"/>
  <c r="C51" i="22" s="1"/>
  <c r="BM50" i="22"/>
  <c r="K50" i="22"/>
  <c r="C50" i="22" s="1"/>
  <c r="BM49" i="22"/>
  <c r="K49" i="22"/>
  <c r="C49" i="22"/>
  <c r="BM48" i="22"/>
  <c r="K48" i="22"/>
  <c r="C48" i="22"/>
  <c r="BM47" i="22"/>
  <c r="K47" i="22" s="1"/>
  <c r="C47" i="22" s="1"/>
  <c r="BM46" i="22"/>
  <c r="K46" i="22"/>
  <c r="C46" i="22" s="1"/>
  <c r="BM45" i="22"/>
  <c r="K45" i="22"/>
  <c r="C45" i="22"/>
  <c r="BM44" i="22"/>
  <c r="K44" i="22"/>
  <c r="C44" i="22"/>
  <c r="BM43" i="22"/>
  <c r="K43" i="22" s="1"/>
  <c r="C43" i="22" s="1"/>
  <c r="BM42" i="22"/>
  <c r="K42" i="22"/>
  <c r="C42" i="22" s="1"/>
  <c r="BM41" i="22"/>
  <c r="K41" i="22"/>
  <c r="C41" i="22"/>
  <c r="BM40" i="22"/>
  <c r="K40" i="22"/>
  <c r="C40" i="22"/>
  <c r="BM39" i="22"/>
  <c r="K39" i="22" s="1"/>
  <c r="C39" i="22" s="1"/>
  <c r="BM38" i="22"/>
  <c r="K38" i="22"/>
  <c r="C38" i="22" s="1"/>
  <c r="BM37" i="22"/>
  <c r="K37" i="22"/>
  <c r="C37" i="22"/>
  <c r="BM36" i="22"/>
  <c r="K36" i="22"/>
  <c r="C36" i="22"/>
  <c r="BM35" i="22"/>
  <c r="K35" i="22" s="1"/>
  <c r="C35" i="22" s="1"/>
  <c r="BM34" i="22"/>
  <c r="K34" i="22"/>
  <c r="C34" i="22" s="1"/>
  <c r="BM33" i="22"/>
  <c r="K33" i="22"/>
  <c r="C33" i="22"/>
  <c r="BM32" i="22"/>
  <c r="K32" i="22"/>
  <c r="C32" i="22"/>
  <c r="BM31" i="22"/>
  <c r="K31" i="22" s="1"/>
  <c r="C31" i="22" s="1"/>
  <c r="BM30" i="22"/>
  <c r="K30" i="22"/>
  <c r="C30" i="22" s="1"/>
  <c r="BM29" i="22"/>
  <c r="K29" i="22"/>
  <c r="C29" i="22"/>
  <c r="BM28" i="22"/>
  <c r="K28" i="22"/>
  <c r="C28" i="22"/>
  <c r="BM27" i="22"/>
  <c r="K27" i="22" s="1"/>
  <c r="C27" i="22" s="1"/>
  <c r="BM26" i="22"/>
  <c r="K26" i="22"/>
  <c r="C26" i="22" s="1"/>
  <c r="BM25" i="22"/>
  <c r="K25" i="22"/>
  <c r="C25" i="22"/>
  <c r="BM24" i="22"/>
  <c r="K24" i="22"/>
  <c r="C24" i="22"/>
  <c r="BM23" i="22"/>
  <c r="K23" i="22" s="1"/>
  <c r="C23" i="22" s="1"/>
  <c r="BM22" i="22"/>
  <c r="K22" i="22"/>
  <c r="C22" i="22" s="1"/>
  <c r="BM21" i="22"/>
  <c r="K21" i="22"/>
  <c r="C21" i="22"/>
  <c r="BM20" i="22"/>
  <c r="K20" i="22"/>
  <c r="C20" i="22"/>
  <c r="BM19" i="22"/>
  <c r="K19" i="22" s="1"/>
  <c r="C19" i="22" s="1"/>
  <c r="BM18" i="22"/>
  <c r="K18" i="22"/>
  <c r="C18" i="22" s="1"/>
  <c r="BM17" i="22"/>
  <c r="K17" i="22"/>
  <c r="C17" i="22"/>
  <c r="BM16" i="22"/>
  <c r="K16" i="22"/>
  <c r="C16" i="22"/>
  <c r="BM15" i="22"/>
  <c r="K15" i="22" s="1"/>
  <c r="C15" i="22" s="1"/>
  <c r="BM14" i="22"/>
  <c r="K14" i="22"/>
  <c r="C14" i="22" s="1"/>
  <c r="BM13" i="22"/>
  <c r="K13" i="22"/>
  <c r="C13" i="22"/>
  <c r="BM12" i="22"/>
  <c r="K12" i="22"/>
  <c r="C12" i="22"/>
  <c r="BM11" i="22"/>
  <c r="K11" i="22" s="1"/>
  <c r="C11" i="22" s="1"/>
  <c r="BM10" i="22"/>
  <c r="K10" i="22"/>
  <c r="C10" i="22" s="1"/>
  <c r="BM9" i="22"/>
  <c r="K9" i="22"/>
  <c r="K61" i="22" s="1"/>
  <c r="C9" i="22"/>
  <c r="BM8" i="22"/>
  <c r="BM61" i="22" s="1"/>
  <c r="K8" i="22"/>
  <c r="C8" i="22"/>
  <c r="BZ129" i="22" l="1"/>
  <c r="C61" i="22"/>
  <c r="BT126" i="22"/>
  <c r="BT129" i="22"/>
  <c r="BN129" i="21" l="1"/>
  <c r="BM129" i="21"/>
  <c r="BN128" i="21"/>
  <c r="BM128" i="21"/>
  <c r="BN127" i="21"/>
  <c r="BM127" i="21"/>
  <c r="BN126" i="21"/>
  <c r="BM126" i="21"/>
  <c r="BZ125" i="21"/>
  <c r="BT125" i="21"/>
  <c r="BN125" i="21"/>
  <c r="BM125" i="21"/>
  <c r="BZ124" i="21"/>
  <c r="BN124" i="21"/>
  <c r="BM124" i="21"/>
  <c r="BN123" i="21"/>
  <c r="BM123" i="21"/>
  <c r="BN122" i="21"/>
  <c r="BM122" i="21"/>
  <c r="BM121" i="21"/>
  <c r="BT123" i="21" s="1"/>
  <c r="BX120" i="21"/>
  <c r="BZ126" i="21" s="1"/>
  <c r="BW120" i="21"/>
  <c r="BV120" i="21"/>
  <c r="BU120" i="21"/>
  <c r="BT120" i="21"/>
  <c r="BS120" i="21"/>
  <c r="BR120" i="21"/>
  <c r="BO120" i="21"/>
  <c r="BZ127" i="21" s="1"/>
  <c r="BN120" i="21"/>
  <c r="BL120" i="21"/>
  <c r="BK120" i="21"/>
  <c r="BJ120" i="21"/>
  <c r="BI120" i="21"/>
  <c r="BH120" i="21"/>
  <c r="BG120" i="21"/>
  <c r="BF120" i="21"/>
  <c r="BE120" i="21"/>
  <c r="BD120" i="21"/>
  <c r="BC120" i="21"/>
  <c r="BB120" i="21"/>
  <c r="BA120" i="21"/>
  <c r="AZ120" i="21"/>
  <c r="AY120" i="21"/>
  <c r="AX120" i="21"/>
  <c r="AW120" i="21"/>
  <c r="AV120" i="21"/>
  <c r="AU120" i="21"/>
  <c r="AT120" i="21"/>
  <c r="AS120" i="21"/>
  <c r="AR120" i="21"/>
  <c r="AQ120" i="21"/>
  <c r="AP120" i="21"/>
  <c r="AO120" i="21"/>
  <c r="AN120" i="21"/>
  <c r="AM120" i="21"/>
  <c r="AL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R120" i="21"/>
  <c r="Q120" i="21"/>
  <c r="P120" i="21"/>
  <c r="O120" i="21"/>
  <c r="N120" i="21"/>
  <c r="M120" i="21"/>
  <c r="L120" i="21"/>
  <c r="K120" i="21"/>
  <c r="J120" i="21"/>
  <c r="I120" i="21"/>
  <c r="H120" i="21"/>
  <c r="G120" i="21"/>
  <c r="F120" i="21"/>
  <c r="E120" i="21"/>
  <c r="D120" i="21"/>
  <c r="BQ119" i="21"/>
  <c r="BP119" i="21"/>
  <c r="BM119" i="21"/>
  <c r="C119" i="21" s="1"/>
  <c r="BQ118" i="21"/>
  <c r="BP118" i="21"/>
  <c r="BM118" i="21"/>
  <c r="C118" i="21"/>
  <c r="BQ117" i="21"/>
  <c r="BP117" i="21" s="1"/>
  <c r="C117" i="21" s="1"/>
  <c r="BM117" i="21"/>
  <c r="BQ116" i="21"/>
  <c r="BP116" i="21"/>
  <c r="BM116" i="21"/>
  <c r="C116" i="21" s="1"/>
  <c r="BQ115" i="21"/>
  <c r="BP115" i="21"/>
  <c r="BM115" i="21"/>
  <c r="C115" i="21"/>
  <c r="BQ114" i="21"/>
  <c r="BP114" i="21" s="1"/>
  <c r="C114" i="21" s="1"/>
  <c r="BM114" i="21"/>
  <c r="BQ113" i="21"/>
  <c r="BP113" i="21"/>
  <c r="BM113" i="21"/>
  <c r="C113" i="21" s="1"/>
  <c r="BQ112" i="21"/>
  <c r="BP112" i="21"/>
  <c r="BM112" i="21"/>
  <c r="C112" i="21"/>
  <c r="BQ111" i="21"/>
  <c r="BP111" i="21" s="1"/>
  <c r="C111" i="21" s="1"/>
  <c r="BM111" i="21"/>
  <c r="BQ110" i="21"/>
  <c r="BP110" i="21"/>
  <c r="BM110" i="21"/>
  <c r="C110" i="21" s="1"/>
  <c r="BQ109" i="21"/>
  <c r="BP109" i="21"/>
  <c r="BM109" i="21"/>
  <c r="C109" i="21"/>
  <c r="BQ108" i="21"/>
  <c r="BP108" i="21" s="1"/>
  <c r="C108" i="21" s="1"/>
  <c r="BM108" i="21"/>
  <c r="BQ107" i="21"/>
  <c r="BP107" i="21"/>
  <c r="BM107" i="21"/>
  <c r="C107" i="21" s="1"/>
  <c r="BQ106" i="21"/>
  <c r="BP106" i="21"/>
  <c r="BM106" i="21"/>
  <c r="C106" i="21"/>
  <c r="BQ105" i="21"/>
  <c r="BP105" i="21" s="1"/>
  <c r="C105" i="21" s="1"/>
  <c r="BM105" i="21"/>
  <c r="BQ104" i="21"/>
  <c r="BP104" i="21"/>
  <c r="BM104" i="21"/>
  <c r="C104" i="21" s="1"/>
  <c r="BQ103" i="21"/>
  <c r="BP103" i="21"/>
  <c r="BM103" i="21"/>
  <c r="C103" i="21"/>
  <c r="BQ102" i="21"/>
  <c r="BP102" i="21" s="1"/>
  <c r="C102" i="21" s="1"/>
  <c r="BM102" i="21"/>
  <c r="BQ101" i="21"/>
  <c r="BP101" i="21"/>
  <c r="BM101" i="21"/>
  <c r="C101" i="21" s="1"/>
  <c r="BQ100" i="21"/>
  <c r="BP100" i="21"/>
  <c r="BM100" i="21"/>
  <c r="C100" i="21"/>
  <c r="BQ99" i="21"/>
  <c r="BP99" i="21" s="1"/>
  <c r="C99" i="21" s="1"/>
  <c r="BM99" i="21"/>
  <c r="BQ98" i="21"/>
  <c r="BP98" i="21"/>
  <c r="BM98" i="21"/>
  <c r="C98" i="21" s="1"/>
  <c r="BQ97" i="21"/>
  <c r="BP97" i="21"/>
  <c r="BM97" i="21"/>
  <c r="C97" i="21"/>
  <c r="BQ96" i="21"/>
  <c r="BP96" i="21" s="1"/>
  <c r="C96" i="21" s="1"/>
  <c r="BM96" i="21"/>
  <c r="BQ95" i="21"/>
  <c r="BP95" i="21"/>
  <c r="BM95" i="21"/>
  <c r="C95" i="21" s="1"/>
  <c r="BQ94" i="21"/>
  <c r="BP94" i="21"/>
  <c r="BM94" i="21"/>
  <c r="C94" i="21"/>
  <c r="BQ93" i="21"/>
  <c r="BP93" i="21" s="1"/>
  <c r="C93" i="21" s="1"/>
  <c r="BM93" i="21"/>
  <c r="BQ92" i="21"/>
  <c r="BP92" i="21"/>
  <c r="BM92" i="21"/>
  <c r="C92" i="21" s="1"/>
  <c r="BQ91" i="21"/>
  <c r="BP91" i="21"/>
  <c r="BM91" i="21"/>
  <c r="C91" i="21"/>
  <c r="BQ90" i="21"/>
  <c r="BP90" i="21" s="1"/>
  <c r="C90" i="21" s="1"/>
  <c r="BM90" i="21"/>
  <c r="BQ89" i="21"/>
  <c r="BP89" i="21"/>
  <c r="BM89" i="21"/>
  <c r="C89" i="21" s="1"/>
  <c r="BQ88" i="21"/>
  <c r="BP88" i="21"/>
  <c r="BM88" i="21"/>
  <c r="C88" i="21"/>
  <c r="BQ87" i="21"/>
  <c r="BP87" i="21" s="1"/>
  <c r="C87" i="21" s="1"/>
  <c r="BM87" i="21"/>
  <c r="BQ86" i="21"/>
  <c r="BP86" i="21"/>
  <c r="BM86" i="21"/>
  <c r="C86" i="21" s="1"/>
  <c r="BQ85" i="21"/>
  <c r="BP85" i="21"/>
  <c r="BM85" i="21"/>
  <c r="C85" i="21"/>
  <c r="BQ84" i="21"/>
  <c r="BP84" i="21" s="1"/>
  <c r="C84" i="21" s="1"/>
  <c r="BM84" i="21"/>
  <c r="BQ83" i="21"/>
  <c r="BP83" i="21"/>
  <c r="BM83" i="21"/>
  <c r="C83" i="21" s="1"/>
  <c r="BQ82" i="21"/>
  <c r="BP82" i="21"/>
  <c r="BM82" i="21"/>
  <c r="C82" i="21"/>
  <c r="BQ81" i="21"/>
  <c r="BP81" i="21" s="1"/>
  <c r="C81" i="21" s="1"/>
  <c r="BM81" i="21"/>
  <c r="BQ80" i="21"/>
  <c r="BP80" i="21"/>
  <c r="BM80" i="21"/>
  <c r="C80" i="21" s="1"/>
  <c r="BQ79" i="21"/>
  <c r="BP79" i="21"/>
  <c r="BM79" i="21"/>
  <c r="C79" i="21"/>
  <c r="BQ78" i="21"/>
  <c r="BP78" i="21" s="1"/>
  <c r="C78" i="21" s="1"/>
  <c r="BM78" i="21"/>
  <c r="BQ77" i="21"/>
  <c r="BP77" i="21"/>
  <c r="BM77" i="21"/>
  <c r="C77" i="21" s="1"/>
  <c r="BQ76" i="21"/>
  <c r="BP76" i="21"/>
  <c r="BM76" i="21"/>
  <c r="C76" i="21"/>
  <c r="BQ75" i="21"/>
  <c r="BP75" i="21" s="1"/>
  <c r="C75" i="21" s="1"/>
  <c r="BM75" i="21"/>
  <c r="BQ74" i="21"/>
  <c r="BP74" i="21"/>
  <c r="BM74" i="21"/>
  <c r="C74" i="21" s="1"/>
  <c r="BQ73" i="21"/>
  <c r="BP73" i="21"/>
  <c r="BM73" i="21"/>
  <c r="C73" i="21"/>
  <c r="BQ72" i="21"/>
  <c r="BP72" i="21" s="1"/>
  <c r="C72" i="21" s="1"/>
  <c r="BM72" i="21"/>
  <c r="BQ71" i="21"/>
  <c r="BP71" i="21"/>
  <c r="BM71" i="21"/>
  <c r="C71" i="21" s="1"/>
  <c r="BQ70" i="21"/>
  <c r="BP70" i="21"/>
  <c r="BM70" i="21"/>
  <c r="C70" i="21"/>
  <c r="BQ69" i="21"/>
  <c r="BP69" i="21" s="1"/>
  <c r="C69" i="21" s="1"/>
  <c r="BM69" i="21"/>
  <c r="BQ68" i="21"/>
  <c r="BP68" i="21"/>
  <c r="BM68" i="21"/>
  <c r="C68" i="21" s="1"/>
  <c r="BQ67" i="21"/>
  <c r="BP67" i="21"/>
  <c r="BM67" i="21"/>
  <c r="C67" i="21"/>
  <c r="BO61" i="21"/>
  <c r="BZ128" i="21" s="1"/>
  <c r="BN61" i="21"/>
  <c r="BL61" i="21"/>
  <c r="BK61" i="21"/>
  <c r="BJ61" i="21"/>
  <c r="BI61" i="21"/>
  <c r="BH61" i="21"/>
  <c r="BG61" i="21"/>
  <c r="BF61" i="21"/>
  <c r="BE61" i="21"/>
  <c r="BD61" i="21"/>
  <c r="BC61" i="21"/>
  <c r="BB61" i="21"/>
  <c r="BA61" i="21"/>
  <c r="AZ61" i="21"/>
  <c r="AY61" i="21"/>
  <c r="AX61" i="21"/>
  <c r="AW61" i="21"/>
  <c r="AV61" i="21"/>
  <c r="AU61" i="21"/>
  <c r="AT61" i="21"/>
  <c r="AS61" i="21"/>
  <c r="AR61" i="21"/>
  <c r="AQ61" i="21"/>
  <c r="AP61" i="21"/>
  <c r="AO61" i="21"/>
  <c r="AN61" i="21"/>
  <c r="AM61" i="21"/>
  <c r="AL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J61" i="21"/>
  <c r="J121" i="21" s="1"/>
  <c r="BT124" i="21" s="1"/>
  <c r="I61" i="21"/>
  <c r="I121" i="21" s="1"/>
  <c r="H61" i="21"/>
  <c r="H121" i="21" s="1"/>
  <c r="BT126" i="21" s="1"/>
  <c r="G61" i="21"/>
  <c r="G121" i="21" s="1"/>
  <c r="BT127" i="21" s="1"/>
  <c r="F61" i="21"/>
  <c r="F121" i="21" s="1"/>
  <c r="E61" i="21"/>
  <c r="D61" i="21"/>
  <c r="B61" i="21"/>
  <c r="BM60" i="21"/>
  <c r="K60" i="21" s="1"/>
  <c r="C60" i="21" s="1"/>
  <c r="BM59" i="21"/>
  <c r="K59" i="21" s="1"/>
  <c r="C59" i="21" s="1"/>
  <c r="BM58" i="21"/>
  <c r="K58" i="21" s="1"/>
  <c r="C58" i="21" s="1"/>
  <c r="BM57" i="21"/>
  <c r="K57" i="21" s="1"/>
  <c r="C57" i="21" s="1"/>
  <c r="BM56" i="21"/>
  <c r="K56" i="21" s="1"/>
  <c r="C56" i="21" s="1"/>
  <c r="BM55" i="21"/>
  <c r="K55" i="21" s="1"/>
  <c r="C55" i="21" s="1"/>
  <c r="BM54" i="21"/>
  <c r="K54" i="21" s="1"/>
  <c r="C54" i="21" s="1"/>
  <c r="BM53" i="21"/>
  <c r="K53" i="21" s="1"/>
  <c r="C53" i="21" s="1"/>
  <c r="BM52" i="21"/>
  <c r="K52" i="21" s="1"/>
  <c r="C52" i="21" s="1"/>
  <c r="BM51" i="21"/>
  <c r="K51" i="21" s="1"/>
  <c r="C51" i="21" s="1"/>
  <c r="BM50" i="21"/>
  <c r="K50" i="21" s="1"/>
  <c r="C50" i="21" s="1"/>
  <c r="BM49" i="21"/>
  <c r="K49" i="21" s="1"/>
  <c r="C49" i="21" s="1"/>
  <c r="BM48" i="21"/>
  <c r="K48" i="21" s="1"/>
  <c r="C48" i="21" s="1"/>
  <c r="BM47" i="21"/>
  <c r="K47" i="21" s="1"/>
  <c r="C47" i="21" s="1"/>
  <c r="BM46" i="21"/>
  <c r="K46" i="21" s="1"/>
  <c r="C46" i="21" s="1"/>
  <c r="BM45" i="21"/>
  <c r="K45" i="21" s="1"/>
  <c r="C45" i="21" s="1"/>
  <c r="BM44" i="21"/>
  <c r="K44" i="21" s="1"/>
  <c r="C44" i="21" s="1"/>
  <c r="BM43" i="21"/>
  <c r="K43" i="21" s="1"/>
  <c r="C43" i="21" s="1"/>
  <c r="BM42" i="21"/>
  <c r="K42" i="21" s="1"/>
  <c r="C42" i="21" s="1"/>
  <c r="BM41" i="21"/>
  <c r="K41" i="21" s="1"/>
  <c r="C41" i="21" s="1"/>
  <c r="BM40" i="21"/>
  <c r="K40" i="21" s="1"/>
  <c r="C40" i="21" s="1"/>
  <c r="BM39" i="21"/>
  <c r="K39" i="21" s="1"/>
  <c r="C39" i="21"/>
  <c r="BM38" i="21"/>
  <c r="K38" i="21" s="1"/>
  <c r="C38" i="21" s="1"/>
  <c r="BM37" i="21"/>
  <c r="K37" i="21" s="1"/>
  <c r="C37" i="21"/>
  <c r="BM36" i="21"/>
  <c r="K36" i="21" s="1"/>
  <c r="C36" i="21" s="1"/>
  <c r="BM35" i="21"/>
  <c r="K35" i="21" s="1"/>
  <c r="C35" i="21" s="1"/>
  <c r="BM34" i="21"/>
  <c r="K34" i="21" s="1"/>
  <c r="C34" i="21" s="1"/>
  <c r="BM33" i="21"/>
  <c r="K33" i="21" s="1"/>
  <c r="C33" i="21"/>
  <c r="BM32" i="21"/>
  <c r="K32" i="21" s="1"/>
  <c r="C32" i="21" s="1"/>
  <c r="BM31" i="21"/>
  <c r="K31" i="21" s="1"/>
  <c r="C31" i="21"/>
  <c r="BM30" i="21"/>
  <c r="K30" i="21" s="1"/>
  <c r="C30" i="21" s="1"/>
  <c r="BM29" i="21"/>
  <c r="K29" i="21" s="1"/>
  <c r="C29" i="21"/>
  <c r="BM28" i="21"/>
  <c r="K28" i="21" s="1"/>
  <c r="C28" i="21" s="1"/>
  <c r="BM27" i="21"/>
  <c r="K27" i="21" s="1"/>
  <c r="C27" i="21"/>
  <c r="BM26" i="21"/>
  <c r="K26" i="21" s="1"/>
  <c r="C26" i="21" s="1"/>
  <c r="BM25" i="21"/>
  <c r="K25" i="21" s="1"/>
  <c r="C25" i="21"/>
  <c r="BM24" i="21"/>
  <c r="K24" i="21" s="1"/>
  <c r="C24" i="21" s="1"/>
  <c r="BM23" i="21"/>
  <c r="K23" i="21" s="1"/>
  <c r="C23" i="21"/>
  <c r="BM22" i="21"/>
  <c r="K22" i="21" s="1"/>
  <c r="C22" i="21" s="1"/>
  <c r="BM21" i="21"/>
  <c r="K21" i="21" s="1"/>
  <c r="C21" i="21"/>
  <c r="BM20" i="21"/>
  <c r="K20" i="21" s="1"/>
  <c r="C20" i="21" s="1"/>
  <c r="BM19" i="21"/>
  <c r="K19" i="21" s="1"/>
  <c r="C19" i="21"/>
  <c r="BM18" i="21"/>
  <c r="K18" i="21" s="1"/>
  <c r="C18" i="21" s="1"/>
  <c r="BM17" i="21"/>
  <c r="K17" i="21" s="1"/>
  <c r="C17" i="21"/>
  <c r="BM16" i="21"/>
  <c r="K16" i="21" s="1"/>
  <c r="C16" i="21" s="1"/>
  <c r="BM15" i="21"/>
  <c r="K15" i="21" s="1"/>
  <c r="C15" i="21"/>
  <c r="BM14" i="21"/>
  <c r="K14" i="21" s="1"/>
  <c r="C14" i="21" s="1"/>
  <c r="BM13" i="21"/>
  <c r="K13" i="21" s="1"/>
  <c r="C13" i="21"/>
  <c r="BM12" i="21"/>
  <c r="K12" i="21" s="1"/>
  <c r="C12" i="21" s="1"/>
  <c r="BM11" i="21"/>
  <c r="K11" i="21" s="1"/>
  <c r="C11" i="21"/>
  <c r="BM10" i="21"/>
  <c r="K10" i="21" s="1"/>
  <c r="C10" i="21" s="1"/>
  <c r="BM9" i="21"/>
  <c r="K9" i="21" s="1"/>
  <c r="C9" i="21"/>
  <c r="BM8" i="21"/>
  <c r="BN121" i="21" l="1"/>
  <c r="C120" i="21"/>
  <c r="BM61" i="21"/>
  <c r="K8" i="21"/>
  <c r="BM120" i="21"/>
  <c r="BP120" i="21"/>
  <c r="BZ123" i="21" s="1"/>
  <c r="BZ129" i="21" s="1"/>
  <c r="BQ120" i="21"/>
  <c r="BT129" i="21"/>
  <c r="K61" i="21" l="1"/>
  <c r="C8" i="21"/>
  <c r="C61" i="21" s="1"/>
  <c r="B56" i="7" l="1"/>
  <c r="C55" i="7"/>
  <c r="B55" i="7"/>
  <c r="D54" i="7"/>
  <c r="C54" i="7"/>
  <c r="B54" i="7"/>
  <c r="D53" i="7"/>
  <c r="C53" i="7"/>
  <c r="B53" i="7"/>
  <c r="D52" i="7"/>
  <c r="C52" i="7"/>
  <c r="B52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C6" i="7"/>
  <c r="D6" i="7"/>
  <c r="B6" i="7"/>
  <c r="B50" i="8"/>
  <c r="D49" i="8"/>
  <c r="C49" i="8"/>
  <c r="B49" i="8"/>
  <c r="D48" i="8"/>
  <c r="C48" i="8"/>
  <c r="B48" i="8"/>
  <c r="B47" i="8"/>
  <c r="D46" i="8"/>
  <c r="C46" i="8"/>
  <c r="B46" i="8"/>
  <c r="D45" i="8"/>
  <c r="C45" i="8"/>
  <c r="B45" i="8"/>
  <c r="B44" i="8"/>
  <c r="B43" i="8"/>
  <c r="D41" i="8"/>
  <c r="C41" i="8"/>
  <c r="B41" i="8"/>
  <c r="D40" i="8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B34" i="8"/>
  <c r="D31" i="8"/>
  <c r="C31" i="8"/>
  <c r="B31" i="8"/>
  <c r="D29" i="8"/>
  <c r="C29" i="8"/>
  <c r="B29" i="8"/>
  <c r="D28" i="8"/>
  <c r="C28" i="8"/>
  <c r="B28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4" i="8"/>
  <c r="C14" i="8"/>
  <c r="B14" i="8"/>
  <c r="D13" i="8"/>
  <c r="C13" i="8"/>
  <c r="B13" i="8"/>
  <c r="D12" i="8"/>
  <c r="C12" i="8"/>
  <c r="B12" i="8"/>
  <c r="D11" i="8"/>
  <c r="C11" i="8"/>
  <c r="B11" i="8"/>
  <c r="D10" i="8"/>
  <c r="C10" i="8"/>
  <c r="B10" i="8"/>
  <c r="D8" i="8"/>
  <c r="C8" i="8"/>
  <c r="B8" i="8"/>
  <c r="D7" i="8"/>
  <c r="C7" i="8"/>
  <c r="B7" i="8"/>
  <c r="E57" i="4"/>
  <c r="E55" i="4"/>
  <c r="C51" i="17"/>
  <c r="C50" i="17"/>
  <c r="D50" i="17" s="1"/>
  <c r="E50" i="17" s="1"/>
  <c r="C49" i="17"/>
  <c r="D49" i="17" s="1"/>
  <c r="E49" i="17" s="1"/>
  <c r="C48" i="17"/>
  <c r="C47" i="17"/>
  <c r="D47" i="17" s="1"/>
  <c r="E47" i="17" s="1"/>
  <c r="C46" i="17"/>
  <c r="D46" i="17" s="1"/>
  <c r="E46" i="17" s="1"/>
  <c r="C45" i="17"/>
  <c r="C44" i="17"/>
  <c r="C42" i="17"/>
  <c r="D42" i="17" s="1"/>
  <c r="E42" i="17" s="1"/>
  <c r="C41" i="17"/>
  <c r="D41" i="17" s="1"/>
  <c r="E41" i="17" s="1"/>
  <c r="C40" i="17"/>
  <c r="D40" i="17" s="1"/>
  <c r="E40" i="17" s="1"/>
  <c r="C39" i="17"/>
  <c r="D39" i="17" s="1"/>
  <c r="E39" i="17" s="1"/>
  <c r="C38" i="17"/>
  <c r="D38" i="17" s="1"/>
  <c r="E38" i="17" s="1"/>
  <c r="C37" i="17"/>
  <c r="D37" i="17" s="1"/>
  <c r="E37" i="17" s="1"/>
  <c r="C36" i="17"/>
  <c r="D36" i="17" s="1"/>
  <c r="E36" i="17" s="1"/>
  <c r="C35" i="17"/>
  <c r="E40" i="4"/>
  <c r="D40" i="4"/>
  <c r="E48" i="6"/>
  <c r="D47" i="8" s="1"/>
  <c r="E43" i="6"/>
  <c r="D42" i="8" s="1"/>
  <c r="E45" i="6"/>
  <c r="D44" i="8" s="1"/>
  <c r="E35" i="6"/>
  <c r="D34" i="8" s="1"/>
  <c r="E48" i="4"/>
  <c r="E45" i="4"/>
  <c r="E43" i="4"/>
  <c r="E35" i="4"/>
  <c r="D55" i="7" l="1"/>
  <c r="E44" i="6"/>
  <c r="E44" i="4"/>
  <c r="E51" i="4" s="1"/>
  <c r="E51" i="6" l="1"/>
  <c r="D50" i="8" s="1"/>
  <c r="D43" i="8"/>
  <c r="B33" i="17" l="1"/>
  <c r="B32" i="17"/>
  <c r="C32" i="17" s="1"/>
  <c r="D32" i="17" s="1"/>
  <c r="E32" i="17" s="1"/>
  <c r="B31" i="17"/>
  <c r="B30" i="17"/>
  <c r="C30" i="17" s="1"/>
  <c r="D30" i="17" s="1"/>
  <c r="E30" i="17" s="1"/>
  <c r="B29" i="17"/>
  <c r="C29" i="17" s="1"/>
  <c r="D29" i="17" s="1"/>
  <c r="E29" i="17" s="1"/>
  <c r="B28" i="17"/>
  <c r="C28" i="17" s="1"/>
  <c r="D28" i="17" s="1"/>
  <c r="E28" i="17" s="1"/>
  <c r="B27" i="17"/>
  <c r="C27" i="17" s="1"/>
  <c r="D27" i="17" s="1"/>
  <c r="E27" i="17" s="1"/>
  <c r="B26" i="17"/>
  <c r="C26" i="17" s="1"/>
  <c r="D26" i="17" s="1"/>
  <c r="E26" i="17" s="1"/>
  <c r="B25" i="17"/>
  <c r="C25" i="17" s="1"/>
  <c r="D25" i="17" s="1"/>
  <c r="E25" i="17" s="1"/>
  <c r="B24" i="17"/>
  <c r="C24" i="17" s="1"/>
  <c r="D24" i="17" s="1"/>
  <c r="E24" i="17" s="1"/>
  <c r="B23" i="17"/>
  <c r="C23" i="17" s="1"/>
  <c r="D23" i="17" s="1"/>
  <c r="E23" i="17" s="1"/>
  <c r="B22" i="17"/>
  <c r="C22" i="17" s="1"/>
  <c r="D22" i="17" s="1"/>
  <c r="E22" i="17" s="1"/>
  <c r="B21" i="17"/>
  <c r="C21" i="17" s="1"/>
  <c r="D21" i="17" s="1"/>
  <c r="E21" i="17" s="1"/>
  <c r="B20" i="17"/>
  <c r="C20" i="17" s="1"/>
  <c r="D20" i="17" s="1"/>
  <c r="E20" i="17" s="1"/>
  <c r="B19" i="17"/>
  <c r="C19" i="17" s="1"/>
  <c r="D19" i="17" s="1"/>
  <c r="E19" i="17" s="1"/>
  <c r="B18" i="17"/>
  <c r="C18" i="17" s="1"/>
  <c r="D18" i="17" s="1"/>
  <c r="E18" i="17" s="1"/>
  <c r="B17" i="17"/>
  <c r="C17" i="17" s="1"/>
  <c r="D17" i="17" s="1"/>
  <c r="E17" i="17" s="1"/>
  <c r="B16" i="17"/>
  <c r="B15" i="17"/>
  <c r="C15" i="17" s="1"/>
  <c r="D15" i="17" s="1"/>
  <c r="E15" i="17" s="1"/>
  <c r="B14" i="17"/>
  <c r="C14" i="17" s="1"/>
  <c r="D14" i="17" s="1"/>
  <c r="E14" i="17" s="1"/>
  <c r="B13" i="17"/>
  <c r="C13" i="17" s="1"/>
  <c r="D13" i="17" s="1"/>
  <c r="E13" i="17" s="1"/>
  <c r="B12" i="17"/>
  <c r="C12" i="17" s="1"/>
  <c r="D12" i="17" s="1"/>
  <c r="E12" i="17" s="1"/>
  <c r="B11" i="17"/>
  <c r="C11" i="17" s="1"/>
  <c r="D11" i="17" s="1"/>
  <c r="E11" i="17" s="1"/>
  <c r="B10" i="17"/>
  <c r="B9" i="17"/>
  <c r="C9" i="17" s="1"/>
  <c r="D9" i="17" s="1"/>
  <c r="E9" i="17" s="1"/>
  <c r="B8" i="17"/>
  <c r="C8" i="17" s="1"/>
  <c r="D8" i="17" s="1"/>
  <c r="E8" i="17" s="1"/>
  <c r="B7" i="17"/>
  <c r="E16" i="6"/>
  <c r="E10" i="6"/>
  <c r="E7" i="6"/>
  <c r="E7" i="4"/>
  <c r="E16" i="4"/>
  <c r="E10" i="4"/>
  <c r="D15" i="8" l="1"/>
  <c r="D9" i="8"/>
  <c r="D6" i="8"/>
  <c r="E31" i="6"/>
  <c r="E31" i="4"/>
  <c r="E33" i="4" s="1"/>
  <c r="E33" i="6" l="1"/>
  <c r="D30" i="8"/>
  <c r="B61" i="16"/>
  <c r="BZ129" i="16"/>
  <c r="BT129" i="16"/>
  <c r="BN129" i="16"/>
  <c r="BM129" i="16"/>
  <c r="BN128" i="16"/>
  <c r="BM128" i="16"/>
  <c r="BN127" i="16"/>
  <c r="BM127" i="16"/>
  <c r="BZ126" i="16"/>
  <c r="BN126" i="16"/>
  <c r="BM126" i="16"/>
  <c r="BN125" i="16"/>
  <c r="BM125" i="16"/>
  <c r="BN124" i="16"/>
  <c r="BM124" i="16"/>
  <c r="BN123" i="16"/>
  <c r="BM123" i="16"/>
  <c r="BN122" i="16"/>
  <c r="BM122" i="16"/>
  <c r="BM121" i="16"/>
  <c r="BT123" i="16" s="1"/>
  <c r="BX120" i="16"/>
  <c r="BW120" i="16"/>
  <c r="BZ125" i="16" s="1"/>
  <c r="BV120" i="16"/>
  <c r="BZ124" i="16" s="1"/>
  <c r="BU120" i="16"/>
  <c r="BT120" i="16"/>
  <c r="BS120" i="16"/>
  <c r="BR120" i="16"/>
  <c r="BO120" i="16"/>
  <c r="BZ127" i="16" s="1"/>
  <c r="BN120" i="16"/>
  <c r="BL120" i="16"/>
  <c r="BK120" i="16"/>
  <c r="BJ120" i="16"/>
  <c r="BI120" i="16"/>
  <c r="BH120" i="16"/>
  <c r="BG120" i="16"/>
  <c r="BF120" i="16"/>
  <c r="BE120" i="16"/>
  <c r="BD120" i="16"/>
  <c r="BC120" i="16"/>
  <c r="BB120" i="16"/>
  <c r="BA120" i="16"/>
  <c r="AZ120" i="16"/>
  <c r="AY120" i="16"/>
  <c r="AX120" i="16"/>
  <c r="AW120" i="16"/>
  <c r="AV120" i="16"/>
  <c r="AU120" i="16"/>
  <c r="AT120" i="16"/>
  <c r="AS120" i="16"/>
  <c r="AR120" i="16"/>
  <c r="AQ120" i="16"/>
  <c r="AP120" i="16"/>
  <c r="AO120" i="16"/>
  <c r="AN120" i="16"/>
  <c r="AM120" i="16"/>
  <c r="AL120" i="16"/>
  <c r="AK120" i="16"/>
  <c r="AJ120" i="16"/>
  <c r="AI120" i="16"/>
  <c r="AH120" i="16"/>
  <c r="AG120" i="16"/>
  <c r="AF120" i="16"/>
  <c r="AE120" i="16"/>
  <c r="AD120" i="16"/>
  <c r="AC120" i="16"/>
  <c r="AB120" i="16"/>
  <c r="AA120" i="16"/>
  <c r="Z120" i="16"/>
  <c r="Y120" i="16"/>
  <c r="X120" i="16"/>
  <c r="W120" i="16"/>
  <c r="V120" i="16"/>
  <c r="U120" i="16"/>
  <c r="T120" i="16"/>
  <c r="S120" i="16"/>
  <c r="R120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BQ119" i="16"/>
  <c r="BP119" i="16"/>
  <c r="C119" i="16" s="1"/>
  <c r="BM119" i="16"/>
  <c r="BQ118" i="16"/>
  <c r="BP118" i="16"/>
  <c r="BM118" i="16"/>
  <c r="BQ117" i="16"/>
  <c r="BP117" i="16"/>
  <c r="BM117" i="16"/>
  <c r="BQ116" i="16"/>
  <c r="BP116" i="16"/>
  <c r="C116" i="16" s="1"/>
  <c r="BM116" i="16"/>
  <c r="BQ115" i="16"/>
  <c r="BP115" i="16" s="1"/>
  <c r="BM115" i="16"/>
  <c r="BQ114" i="16"/>
  <c r="BP114" i="16"/>
  <c r="BM114" i="16"/>
  <c r="BQ113" i="16"/>
  <c r="BP113" i="16" s="1"/>
  <c r="BM113" i="16"/>
  <c r="BQ112" i="16"/>
  <c r="BP112" i="16"/>
  <c r="C112" i="16" s="1"/>
  <c r="BM112" i="16"/>
  <c r="BQ111" i="16"/>
  <c r="BP111" i="16" s="1"/>
  <c r="BM111" i="16"/>
  <c r="BQ110" i="16"/>
  <c r="BP110" i="16"/>
  <c r="BM110" i="16"/>
  <c r="BQ109" i="16"/>
  <c r="BP109" i="16" s="1"/>
  <c r="BM109" i="16"/>
  <c r="BQ108" i="16"/>
  <c r="BP108" i="16"/>
  <c r="C108" i="16" s="1"/>
  <c r="BM108" i="16"/>
  <c r="BQ107" i="16"/>
  <c r="BP107" i="16" s="1"/>
  <c r="BM107" i="16"/>
  <c r="BQ106" i="16"/>
  <c r="BP106" i="16"/>
  <c r="BM106" i="16"/>
  <c r="BQ105" i="16"/>
  <c r="BP105" i="16" s="1"/>
  <c r="BM105" i="16"/>
  <c r="BQ104" i="16"/>
  <c r="BP104" i="16"/>
  <c r="C104" i="16" s="1"/>
  <c r="BM104" i="16"/>
  <c r="BQ103" i="16"/>
  <c r="BP103" i="16" s="1"/>
  <c r="BM103" i="16"/>
  <c r="BQ102" i="16"/>
  <c r="BP102" i="16"/>
  <c r="BM102" i="16"/>
  <c r="BQ101" i="16"/>
  <c r="BP101" i="16" s="1"/>
  <c r="C101" i="16" s="1"/>
  <c r="BM101" i="16"/>
  <c r="BQ100" i="16"/>
  <c r="BP100" i="16"/>
  <c r="C100" i="16" s="1"/>
  <c r="BM100" i="16"/>
  <c r="BQ99" i="16"/>
  <c r="BP99" i="16" s="1"/>
  <c r="BM99" i="16"/>
  <c r="BQ98" i="16"/>
  <c r="BP98" i="16"/>
  <c r="BM98" i="16"/>
  <c r="BQ97" i="16"/>
  <c r="BP97" i="16" s="1"/>
  <c r="C97" i="16" s="1"/>
  <c r="BM97" i="16"/>
  <c r="BQ96" i="16"/>
  <c r="BP96" i="16"/>
  <c r="C96" i="16" s="1"/>
  <c r="BM96" i="16"/>
  <c r="BQ95" i="16"/>
  <c r="BP95" i="16" s="1"/>
  <c r="BM95" i="16"/>
  <c r="BQ94" i="16"/>
  <c r="BP94" i="16"/>
  <c r="BM94" i="16"/>
  <c r="BQ93" i="16"/>
  <c r="BP93" i="16" s="1"/>
  <c r="C93" i="16" s="1"/>
  <c r="BM93" i="16"/>
  <c r="BQ92" i="16"/>
  <c r="BP92" i="16"/>
  <c r="C92" i="16" s="1"/>
  <c r="BM92" i="16"/>
  <c r="BQ91" i="16"/>
  <c r="BP91" i="16" s="1"/>
  <c r="BM91" i="16"/>
  <c r="BQ90" i="16"/>
  <c r="BP90" i="16"/>
  <c r="BM90" i="16"/>
  <c r="BQ89" i="16"/>
  <c r="BP89" i="16" s="1"/>
  <c r="C89" i="16" s="1"/>
  <c r="BM89" i="16"/>
  <c r="BQ88" i="16"/>
  <c r="BP88" i="16"/>
  <c r="C88" i="16" s="1"/>
  <c r="BM88" i="16"/>
  <c r="BQ87" i="16"/>
  <c r="BP87" i="16" s="1"/>
  <c r="BM87" i="16"/>
  <c r="BQ86" i="16"/>
  <c r="BP86" i="16"/>
  <c r="BM86" i="16"/>
  <c r="BQ85" i="16"/>
  <c r="BP85" i="16" s="1"/>
  <c r="C85" i="16" s="1"/>
  <c r="BM85" i="16"/>
  <c r="BQ84" i="16"/>
  <c r="BP84" i="16"/>
  <c r="C84" i="16" s="1"/>
  <c r="BM84" i="16"/>
  <c r="BQ83" i="16"/>
  <c r="BP83" i="16" s="1"/>
  <c r="BM83" i="16"/>
  <c r="BQ82" i="16"/>
  <c r="BP82" i="16"/>
  <c r="BM82" i="16"/>
  <c r="BQ81" i="16"/>
  <c r="BP81" i="16" s="1"/>
  <c r="C81" i="16" s="1"/>
  <c r="BM81" i="16"/>
  <c r="BQ80" i="16"/>
  <c r="BP80" i="16"/>
  <c r="C80" i="16" s="1"/>
  <c r="BM80" i="16"/>
  <c r="BQ79" i="16"/>
  <c r="BP79" i="16" s="1"/>
  <c r="BM79" i="16"/>
  <c r="BQ78" i="16"/>
  <c r="BP78" i="16"/>
  <c r="BM78" i="16"/>
  <c r="BQ77" i="16"/>
  <c r="BP77" i="16" s="1"/>
  <c r="C77" i="16" s="1"/>
  <c r="BM77" i="16"/>
  <c r="BQ76" i="16"/>
  <c r="BP76" i="16"/>
  <c r="C76" i="16" s="1"/>
  <c r="BM76" i="16"/>
  <c r="BQ75" i="16"/>
  <c r="BP75" i="16" s="1"/>
  <c r="BM75" i="16"/>
  <c r="BQ74" i="16"/>
  <c r="BP74" i="16"/>
  <c r="BM74" i="16"/>
  <c r="BQ73" i="16"/>
  <c r="BP73" i="16" s="1"/>
  <c r="C73" i="16" s="1"/>
  <c r="BM73" i="16"/>
  <c r="BQ72" i="16"/>
  <c r="BP72" i="16"/>
  <c r="C72" i="16" s="1"/>
  <c r="BM72" i="16"/>
  <c r="BQ71" i="16"/>
  <c r="BP71" i="16" s="1"/>
  <c r="BM71" i="16"/>
  <c r="BQ70" i="16"/>
  <c r="BP70" i="16"/>
  <c r="BM70" i="16"/>
  <c r="BQ69" i="16"/>
  <c r="BP69" i="16" s="1"/>
  <c r="C69" i="16" s="1"/>
  <c r="BM69" i="16"/>
  <c r="BQ68" i="16"/>
  <c r="BP68" i="16"/>
  <c r="C68" i="16" s="1"/>
  <c r="BM68" i="16"/>
  <c r="BQ67" i="16"/>
  <c r="BP67" i="16" s="1"/>
  <c r="BM67" i="16"/>
  <c r="BM120" i="16" s="1"/>
  <c r="BO61" i="16"/>
  <c r="BZ128" i="16" s="1"/>
  <c r="BN61" i="16"/>
  <c r="BL61" i="16"/>
  <c r="BK61" i="16"/>
  <c r="BJ61" i="16"/>
  <c r="BI61" i="16"/>
  <c r="BH61" i="16"/>
  <c r="BG61" i="16"/>
  <c r="BF61" i="16"/>
  <c r="BE61" i="16"/>
  <c r="BD61" i="16"/>
  <c r="BC61" i="16"/>
  <c r="BB61" i="16"/>
  <c r="BA61" i="16"/>
  <c r="AZ61" i="16"/>
  <c r="AY61" i="16"/>
  <c r="AX61" i="16"/>
  <c r="AW61" i="16"/>
  <c r="AV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J61" i="16"/>
  <c r="J121" i="16" s="1"/>
  <c r="BT124" i="16" s="1"/>
  <c r="I61" i="16"/>
  <c r="I121" i="16" s="1"/>
  <c r="BT125" i="16" s="1"/>
  <c r="H61" i="16"/>
  <c r="H121" i="16" s="1"/>
  <c r="G61" i="16"/>
  <c r="G121" i="16" s="1"/>
  <c r="BT127" i="16" s="1"/>
  <c r="F61" i="16"/>
  <c r="F121" i="16" s="1"/>
  <c r="BN121" i="16" s="1"/>
  <c r="E61" i="16"/>
  <c r="D61" i="16"/>
  <c r="BM60" i="16"/>
  <c r="K60" i="16"/>
  <c r="C60" i="16"/>
  <c r="BM59" i="16"/>
  <c r="K59" i="16" s="1"/>
  <c r="C59" i="16" s="1"/>
  <c r="BM58" i="16"/>
  <c r="K58" i="16" s="1"/>
  <c r="C58" i="16" s="1"/>
  <c r="BM57" i="16"/>
  <c r="K57" i="16"/>
  <c r="C57" i="16"/>
  <c r="BM56" i="16"/>
  <c r="K56" i="16" s="1"/>
  <c r="C56" i="16" s="1"/>
  <c r="BM55" i="16"/>
  <c r="K55" i="16" s="1"/>
  <c r="C55" i="16" s="1"/>
  <c r="BM54" i="16"/>
  <c r="K54" i="16" s="1"/>
  <c r="C54" i="16" s="1"/>
  <c r="BM53" i="16"/>
  <c r="K53" i="16"/>
  <c r="C53" i="16" s="1"/>
  <c r="BM52" i="16"/>
  <c r="K52" i="16"/>
  <c r="C52" i="16" s="1"/>
  <c r="BM51" i="16"/>
  <c r="K51" i="16" s="1"/>
  <c r="C51" i="16" s="1"/>
  <c r="BM50" i="16"/>
  <c r="K50" i="16"/>
  <c r="C50" i="16" s="1"/>
  <c r="BM49" i="16"/>
  <c r="K49" i="16" s="1"/>
  <c r="C49" i="16" s="1"/>
  <c r="BM48" i="16"/>
  <c r="K48" i="16"/>
  <c r="C48" i="16" s="1"/>
  <c r="BM47" i="16"/>
  <c r="K47" i="16" s="1"/>
  <c r="C47" i="16" s="1"/>
  <c r="BM46" i="16"/>
  <c r="K46" i="16"/>
  <c r="C46" i="16" s="1"/>
  <c r="BM45" i="16"/>
  <c r="K45" i="16" s="1"/>
  <c r="C45" i="16" s="1"/>
  <c r="BM44" i="16"/>
  <c r="K44" i="16" s="1"/>
  <c r="C44" i="16" s="1"/>
  <c r="BM43" i="16"/>
  <c r="K43" i="16" s="1"/>
  <c r="C43" i="16" s="1"/>
  <c r="BM42" i="16"/>
  <c r="K42" i="16" s="1"/>
  <c r="C42" i="16" s="1"/>
  <c r="BM41" i="16"/>
  <c r="K41" i="16"/>
  <c r="C41" i="16" s="1"/>
  <c r="BM40" i="16"/>
  <c r="K40" i="16" s="1"/>
  <c r="C40" i="16" s="1"/>
  <c r="BM39" i="16"/>
  <c r="K39" i="16" s="1"/>
  <c r="C39" i="16" s="1"/>
  <c r="BM38" i="16"/>
  <c r="K38" i="16" s="1"/>
  <c r="C38" i="16" s="1"/>
  <c r="BM37" i="16"/>
  <c r="K37" i="16"/>
  <c r="C37" i="16" s="1"/>
  <c r="BM36" i="16"/>
  <c r="K36" i="16"/>
  <c r="C36" i="16" s="1"/>
  <c r="BM35" i="16"/>
  <c r="K35" i="16" s="1"/>
  <c r="C35" i="16" s="1"/>
  <c r="BM34" i="16"/>
  <c r="K34" i="16"/>
  <c r="C34" i="16" s="1"/>
  <c r="BM33" i="16"/>
  <c r="K33" i="16" s="1"/>
  <c r="C33" i="16" s="1"/>
  <c r="BM32" i="16"/>
  <c r="K32" i="16"/>
  <c r="C32" i="16" s="1"/>
  <c r="BM31" i="16"/>
  <c r="K31" i="16" s="1"/>
  <c r="C31" i="16" s="1"/>
  <c r="BM30" i="16"/>
  <c r="K30" i="16"/>
  <c r="C30" i="16" s="1"/>
  <c r="BM29" i="16"/>
  <c r="K29" i="16" s="1"/>
  <c r="C29" i="16" s="1"/>
  <c r="BM28" i="16"/>
  <c r="K28" i="16" s="1"/>
  <c r="C28" i="16" s="1"/>
  <c r="BM27" i="16"/>
  <c r="K27" i="16" s="1"/>
  <c r="C27" i="16" s="1"/>
  <c r="BM26" i="16"/>
  <c r="K26" i="16" s="1"/>
  <c r="C26" i="16" s="1"/>
  <c r="BM25" i="16"/>
  <c r="K25" i="16"/>
  <c r="C25" i="16" s="1"/>
  <c r="BM24" i="16"/>
  <c r="K24" i="16" s="1"/>
  <c r="C24" i="16" s="1"/>
  <c r="BM23" i="16"/>
  <c r="K23" i="16" s="1"/>
  <c r="C23" i="16" s="1"/>
  <c r="BM22" i="16"/>
  <c r="K22" i="16" s="1"/>
  <c r="C22" i="16" s="1"/>
  <c r="BM21" i="16"/>
  <c r="K21" i="16"/>
  <c r="C21" i="16" s="1"/>
  <c r="BM20" i="16"/>
  <c r="K20" i="16"/>
  <c r="C20" i="16" s="1"/>
  <c r="BM19" i="16"/>
  <c r="K19" i="16" s="1"/>
  <c r="C19" i="16" s="1"/>
  <c r="BM18" i="16"/>
  <c r="K18" i="16"/>
  <c r="C18" i="16" s="1"/>
  <c r="BM17" i="16"/>
  <c r="K17" i="16" s="1"/>
  <c r="C17" i="16" s="1"/>
  <c r="BM16" i="16"/>
  <c r="K16" i="16" s="1"/>
  <c r="C16" i="16" s="1"/>
  <c r="BM15" i="16"/>
  <c r="K15" i="16" s="1"/>
  <c r="C15" i="16" s="1"/>
  <c r="BM14" i="16"/>
  <c r="K14" i="16"/>
  <c r="C14" i="16" s="1"/>
  <c r="BM13" i="16"/>
  <c r="K13" i="16" s="1"/>
  <c r="C13" i="16" s="1"/>
  <c r="BM12" i="16"/>
  <c r="K12" i="16" s="1"/>
  <c r="C12" i="16" s="1"/>
  <c r="BM11" i="16"/>
  <c r="K11" i="16" s="1"/>
  <c r="C11" i="16" s="1"/>
  <c r="BM10" i="16"/>
  <c r="K10" i="16" s="1"/>
  <c r="C10" i="16" s="1"/>
  <c r="BM9" i="16"/>
  <c r="K9" i="16"/>
  <c r="C9" i="16"/>
  <c r="BM8" i="16"/>
  <c r="K8" i="16" s="1"/>
  <c r="C8" i="16" s="1"/>
  <c r="B61" i="15"/>
  <c r="BN129" i="15"/>
  <c r="BM129" i="15"/>
  <c r="BN128" i="15"/>
  <c r="BM128" i="15"/>
  <c r="BZ127" i="15"/>
  <c r="BN127" i="15"/>
  <c r="BM127" i="15"/>
  <c r="BZ126" i="15"/>
  <c r="BN126" i="15"/>
  <c r="BM126" i="15"/>
  <c r="BZ125" i="15"/>
  <c r="BN125" i="15"/>
  <c r="BM125" i="15"/>
  <c r="BZ124" i="15"/>
  <c r="BN124" i="15"/>
  <c r="BM124" i="15"/>
  <c r="BN123" i="15"/>
  <c r="BM123" i="15"/>
  <c r="BN122" i="15"/>
  <c r="BM122" i="15"/>
  <c r="BM121" i="15"/>
  <c r="BT123" i="15" s="1"/>
  <c r="BX120" i="15"/>
  <c r="BW120" i="15"/>
  <c r="BV120" i="15"/>
  <c r="BU120" i="15"/>
  <c r="BT120" i="15"/>
  <c r="BS120" i="15"/>
  <c r="BR120" i="15"/>
  <c r="BQ120" i="15"/>
  <c r="BO120" i="15"/>
  <c r="BN120" i="15"/>
  <c r="BM120" i="15"/>
  <c r="BL120" i="15"/>
  <c r="BK120" i="15"/>
  <c r="BJ120" i="15"/>
  <c r="BI120" i="15"/>
  <c r="BH120" i="15"/>
  <c r="BG120" i="15"/>
  <c r="BF120" i="15"/>
  <c r="BE120" i="15"/>
  <c r="BD120" i="15"/>
  <c r="BC120" i="15"/>
  <c r="BB120" i="15"/>
  <c r="BA120" i="15"/>
  <c r="AZ120" i="15"/>
  <c r="AY120" i="15"/>
  <c r="AX120" i="15"/>
  <c r="AW120" i="15"/>
  <c r="AV120" i="15"/>
  <c r="AU120" i="15"/>
  <c r="AT120" i="15"/>
  <c r="AS120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BQ119" i="15"/>
  <c r="BP119" i="15"/>
  <c r="BM119" i="15"/>
  <c r="BQ118" i="15"/>
  <c r="BP118" i="15"/>
  <c r="BM118" i="15"/>
  <c r="C118" i="15" s="1"/>
  <c r="BQ117" i="15"/>
  <c r="BP117" i="15"/>
  <c r="BM117" i="15"/>
  <c r="BQ116" i="15"/>
  <c r="BP116" i="15"/>
  <c r="BM116" i="15"/>
  <c r="BQ115" i="15"/>
  <c r="BP115" i="15"/>
  <c r="BM115" i="15"/>
  <c r="BQ114" i="15"/>
  <c r="BP114" i="15"/>
  <c r="BM114" i="15"/>
  <c r="C114" i="15" s="1"/>
  <c r="BQ113" i="15"/>
  <c r="BP113" i="15"/>
  <c r="BM113" i="15"/>
  <c r="BQ112" i="15"/>
  <c r="BP112" i="15"/>
  <c r="BM112" i="15"/>
  <c r="BQ111" i="15"/>
  <c r="BP111" i="15"/>
  <c r="BM111" i="15"/>
  <c r="BQ110" i="15"/>
  <c r="BP110" i="15"/>
  <c r="BM110" i="15"/>
  <c r="C110" i="15" s="1"/>
  <c r="BQ109" i="15"/>
  <c r="BP109" i="15"/>
  <c r="BM109" i="15"/>
  <c r="BQ108" i="15"/>
  <c r="BP108" i="15"/>
  <c r="BM108" i="15"/>
  <c r="BQ107" i="15"/>
  <c r="BP107" i="15"/>
  <c r="BM107" i="15"/>
  <c r="BQ106" i="15"/>
  <c r="BP106" i="15"/>
  <c r="BM106" i="15"/>
  <c r="C106" i="15" s="1"/>
  <c r="BQ105" i="15"/>
  <c r="BP105" i="15"/>
  <c r="BM105" i="15"/>
  <c r="BQ104" i="15"/>
  <c r="BP104" i="15"/>
  <c r="BM104" i="15"/>
  <c r="BQ103" i="15"/>
  <c r="BP103" i="15"/>
  <c r="BM103" i="15"/>
  <c r="BQ102" i="15"/>
  <c r="BP102" i="15"/>
  <c r="BM102" i="15"/>
  <c r="C102" i="15" s="1"/>
  <c r="BQ101" i="15"/>
  <c r="BP101" i="15"/>
  <c r="BM101" i="15"/>
  <c r="BQ100" i="15"/>
  <c r="BP100" i="15"/>
  <c r="BM100" i="15"/>
  <c r="BQ99" i="15"/>
  <c r="BP99" i="15"/>
  <c r="BM99" i="15"/>
  <c r="BQ98" i="15"/>
  <c r="BP98" i="15"/>
  <c r="BM98" i="15"/>
  <c r="C98" i="15" s="1"/>
  <c r="BQ97" i="15"/>
  <c r="BP97" i="15"/>
  <c r="BM97" i="15"/>
  <c r="BQ96" i="15"/>
  <c r="BP96" i="15"/>
  <c r="BM96" i="15"/>
  <c r="BQ95" i="15"/>
  <c r="BP95" i="15"/>
  <c r="BM95" i="15"/>
  <c r="BQ94" i="15"/>
  <c r="BP94" i="15"/>
  <c r="BM94" i="15"/>
  <c r="C94" i="15" s="1"/>
  <c r="BQ93" i="15"/>
  <c r="BP93" i="15"/>
  <c r="BM93" i="15"/>
  <c r="BQ92" i="15"/>
  <c r="BP92" i="15"/>
  <c r="BM92" i="15"/>
  <c r="BQ91" i="15"/>
  <c r="BP91" i="15"/>
  <c r="BM91" i="15"/>
  <c r="BQ90" i="15"/>
  <c r="BP90" i="15"/>
  <c r="BM90" i="15"/>
  <c r="C90" i="15" s="1"/>
  <c r="BQ89" i="15"/>
  <c r="BP89" i="15"/>
  <c r="BM89" i="15"/>
  <c r="BQ88" i="15"/>
  <c r="BP88" i="15"/>
  <c r="BM88" i="15"/>
  <c r="BQ87" i="15"/>
  <c r="BP87" i="15"/>
  <c r="BM87" i="15"/>
  <c r="BQ86" i="15"/>
  <c r="BP86" i="15"/>
  <c r="BM86" i="15"/>
  <c r="C86" i="15" s="1"/>
  <c r="BQ85" i="15"/>
  <c r="BP85" i="15"/>
  <c r="BM85" i="15"/>
  <c r="BQ84" i="15"/>
  <c r="BP84" i="15"/>
  <c r="BM84" i="15"/>
  <c r="BQ83" i="15"/>
  <c r="BP83" i="15"/>
  <c r="BM83" i="15"/>
  <c r="BQ82" i="15"/>
  <c r="BP82" i="15"/>
  <c r="BM82" i="15"/>
  <c r="C82" i="15" s="1"/>
  <c r="BQ81" i="15"/>
  <c r="BP81" i="15"/>
  <c r="BM81" i="15"/>
  <c r="BQ80" i="15"/>
  <c r="BP80" i="15"/>
  <c r="BM80" i="15"/>
  <c r="BQ79" i="15"/>
  <c r="BP79" i="15"/>
  <c r="BM79" i="15"/>
  <c r="BQ78" i="15"/>
  <c r="BP78" i="15"/>
  <c r="BM78" i="15"/>
  <c r="C78" i="15" s="1"/>
  <c r="BQ77" i="15"/>
  <c r="BP77" i="15"/>
  <c r="BM77" i="15"/>
  <c r="BQ76" i="15"/>
  <c r="BP76" i="15"/>
  <c r="BM76" i="15"/>
  <c r="BQ75" i="15"/>
  <c r="BP75" i="15"/>
  <c r="BM75" i="15"/>
  <c r="BQ74" i="15"/>
  <c r="BP74" i="15"/>
  <c r="BM74" i="15"/>
  <c r="C74" i="15" s="1"/>
  <c r="BQ73" i="15"/>
  <c r="BP73" i="15"/>
  <c r="BM73" i="15"/>
  <c r="BQ72" i="15"/>
  <c r="BP72" i="15"/>
  <c r="BM72" i="15"/>
  <c r="BQ71" i="15"/>
  <c r="BP71" i="15"/>
  <c r="BM71" i="15"/>
  <c r="BQ70" i="15"/>
  <c r="BP70" i="15"/>
  <c r="BM70" i="15"/>
  <c r="C70" i="15" s="1"/>
  <c r="BQ69" i="15"/>
  <c r="BP69" i="15"/>
  <c r="BM69" i="15"/>
  <c r="BQ68" i="15"/>
  <c r="BP68" i="15"/>
  <c r="BM68" i="15"/>
  <c r="BQ67" i="15"/>
  <c r="BP67" i="15"/>
  <c r="BP120" i="15" s="1"/>
  <c r="BZ123" i="15" s="1"/>
  <c r="BZ129" i="15" s="1"/>
  <c r="BM67" i="15"/>
  <c r="BO61" i="15"/>
  <c r="BZ128" i="15" s="1"/>
  <c r="BN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J61" i="15"/>
  <c r="J121" i="15" s="1"/>
  <c r="BT124" i="15" s="1"/>
  <c r="I61" i="15"/>
  <c r="I121" i="15" s="1"/>
  <c r="BT125" i="15" s="1"/>
  <c r="H61" i="15"/>
  <c r="H121" i="15" s="1"/>
  <c r="G61" i="15"/>
  <c r="G121" i="15" s="1"/>
  <c r="BT127" i="15" s="1"/>
  <c r="F61" i="15"/>
  <c r="F121" i="15" s="1"/>
  <c r="E61" i="15"/>
  <c r="D61" i="15"/>
  <c r="BM60" i="15"/>
  <c r="K60" i="15" s="1"/>
  <c r="C60" i="15" s="1"/>
  <c r="BM59" i="15"/>
  <c r="K59" i="15" s="1"/>
  <c r="C59" i="15" s="1"/>
  <c r="BM58" i="15"/>
  <c r="K58" i="15"/>
  <c r="C58" i="15" s="1"/>
  <c r="BM57" i="15"/>
  <c r="K57" i="15" s="1"/>
  <c r="C57" i="15"/>
  <c r="BM56" i="15"/>
  <c r="K56" i="15" s="1"/>
  <c r="C56" i="15" s="1"/>
  <c r="BM55" i="15"/>
  <c r="K55" i="15" s="1"/>
  <c r="C55" i="15" s="1"/>
  <c r="BM54" i="15"/>
  <c r="K54" i="15"/>
  <c r="C54" i="15" s="1"/>
  <c r="BM53" i="15"/>
  <c r="K53" i="15" s="1"/>
  <c r="C53" i="15"/>
  <c r="BM52" i="15"/>
  <c r="K52" i="15" s="1"/>
  <c r="C52" i="15" s="1"/>
  <c r="BM51" i="15"/>
  <c r="K51" i="15" s="1"/>
  <c r="C51" i="15" s="1"/>
  <c r="BM50" i="15"/>
  <c r="K50" i="15"/>
  <c r="C50" i="15" s="1"/>
  <c r="BM49" i="15"/>
  <c r="K49" i="15" s="1"/>
  <c r="C49" i="15"/>
  <c r="BM48" i="15"/>
  <c r="K48" i="15" s="1"/>
  <c r="C48" i="15" s="1"/>
  <c r="BM47" i="15"/>
  <c r="K47" i="15" s="1"/>
  <c r="C47" i="15" s="1"/>
  <c r="BM46" i="15"/>
  <c r="K46" i="15"/>
  <c r="C46" i="15" s="1"/>
  <c r="BM45" i="15"/>
  <c r="K45" i="15" s="1"/>
  <c r="C45" i="15"/>
  <c r="BM44" i="15"/>
  <c r="K44" i="15" s="1"/>
  <c r="C44" i="15" s="1"/>
  <c r="BM43" i="15"/>
  <c r="K43" i="15" s="1"/>
  <c r="C43" i="15" s="1"/>
  <c r="BM42" i="15"/>
  <c r="K42" i="15"/>
  <c r="C42" i="15" s="1"/>
  <c r="BM41" i="15"/>
  <c r="K41" i="15" s="1"/>
  <c r="C41" i="15"/>
  <c r="BM40" i="15"/>
  <c r="K40" i="15" s="1"/>
  <c r="C40" i="15" s="1"/>
  <c r="BM39" i="15"/>
  <c r="K39" i="15" s="1"/>
  <c r="C39" i="15" s="1"/>
  <c r="BM38" i="15"/>
  <c r="K38" i="15"/>
  <c r="C38" i="15" s="1"/>
  <c r="BM37" i="15"/>
  <c r="K37" i="15" s="1"/>
  <c r="C37" i="15"/>
  <c r="BM36" i="15"/>
  <c r="K36" i="15" s="1"/>
  <c r="C36" i="15" s="1"/>
  <c r="BM35" i="15"/>
  <c r="K35" i="15" s="1"/>
  <c r="C35" i="15" s="1"/>
  <c r="BM34" i="15"/>
  <c r="K34" i="15"/>
  <c r="C34" i="15" s="1"/>
  <c r="BM33" i="15"/>
  <c r="K33" i="15" s="1"/>
  <c r="C33" i="15"/>
  <c r="BM32" i="15"/>
  <c r="K32" i="15" s="1"/>
  <c r="C32" i="15" s="1"/>
  <c r="BM31" i="15"/>
  <c r="K31" i="15" s="1"/>
  <c r="C31" i="15" s="1"/>
  <c r="BM30" i="15"/>
  <c r="K30" i="15"/>
  <c r="C30" i="15" s="1"/>
  <c r="BM29" i="15"/>
  <c r="K29" i="15" s="1"/>
  <c r="C29" i="15"/>
  <c r="BM28" i="15"/>
  <c r="K28" i="15" s="1"/>
  <c r="C28" i="15" s="1"/>
  <c r="BM27" i="15"/>
  <c r="K27" i="15" s="1"/>
  <c r="C27" i="15" s="1"/>
  <c r="BM26" i="15"/>
  <c r="K26" i="15"/>
  <c r="C26" i="15" s="1"/>
  <c r="BM25" i="15"/>
  <c r="K25" i="15" s="1"/>
  <c r="C25" i="15"/>
  <c r="BM24" i="15"/>
  <c r="K24" i="15" s="1"/>
  <c r="C24" i="15" s="1"/>
  <c r="BM23" i="15"/>
  <c r="K23" i="15" s="1"/>
  <c r="C23" i="15" s="1"/>
  <c r="BM22" i="15"/>
  <c r="K22" i="15"/>
  <c r="C22" i="15" s="1"/>
  <c r="BM21" i="15"/>
  <c r="K21" i="15" s="1"/>
  <c r="C21" i="15"/>
  <c r="BM20" i="15"/>
  <c r="K20" i="15" s="1"/>
  <c r="C20" i="15" s="1"/>
  <c r="BM19" i="15"/>
  <c r="K19" i="15" s="1"/>
  <c r="C19" i="15" s="1"/>
  <c r="BM18" i="15"/>
  <c r="K18" i="15"/>
  <c r="C18" i="15" s="1"/>
  <c r="BM17" i="15"/>
  <c r="K17" i="15"/>
  <c r="C17" i="15"/>
  <c r="BM16" i="15"/>
  <c r="K16" i="15" s="1"/>
  <c r="C16" i="15" s="1"/>
  <c r="BM15" i="15"/>
  <c r="K15" i="15" s="1"/>
  <c r="C15" i="15" s="1"/>
  <c r="BM14" i="15"/>
  <c r="K14" i="15"/>
  <c r="C14" i="15" s="1"/>
  <c r="BM13" i="15"/>
  <c r="K13" i="15"/>
  <c r="C13" i="15"/>
  <c r="BM12" i="15"/>
  <c r="K12" i="15" s="1"/>
  <c r="C12" i="15" s="1"/>
  <c r="BM11" i="15"/>
  <c r="K11" i="15" s="1"/>
  <c r="C11" i="15" s="1"/>
  <c r="BM10" i="15"/>
  <c r="K10" i="15"/>
  <c r="C10" i="15" s="1"/>
  <c r="BM9" i="15"/>
  <c r="K9" i="15"/>
  <c r="C9" i="15"/>
  <c r="BM8" i="15"/>
  <c r="D16" i="6"/>
  <c r="C15" i="8" s="1"/>
  <c r="D7" i="6"/>
  <c r="C6" i="8" s="1"/>
  <c r="D35" i="6"/>
  <c r="D45" i="6"/>
  <c r="D48" i="6"/>
  <c r="D48" i="4"/>
  <c r="D57" i="4"/>
  <c r="D45" i="4"/>
  <c r="D35" i="4"/>
  <c r="C56" i="7" l="1"/>
  <c r="D56" i="7"/>
  <c r="C47" i="8"/>
  <c r="D48" i="17"/>
  <c r="E48" i="17" s="1"/>
  <c r="C34" i="8"/>
  <c r="D35" i="17"/>
  <c r="E35" i="17" s="1"/>
  <c r="C44" i="8"/>
  <c r="D45" i="17"/>
  <c r="E45" i="17" s="1"/>
  <c r="D32" i="8"/>
  <c r="D43" i="4"/>
  <c r="BN121" i="15"/>
  <c r="BP120" i="16"/>
  <c r="BZ123" i="16" s="1"/>
  <c r="BQ120" i="16"/>
  <c r="C79" i="16"/>
  <c r="C87" i="16"/>
  <c r="C99" i="16"/>
  <c r="C103" i="16"/>
  <c r="C107" i="16"/>
  <c r="C115" i="16"/>
  <c r="C70" i="16"/>
  <c r="C74" i="16"/>
  <c r="C78" i="16"/>
  <c r="C82" i="16"/>
  <c r="C86" i="16"/>
  <c r="C90" i="16"/>
  <c r="C94" i="16"/>
  <c r="C98" i="16"/>
  <c r="C102" i="16"/>
  <c r="C106" i="16"/>
  <c r="C110" i="16"/>
  <c r="C114" i="16"/>
  <c r="C118" i="16"/>
  <c r="C71" i="16"/>
  <c r="C75" i="16"/>
  <c r="C83" i="16"/>
  <c r="C91" i="16"/>
  <c r="C95" i="16"/>
  <c r="C111" i="16"/>
  <c r="C105" i="16"/>
  <c r="C109" i="16"/>
  <c r="C113" i="16"/>
  <c r="C117" i="16"/>
  <c r="BM61" i="16"/>
  <c r="C61" i="16"/>
  <c r="BT126" i="16"/>
  <c r="K61" i="16"/>
  <c r="C67" i="16"/>
  <c r="BT126" i="15"/>
  <c r="C69" i="15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BM61" i="15"/>
  <c r="C68" i="15"/>
  <c r="C72" i="15"/>
  <c r="C76" i="15"/>
  <c r="C80" i="15"/>
  <c r="C84" i="15"/>
  <c r="C88" i="15"/>
  <c r="C92" i="15"/>
  <c r="C96" i="15"/>
  <c r="C100" i="15"/>
  <c r="C104" i="15"/>
  <c r="C108" i="15"/>
  <c r="C112" i="15"/>
  <c r="C116" i="15"/>
  <c r="C67" i="15"/>
  <c r="C71" i="15"/>
  <c r="C75" i="15"/>
  <c r="C79" i="15"/>
  <c r="C83" i="15"/>
  <c r="C87" i="15"/>
  <c r="C91" i="15"/>
  <c r="C95" i="15"/>
  <c r="C99" i="15"/>
  <c r="C103" i="15"/>
  <c r="C107" i="15"/>
  <c r="C111" i="15"/>
  <c r="C115" i="15"/>
  <c r="C119" i="15"/>
  <c r="BT129" i="15"/>
  <c r="K8" i="15"/>
  <c r="D43" i="6"/>
  <c r="C42" i="8" s="1"/>
  <c r="D10" i="6"/>
  <c r="C9" i="8" s="1"/>
  <c r="D44" i="6"/>
  <c r="D44" i="4"/>
  <c r="C43" i="8" l="1"/>
  <c r="D44" i="17"/>
  <c r="E44" i="17" s="1"/>
  <c r="D51" i="4"/>
  <c r="D51" i="6"/>
  <c r="C120" i="16"/>
  <c r="K61" i="15"/>
  <c r="C8" i="15"/>
  <c r="C61" i="15" s="1"/>
  <c r="C120" i="15"/>
  <c r="D31" i="6"/>
  <c r="C30" i="8" s="1"/>
  <c r="D33" i="6" l="1"/>
  <c r="C32" i="8" s="1"/>
  <c r="C50" i="8"/>
  <c r="D51" i="17"/>
  <c r="D16" i="4"/>
  <c r="D10" i="4"/>
  <c r="D7" i="4"/>
  <c r="E51" i="17" l="1"/>
  <c r="D31" i="4"/>
  <c r="D33" i="4" s="1"/>
  <c r="B61" i="10" l="1"/>
  <c r="BN129" i="10"/>
  <c r="BM129" i="10"/>
  <c r="BN128" i="10"/>
  <c r="BM128" i="10"/>
  <c r="BN127" i="10"/>
  <c r="BM127" i="10"/>
  <c r="BN126" i="10"/>
  <c r="BM126" i="10"/>
  <c r="BN125" i="10"/>
  <c r="BM125" i="10"/>
  <c r="BN124" i="10"/>
  <c r="BM124" i="10"/>
  <c r="BN123" i="10"/>
  <c r="BM123" i="10"/>
  <c r="BN122" i="10"/>
  <c r="BM122" i="10"/>
  <c r="BM121" i="10"/>
  <c r="BT123" i="10"/>
  <c r="BX120" i="10"/>
  <c r="BZ126" i="10"/>
  <c r="BW120" i="10"/>
  <c r="BZ125" i="10"/>
  <c r="BV120" i="10"/>
  <c r="BZ124" i="10"/>
  <c r="BU120" i="10"/>
  <c r="BT120" i="10"/>
  <c r="BS120" i="10"/>
  <c r="BR120" i="10"/>
  <c r="BO120" i="10"/>
  <c r="BZ127" i="10"/>
  <c r="BN120" i="10"/>
  <c r="BL120" i="10"/>
  <c r="BK120" i="10"/>
  <c r="BJ120" i="10"/>
  <c r="BI120" i="10"/>
  <c r="BH120" i="10"/>
  <c r="BG120" i="10"/>
  <c r="BF120" i="10"/>
  <c r="BE120" i="10"/>
  <c r="BD120" i="10"/>
  <c r="BC120" i="10"/>
  <c r="BB120" i="10"/>
  <c r="BA120" i="10"/>
  <c r="AZ120" i="10"/>
  <c r="AY120" i="10"/>
  <c r="AX120" i="10"/>
  <c r="AW120" i="10"/>
  <c r="AV120" i="10"/>
  <c r="AU120" i="10"/>
  <c r="AT120" i="10"/>
  <c r="AS120" i="10"/>
  <c r="AR120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BQ119" i="10"/>
  <c r="BP119" i="10"/>
  <c r="BM119" i="10"/>
  <c r="BQ118" i="10"/>
  <c r="BP118" i="10"/>
  <c r="BM118" i="10"/>
  <c r="BQ117" i="10"/>
  <c r="BP117" i="10"/>
  <c r="BM117" i="10"/>
  <c r="C117" i="10"/>
  <c r="BQ116" i="10"/>
  <c r="BP116" i="10"/>
  <c r="BM116" i="10"/>
  <c r="BQ115" i="10"/>
  <c r="BP115" i="10"/>
  <c r="BM115" i="10"/>
  <c r="C115" i="10"/>
  <c r="BQ114" i="10"/>
  <c r="BP114" i="10"/>
  <c r="BM114" i="10"/>
  <c r="C114" i="10"/>
  <c r="BQ113" i="10"/>
  <c r="BP113" i="10"/>
  <c r="BM113" i="10"/>
  <c r="BQ112" i="10"/>
  <c r="BP112" i="10"/>
  <c r="BM112" i="10"/>
  <c r="BQ111" i="10"/>
  <c r="BP111" i="10"/>
  <c r="BM111" i="10"/>
  <c r="BQ110" i="10"/>
  <c r="BP110" i="10"/>
  <c r="BM110" i="10"/>
  <c r="BQ109" i="10"/>
  <c r="BP109" i="10"/>
  <c r="BM109" i="10"/>
  <c r="BQ108" i="10"/>
  <c r="BP108" i="10"/>
  <c r="BM108" i="10"/>
  <c r="C108" i="10"/>
  <c r="BQ107" i="10"/>
  <c r="BP107" i="10"/>
  <c r="BM107" i="10"/>
  <c r="BQ106" i="10"/>
  <c r="BP106" i="10"/>
  <c r="BM106" i="10"/>
  <c r="BQ105" i="10"/>
  <c r="BP105" i="10"/>
  <c r="BM105" i="10"/>
  <c r="BQ104" i="10"/>
  <c r="BP104" i="10"/>
  <c r="BM104" i="10"/>
  <c r="BQ103" i="10"/>
  <c r="BP103" i="10"/>
  <c r="BM103" i="10"/>
  <c r="BQ102" i="10"/>
  <c r="BP102" i="10"/>
  <c r="BM102" i="10"/>
  <c r="C102" i="10"/>
  <c r="BQ101" i="10"/>
  <c r="BP101" i="10"/>
  <c r="BM101" i="10"/>
  <c r="C101" i="10"/>
  <c r="BQ100" i="10"/>
  <c r="BP100" i="10"/>
  <c r="BM100" i="10"/>
  <c r="BQ99" i="10"/>
  <c r="BP99" i="10"/>
  <c r="BM99" i="10"/>
  <c r="C99" i="10"/>
  <c r="BQ98" i="10"/>
  <c r="BP98" i="10"/>
  <c r="BM98" i="10"/>
  <c r="C98" i="10"/>
  <c r="BQ97" i="10"/>
  <c r="BP97" i="10"/>
  <c r="BM97" i="10"/>
  <c r="BQ96" i="10"/>
  <c r="BP96" i="10"/>
  <c r="BM96" i="10"/>
  <c r="BQ95" i="10"/>
  <c r="BP95" i="10"/>
  <c r="BM95" i="10"/>
  <c r="BQ94" i="10"/>
  <c r="BP94" i="10"/>
  <c r="BM94" i="10"/>
  <c r="BQ93" i="10"/>
  <c r="BP93" i="10"/>
  <c r="BM93" i="10"/>
  <c r="BQ92" i="10"/>
  <c r="BP92" i="10"/>
  <c r="BM92" i="10"/>
  <c r="C92" i="10"/>
  <c r="BQ91" i="10"/>
  <c r="BP91" i="10"/>
  <c r="BM91" i="10"/>
  <c r="BQ90" i="10"/>
  <c r="BP90" i="10"/>
  <c r="BM90" i="10"/>
  <c r="BQ89" i="10"/>
  <c r="BP89" i="10"/>
  <c r="BM89" i="10"/>
  <c r="BQ88" i="10"/>
  <c r="BP88" i="10"/>
  <c r="BM88" i="10"/>
  <c r="BQ87" i="10"/>
  <c r="BP87" i="10"/>
  <c r="BM87" i="10"/>
  <c r="BQ86" i="10"/>
  <c r="BP86" i="10"/>
  <c r="BM86" i="10"/>
  <c r="C86" i="10"/>
  <c r="BQ85" i="10"/>
  <c r="BP85" i="10"/>
  <c r="BM85" i="10"/>
  <c r="C85" i="10"/>
  <c r="BQ84" i="10"/>
  <c r="BP84" i="10"/>
  <c r="BM84" i="10"/>
  <c r="BQ83" i="10"/>
  <c r="BP83" i="10"/>
  <c r="BM83" i="10"/>
  <c r="C83" i="10"/>
  <c r="BQ82" i="10"/>
  <c r="BP82" i="10"/>
  <c r="BM82" i="10"/>
  <c r="C82" i="10"/>
  <c r="BQ81" i="10"/>
  <c r="BP81" i="10"/>
  <c r="BM81" i="10"/>
  <c r="BQ80" i="10"/>
  <c r="BP80" i="10"/>
  <c r="BM80" i="10"/>
  <c r="BQ79" i="10"/>
  <c r="BP79" i="10"/>
  <c r="BM79" i="10"/>
  <c r="BQ78" i="10"/>
  <c r="BP78" i="10"/>
  <c r="BM78" i="10"/>
  <c r="BQ77" i="10"/>
  <c r="BP77" i="10"/>
  <c r="BM77" i="10"/>
  <c r="BQ76" i="10"/>
  <c r="BP76" i="10"/>
  <c r="BM76" i="10"/>
  <c r="C76" i="10"/>
  <c r="BQ75" i="10"/>
  <c r="BP75" i="10"/>
  <c r="BM75" i="10"/>
  <c r="BQ74" i="10"/>
  <c r="BP74" i="10"/>
  <c r="BM74" i="10"/>
  <c r="BQ73" i="10"/>
  <c r="BP73" i="10"/>
  <c r="BM73" i="10"/>
  <c r="BQ72" i="10"/>
  <c r="BP72" i="10"/>
  <c r="BM72" i="10"/>
  <c r="BQ71" i="10"/>
  <c r="BP71" i="10"/>
  <c r="BM71" i="10"/>
  <c r="BQ70" i="10"/>
  <c r="BP70" i="10"/>
  <c r="BM70" i="10"/>
  <c r="C70" i="10"/>
  <c r="BQ69" i="10"/>
  <c r="BP69" i="10"/>
  <c r="BM69" i="10"/>
  <c r="C69" i="10"/>
  <c r="BQ68" i="10"/>
  <c r="BP68" i="10"/>
  <c r="BM68" i="10"/>
  <c r="BQ67" i="10"/>
  <c r="BM67" i="10"/>
  <c r="BO61" i="10"/>
  <c r="BZ128" i="10"/>
  <c r="BN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J61" i="10"/>
  <c r="J121" i="10"/>
  <c r="BT124" i="10"/>
  <c r="I61" i="10"/>
  <c r="I121" i="10"/>
  <c r="BT125" i="10"/>
  <c r="H61" i="10"/>
  <c r="H121" i="10"/>
  <c r="G61" i="10"/>
  <c r="G121" i="10"/>
  <c r="BT127" i="10"/>
  <c r="F61" i="10"/>
  <c r="F121" i="10"/>
  <c r="E61" i="10"/>
  <c r="D61" i="10"/>
  <c r="BM60" i="10"/>
  <c r="K60" i="10"/>
  <c r="C60" i="10"/>
  <c r="BM59" i="10"/>
  <c r="K59" i="10"/>
  <c r="C59" i="10"/>
  <c r="BM58" i="10"/>
  <c r="K58" i="10"/>
  <c r="C58" i="10"/>
  <c r="BM57" i="10"/>
  <c r="K57" i="10"/>
  <c r="C57" i="10"/>
  <c r="BM56" i="10"/>
  <c r="K56" i="10"/>
  <c r="C56" i="10"/>
  <c r="BM55" i="10"/>
  <c r="K55" i="10"/>
  <c r="C55" i="10"/>
  <c r="BM54" i="10"/>
  <c r="K54" i="10"/>
  <c r="C54" i="10"/>
  <c r="BM53" i="10"/>
  <c r="K53" i="10"/>
  <c r="C53" i="10"/>
  <c r="BM52" i="10"/>
  <c r="K52" i="10"/>
  <c r="C52" i="10"/>
  <c r="BM51" i="10"/>
  <c r="K51" i="10"/>
  <c r="C51" i="10"/>
  <c r="BM50" i="10"/>
  <c r="K50" i="10"/>
  <c r="C50" i="10"/>
  <c r="BM49" i="10"/>
  <c r="K49" i="10"/>
  <c r="C49" i="10"/>
  <c r="BM48" i="10"/>
  <c r="K48" i="10"/>
  <c r="C48" i="10"/>
  <c r="BM47" i="10"/>
  <c r="K47" i="10"/>
  <c r="C47" i="10"/>
  <c r="BM46" i="10"/>
  <c r="K46" i="10"/>
  <c r="C46" i="10"/>
  <c r="BM45" i="10"/>
  <c r="K45" i="10"/>
  <c r="C45" i="10"/>
  <c r="BM44" i="10"/>
  <c r="K44" i="10"/>
  <c r="C44" i="10"/>
  <c r="BM43" i="10"/>
  <c r="K43" i="10"/>
  <c r="C43" i="10"/>
  <c r="BM42" i="10"/>
  <c r="K42" i="10"/>
  <c r="C42" i="10"/>
  <c r="BM41" i="10"/>
  <c r="K41" i="10"/>
  <c r="C41" i="10"/>
  <c r="BM40" i="10"/>
  <c r="K40" i="10"/>
  <c r="C40" i="10"/>
  <c r="BM39" i="10"/>
  <c r="K39" i="10"/>
  <c r="C39" i="10"/>
  <c r="BM38" i="10"/>
  <c r="K38" i="10"/>
  <c r="C38" i="10"/>
  <c r="BM37" i="10"/>
  <c r="K37" i="10"/>
  <c r="C37" i="10"/>
  <c r="BM36" i="10"/>
  <c r="K36" i="10"/>
  <c r="C36" i="10"/>
  <c r="BM35" i="10"/>
  <c r="K35" i="10"/>
  <c r="C35" i="10"/>
  <c r="BM34" i="10"/>
  <c r="K34" i="10"/>
  <c r="C34" i="10"/>
  <c r="BM33" i="10"/>
  <c r="K33" i="10"/>
  <c r="C33" i="10"/>
  <c r="BM32" i="10"/>
  <c r="K32" i="10"/>
  <c r="C32" i="10"/>
  <c r="BM31" i="10"/>
  <c r="K31" i="10"/>
  <c r="C31" i="10"/>
  <c r="BM30" i="10"/>
  <c r="K30" i="10"/>
  <c r="C30" i="10"/>
  <c r="BM29" i="10"/>
  <c r="K29" i="10"/>
  <c r="C29" i="10"/>
  <c r="BM28" i="10"/>
  <c r="K28" i="10"/>
  <c r="C28" i="10"/>
  <c r="BM27" i="10"/>
  <c r="K27" i="10"/>
  <c r="C27" i="10"/>
  <c r="BM26" i="10"/>
  <c r="K26" i="10"/>
  <c r="C26" i="10"/>
  <c r="BM25" i="10"/>
  <c r="K25" i="10"/>
  <c r="C25" i="10"/>
  <c r="BM24" i="10"/>
  <c r="K24" i="10"/>
  <c r="C24" i="10"/>
  <c r="BM23" i="10"/>
  <c r="K23" i="10"/>
  <c r="C23" i="10"/>
  <c r="BM22" i="10"/>
  <c r="K22" i="10"/>
  <c r="C22" i="10"/>
  <c r="BM21" i="10"/>
  <c r="K21" i="10"/>
  <c r="C21" i="10"/>
  <c r="BM20" i="10"/>
  <c r="K20" i="10"/>
  <c r="C20" i="10"/>
  <c r="BM19" i="10"/>
  <c r="K19" i="10"/>
  <c r="C19" i="10"/>
  <c r="BM18" i="10"/>
  <c r="K18" i="10"/>
  <c r="C18" i="10"/>
  <c r="BM17" i="10"/>
  <c r="K17" i="10"/>
  <c r="C17" i="10"/>
  <c r="BM16" i="10"/>
  <c r="K16" i="10"/>
  <c r="C16" i="10"/>
  <c r="BM15" i="10"/>
  <c r="K15" i="10"/>
  <c r="C15" i="10"/>
  <c r="BM14" i="10"/>
  <c r="K14" i="10"/>
  <c r="C14" i="10"/>
  <c r="BM13" i="10"/>
  <c r="K13" i="10"/>
  <c r="C13" i="10"/>
  <c r="BM12" i="10"/>
  <c r="K12" i="10"/>
  <c r="C12" i="10"/>
  <c r="BM11" i="10"/>
  <c r="K11" i="10"/>
  <c r="C11" i="10"/>
  <c r="BM10" i="10"/>
  <c r="K10" i="10"/>
  <c r="C10" i="10"/>
  <c r="BM9" i="10"/>
  <c r="K9" i="10"/>
  <c r="C9" i="10"/>
  <c r="BM8" i="10"/>
  <c r="K8" i="10"/>
  <c r="C78" i="10"/>
  <c r="C94" i="10"/>
  <c r="C110" i="10"/>
  <c r="C72" i="10"/>
  <c r="C75" i="10"/>
  <c r="C88" i="10"/>
  <c r="C91" i="10"/>
  <c r="C104" i="10"/>
  <c r="C107" i="10"/>
  <c r="C118" i="10"/>
  <c r="C80" i="10"/>
  <c r="C96" i="10"/>
  <c r="C112" i="10"/>
  <c r="BQ120" i="10"/>
  <c r="C74" i="10"/>
  <c r="C90" i="10"/>
  <c r="C106" i="10"/>
  <c r="C68" i="10"/>
  <c r="C84" i="10"/>
  <c r="C100" i="10"/>
  <c r="C116" i="10"/>
  <c r="BN121" i="10"/>
  <c r="C81" i="10"/>
  <c r="C97" i="10"/>
  <c r="C113" i="10"/>
  <c r="BT126" i="10"/>
  <c r="C79" i="10"/>
  <c r="C95" i="10"/>
  <c r="C111" i="10"/>
  <c r="C73" i="10"/>
  <c r="C89" i="10"/>
  <c r="C105" i="10"/>
  <c r="C8" i="10"/>
  <c r="C61" i="10"/>
  <c r="K61" i="10"/>
  <c r="C77" i="10"/>
  <c r="C93" i="10"/>
  <c r="C109" i="10"/>
  <c r="C71" i="10"/>
  <c r="C87" i="10"/>
  <c r="C103" i="10"/>
  <c r="C119" i="10"/>
  <c r="BT129" i="10"/>
  <c r="BP67" i="10"/>
  <c r="BP120" i="10"/>
  <c r="BZ123" i="10"/>
  <c r="BZ129" i="10"/>
  <c r="BM120" i="10"/>
  <c r="BM61" i="10"/>
  <c r="B61" i="12"/>
  <c r="B61" i="11"/>
  <c r="C67" i="10"/>
  <c r="C120" i="10"/>
  <c r="BN129" i="12"/>
  <c r="BM129" i="12"/>
  <c r="BN128" i="12"/>
  <c r="BM128" i="12"/>
  <c r="BN127" i="12"/>
  <c r="BM127" i="12"/>
  <c r="BN126" i="12"/>
  <c r="BM126" i="12"/>
  <c r="BN125" i="12"/>
  <c r="BM125" i="12"/>
  <c r="BN124" i="12"/>
  <c r="BM124" i="12"/>
  <c r="BN123" i="12"/>
  <c r="BM123" i="12"/>
  <c r="BN122" i="12"/>
  <c r="BM122" i="12"/>
  <c r="BM121" i="12"/>
  <c r="BT123" i="12"/>
  <c r="BX120" i="12"/>
  <c r="BZ126" i="12"/>
  <c r="BW120" i="12"/>
  <c r="BZ125" i="12"/>
  <c r="BV120" i="12"/>
  <c r="BZ124" i="12" s="1"/>
  <c r="BU120" i="12"/>
  <c r="BT120" i="12"/>
  <c r="BS120" i="12"/>
  <c r="BR120" i="12"/>
  <c r="BO120" i="12"/>
  <c r="BZ127" i="12" s="1"/>
  <c r="BN120" i="12"/>
  <c r="BL120" i="12"/>
  <c r="BK120" i="12"/>
  <c r="BJ120" i="12"/>
  <c r="BI120" i="12"/>
  <c r="BH120" i="12"/>
  <c r="BG120" i="12"/>
  <c r="BF120" i="12"/>
  <c r="BE120" i="12"/>
  <c r="BD120" i="12"/>
  <c r="BC120" i="12"/>
  <c r="BB120" i="12"/>
  <c r="BA120" i="12"/>
  <c r="AZ120" i="12"/>
  <c r="AY120" i="12"/>
  <c r="AX120" i="12"/>
  <c r="AW120" i="12"/>
  <c r="AV120" i="12"/>
  <c r="AU120" i="12"/>
  <c r="AT120" i="12"/>
  <c r="AS120" i="12"/>
  <c r="AR120" i="12"/>
  <c r="AQ120" i="12"/>
  <c r="AP120" i="12"/>
  <c r="AO120" i="12"/>
  <c r="AN120" i="12"/>
  <c r="AM120" i="12"/>
  <c r="AL120" i="12"/>
  <c r="AK120" i="12"/>
  <c r="AJ120" i="12"/>
  <c r="AI120" i="12"/>
  <c r="AH120" i="12"/>
  <c r="AG120" i="12"/>
  <c r="AF120" i="12"/>
  <c r="AE120" i="12"/>
  <c r="AD120" i="12"/>
  <c r="AC120" i="12"/>
  <c r="AB120" i="12"/>
  <c r="AA120" i="12"/>
  <c r="Z120" i="12"/>
  <c r="Y120" i="12"/>
  <c r="X120" i="12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BQ119" i="12"/>
  <c r="BP119" i="12" s="1"/>
  <c r="C119" i="12" s="1"/>
  <c r="BM119" i="12"/>
  <c r="BQ118" i="12"/>
  <c r="BP118" i="12"/>
  <c r="BM118" i="12"/>
  <c r="C118" i="12" s="1"/>
  <c r="BQ117" i="12"/>
  <c r="BP117" i="12" s="1"/>
  <c r="BM117" i="12"/>
  <c r="C117" i="12" s="1"/>
  <c r="BQ116" i="12"/>
  <c r="BP116" i="12"/>
  <c r="BM116" i="12"/>
  <c r="BQ115" i="12"/>
  <c r="BP115" i="12"/>
  <c r="BM115" i="12"/>
  <c r="BQ114" i="12"/>
  <c r="BP114" i="12"/>
  <c r="C114" i="12" s="1"/>
  <c r="BM114" i="12"/>
  <c r="BQ113" i="12"/>
  <c r="BP113" i="12" s="1"/>
  <c r="C113" i="12" s="1"/>
  <c r="BM113" i="12"/>
  <c r="BQ112" i="12"/>
  <c r="BP112" i="12" s="1"/>
  <c r="C112" i="12" s="1"/>
  <c r="BM112" i="12"/>
  <c r="BQ111" i="12"/>
  <c r="BP111" i="12"/>
  <c r="BM111" i="12"/>
  <c r="C111" i="12" s="1"/>
  <c r="BQ110" i="12"/>
  <c r="BP110" i="12" s="1"/>
  <c r="C110" i="12" s="1"/>
  <c r="BM110" i="12"/>
  <c r="BQ109" i="12"/>
  <c r="BP109" i="12"/>
  <c r="BM109" i="12"/>
  <c r="C109" i="12" s="1"/>
  <c r="BQ108" i="12"/>
  <c r="BP108" i="12" s="1"/>
  <c r="C108" i="12" s="1"/>
  <c r="BM108" i="12"/>
  <c r="BQ107" i="12"/>
  <c r="BP107" i="12" s="1"/>
  <c r="C107" i="12" s="1"/>
  <c r="BM107" i="12"/>
  <c r="BQ106" i="12"/>
  <c r="BP106" i="12" s="1"/>
  <c r="BM106" i="12"/>
  <c r="C106" i="12" s="1"/>
  <c r="BQ105" i="12"/>
  <c r="BP105" i="12" s="1"/>
  <c r="BM105" i="12"/>
  <c r="BQ104" i="12"/>
  <c r="BP104" i="12"/>
  <c r="C104" i="12" s="1"/>
  <c r="BM104" i="12"/>
  <c r="BQ103" i="12"/>
  <c r="BP103" i="12"/>
  <c r="BM103" i="12"/>
  <c r="BQ102" i="12"/>
  <c r="BP102" i="12"/>
  <c r="C102" i="12" s="1"/>
  <c r="BM102" i="12"/>
  <c r="BQ101" i="12"/>
  <c r="BP101" i="12" s="1"/>
  <c r="C101" i="12" s="1"/>
  <c r="BM101" i="12"/>
  <c r="BQ100" i="12"/>
  <c r="BP100" i="12" s="1"/>
  <c r="C100" i="12" s="1"/>
  <c r="BM100" i="12"/>
  <c r="BQ99" i="12"/>
  <c r="BP99" i="12"/>
  <c r="BM99" i="12"/>
  <c r="C99" i="12" s="1"/>
  <c r="BQ98" i="12"/>
  <c r="BP98" i="12" s="1"/>
  <c r="C98" i="12" s="1"/>
  <c r="BM98" i="12"/>
  <c r="BQ97" i="12"/>
  <c r="BP97" i="12"/>
  <c r="BM97" i="12"/>
  <c r="C97" i="12" s="1"/>
  <c r="BQ96" i="12"/>
  <c r="BP96" i="12"/>
  <c r="BM96" i="12"/>
  <c r="BQ95" i="12"/>
  <c r="BP95" i="12"/>
  <c r="C95" i="12" s="1"/>
  <c r="BM95" i="12"/>
  <c r="BQ94" i="12"/>
  <c r="BP94" i="12"/>
  <c r="BM94" i="12"/>
  <c r="BQ93" i="12"/>
  <c r="BP93" i="12"/>
  <c r="BM93" i="12"/>
  <c r="C93" i="12" s="1"/>
  <c r="BQ92" i="12"/>
  <c r="BP92" i="12" s="1"/>
  <c r="C92" i="12" s="1"/>
  <c r="BM92" i="12"/>
  <c r="BQ91" i="12"/>
  <c r="BP91" i="12" s="1"/>
  <c r="C91" i="12" s="1"/>
  <c r="BM91" i="12"/>
  <c r="BQ90" i="12"/>
  <c r="BP90" i="12" s="1"/>
  <c r="BM90" i="12"/>
  <c r="BQ89" i="12"/>
  <c r="BP89" i="12" s="1"/>
  <c r="C89" i="12" s="1"/>
  <c r="BM89" i="12"/>
  <c r="BQ88" i="12"/>
  <c r="BP88" i="12"/>
  <c r="BM88" i="12"/>
  <c r="C88" i="12" s="1"/>
  <c r="BQ87" i="12"/>
  <c r="BP87" i="12" s="1"/>
  <c r="C87" i="12" s="1"/>
  <c r="BM87" i="12"/>
  <c r="BQ86" i="12"/>
  <c r="BP86" i="12"/>
  <c r="BM86" i="12"/>
  <c r="C86" i="12" s="1"/>
  <c r="BQ85" i="12"/>
  <c r="BP85" i="12" s="1"/>
  <c r="BM85" i="12"/>
  <c r="BQ84" i="12"/>
  <c r="BP84" i="12"/>
  <c r="C84" i="12" s="1"/>
  <c r="BM84" i="12"/>
  <c r="BQ83" i="12"/>
  <c r="BP83" i="12"/>
  <c r="BM83" i="12"/>
  <c r="BQ82" i="12"/>
  <c r="BP82" i="12"/>
  <c r="BM82" i="12"/>
  <c r="BQ81" i="12"/>
  <c r="BP81" i="12"/>
  <c r="BM81" i="12"/>
  <c r="C81" i="12"/>
  <c r="BQ80" i="12"/>
  <c r="BP80" i="12" s="1"/>
  <c r="C80" i="12" s="1"/>
  <c r="BM80" i="12"/>
  <c r="BQ79" i="12"/>
  <c r="BP79" i="12" s="1"/>
  <c r="C79" i="12" s="1"/>
  <c r="BM79" i="12"/>
  <c r="BQ78" i="12"/>
  <c r="BP78" i="12" s="1"/>
  <c r="C78" i="12" s="1"/>
  <c r="BM78" i="12"/>
  <c r="BQ77" i="12"/>
  <c r="BP77" i="12" s="1"/>
  <c r="C77" i="12" s="1"/>
  <c r="BM77" i="12"/>
  <c r="BQ76" i="12"/>
  <c r="BP76" i="12" s="1"/>
  <c r="C76" i="12" s="1"/>
  <c r="BM76" i="12"/>
  <c r="BQ75" i="12"/>
  <c r="BP75" i="12"/>
  <c r="BM75" i="12"/>
  <c r="C75" i="12" s="1"/>
  <c r="BQ74" i="12"/>
  <c r="BP74" i="12" s="1"/>
  <c r="C74" i="12" s="1"/>
  <c r="BM74" i="12"/>
  <c r="BQ73" i="12"/>
  <c r="BP73" i="12"/>
  <c r="BM73" i="12"/>
  <c r="C73" i="12" s="1"/>
  <c r="BQ72" i="12"/>
  <c r="BP72" i="12"/>
  <c r="BM72" i="12"/>
  <c r="BQ71" i="12"/>
  <c r="BP71" i="12"/>
  <c r="C71" i="12" s="1"/>
  <c r="BM71" i="12"/>
  <c r="BQ70" i="12"/>
  <c r="BP70" i="12"/>
  <c r="BM70" i="12"/>
  <c r="BQ69" i="12"/>
  <c r="BP69" i="12"/>
  <c r="BM69" i="12"/>
  <c r="C69" i="12" s="1"/>
  <c r="BQ68" i="12"/>
  <c r="BP68" i="12"/>
  <c r="BM68" i="12"/>
  <c r="BM120" i="12" s="1"/>
  <c r="BQ67" i="12"/>
  <c r="BQ120" i="12" s="1"/>
  <c r="BM67" i="12"/>
  <c r="BO61" i="12"/>
  <c r="BZ128" i="12"/>
  <c r="BN61" i="12"/>
  <c r="BL61" i="12"/>
  <c r="BK61" i="12"/>
  <c r="BJ61" i="12"/>
  <c r="BI61" i="12"/>
  <c r="BH61" i="12"/>
  <c r="BG61" i="12"/>
  <c r="BF61" i="12"/>
  <c r="BE61" i="12"/>
  <c r="BD61" i="12"/>
  <c r="BC61" i="12"/>
  <c r="BB61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J61" i="12"/>
  <c r="J121" i="12"/>
  <c r="BT124" i="12" s="1"/>
  <c r="I61" i="12"/>
  <c r="I121" i="12"/>
  <c r="BT125" i="12"/>
  <c r="H61" i="12"/>
  <c r="H121" i="12"/>
  <c r="G61" i="12"/>
  <c r="G121" i="12"/>
  <c r="BT127" i="12"/>
  <c r="F61" i="12"/>
  <c r="F121" i="12" s="1"/>
  <c r="BN121" i="12" s="1"/>
  <c r="E61" i="12"/>
  <c r="D61" i="12"/>
  <c r="BM60" i="12"/>
  <c r="K60" i="12" s="1"/>
  <c r="C60" i="12" s="1"/>
  <c r="BM59" i="12"/>
  <c r="K59" i="12"/>
  <c r="C59" i="12"/>
  <c r="BM58" i="12"/>
  <c r="K58" i="12" s="1"/>
  <c r="C58" i="12" s="1"/>
  <c r="BM57" i="12"/>
  <c r="K57" i="12"/>
  <c r="C57" i="12"/>
  <c r="BM56" i="12"/>
  <c r="K56" i="12" s="1"/>
  <c r="C56" i="12" s="1"/>
  <c r="BM55" i="12"/>
  <c r="K55" i="12"/>
  <c r="C55" i="12"/>
  <c r="BM54" i="12"/>
  <c r="K54" i="12" s="1"/>
  <c r="C54" i="12" s="1"/>
  <c r="BM53" i="12"/>
  <c r="K53" i="12"/>
  <c r="C53" i="12"/>
  <c r="BM52" i="12"/>
  <c r="K52" i="12" s="1"/>
  <c r="C52" i="12" s="1"/>
  <c r="BM51" i="12"/>
  <c r="K51" i="12"/>
  <c r="C51" i="12"/>
  <c r="BM50" i="12"/>
  <c r="K50" i="12" s="1"/>
  <c r="C50" i="12" s="1"/>
  <c r="BM49" i="12"/>
  <c r="K49" i="12"/>
  <c r="C49" i="12"/>
  <c r="BM48" i="12"/>
  <c r="K48" i="12" s="1"/>
  <c r="C48" i="12" s="1"/>
  <c r="BM47" i="12"/>
  <c r="K47" i="12"/>
  <c r="C47" i="12"/>
  <c r="BM46" i="12"/>
  <c r="K46" i="12" s="1"/>
  <c r="C46" i="12" s="1"/>
  <c r="BM45" i="12"/>
  <c r="K45" i="12"/>
  <c r="C45" i="12"/>
  <c r="BM44" i="12"/>
  <c r="K44" i="12" s="1"/>
  <c r="C44" i="12" s="1"/>
  <c r="BM43" i="12"/>
  <c r="K43" i="12"/>
  <c r="C43" i="12"/>
  <c r="BM42" i="12"/>
  <c r="K42" i="12" s="1"/>
  <c r="C42" i="12" s="1"/>
  <c r="BM41" i="12"/>
  <c r="K41" i="12"/>
  <c r="C41" i="12"/>
  <c r="BM40" i="12"/>
  <c r="K40" i="12" s="1"/>
  <c r="C40" i="12" s="1"/>
  <c r="BM39" i="12"/>
  <c r="K39" i="12"/>
  <c r="C39" i="12"/>
  <c r="BM38" i="12"/>
  <c r="K38" i="12" s="1"/>
  <c r="C38" i="12" s="1"/>
  <c r="BM37" i="12"/>
  <c r="K37" i="12"/>
  <c r="C37" i="12"/>
  <c r="BM36" i="12"/>
  <c r="K36" i="12" s="1"/>
  <c r="C36" i="12" s="1"/>
  <c r="BM35" i="12"/>
  <c r="K35" i="12"/>
  <c r="C35" i="12"/>
  <c r="BM34" i="12"/>
  <c r="K34" i="12" s="1"/>
  <c r="C34" i="12" s="1"/>
  <c r="BM33" i="12"/>
  <c r="K33" i="12"/>
  <c r="C33" i="12"/>
  <c r="BM32" i="12"/>
  <c r="K32" i="12" s="1"/>
  <c r="C32" i="12" s="1"/>
  <c r="BM31" i="12"/>
  <c r="K31" i="12"/>
  <c r="C31" i="12"/>
  <c r="BM30" i="12"/>
  <c r="K30" i="12" s="1"/>
  <c r="C30" i="12" s="1"/>
  <c r="BM29" i="12"/>
  <c r="K29" i="12"/>
  <c r="C29" i="12"/>
  <c r="BM28" i="12"/>
  <c r="K28" i="12" s="1"/>
  <c r="C28" i="12" s="1"/>
  <c r="BM27" i="12"/>
  <c r="K27" i="12"/>
  <c r="C27" i="12"/>
  <c r="BM26" i="12"/>
  <c r="K26" i="12" s="1"/>
  <c r="C26" i="12" s="1"/>
  <c r="BM25" i="12"/>
  <c r="K25" i="12"/>
  <c r="C25" i="12"/>
  <c r="BM24" i="12"/>
  <c r="K24" i="12" s="1"/>
  <c r="C24" i="12" s="1"/>
  <c r="BM23" i="12"/>
  <c r="K23" i="12"/>
  <c r="C23" i="12"/>
  <c r="BM22" i="12"/>
  <c r="K22" i="12" s="1"/>
  <c r="C22" i="12" s="1"/>
  <c r="BM21" i="12"/>
  <c r="K21" i="12"/>
  <c r="C21" i="12"/>
  <c r="BM20" i="12"/>
  <c r="K20" i="12" s="1"/>
  <c r="C20" i="12" s="1"/>
  <c r="BM19" i="12"/>
  <c r="K19" i="12"/>
  <c r="C19" i="12"/>
  <c r="BM18" i="12"/>
  <c r="K18" i="12" s="1"/>
  <c r="C18" i="12" s="1"/>
  <c r="BM17" i="12"/>
  <c r="K17" i="12"/>
  <c r="C17" i="12"/>
  <c r="BM16" i="12"/>
  <c r="K16" i="12" s="1"/>
  <c r="C16" i="12" s="1"/>
  <c r="BM15" i="12"/>
  <c r="K15" i="12"/>
  <c r="C15" i="12"/>
  <c r="BM14" i="12"/>
  <c r="K14" i="12" s="1"/>
  <c r="C14" i="12" s="1"/>
  <c r="BM13" i="12"/>
  <c r="K13" i="12"/>
  <c r="C13" i="12"/>
  <c r="BM12" i="12"/>
  <c r="K12" i="12" s="1"/>
  <c r="C12" i="12" s="1"/>
  <c r="BM11" i="12"/>
  <c r="K11" i="12"/>
  <c r="C11" i="12"/>
  <c r="BM10" i="12"/>
  <c r="K10" i="12" s="1"/>
  <c r="C10" i="12" s="1"/>
  <c r="BM9" i="12"/>
  <c r="BM61" i="12" s="1"/>
  <c r="K9" i="12"/>
  <c r="C9" i="12"/>
  <c r="BM8" i="12"/>
  <c r="K8" i="12" s="1"/>
  <c r="BN129" i="11"/>
  <c r="BM129" i="11"/>
  <c r="BN128" i="11"/>
  <c r="BN127" i="11"/>
  <c r="BM127" i="11"/>
  <c r="BN126" i="11"/>
  <c r="BM126" i="11"/>
  <c r="BZ125" i="11"/>
  <c r="BN125" i="11"/>
  <c r="BM125" i="11"/>
  <c r="BN124" i="11"/>
  <c r="BM124" i="11"/>
  <c r="BN123" i="11"/>
  <c r="BM123" i="11"/>
  <c r="BN122" i="11"/>
  <c r="BM122" i="11"/>
  <c r="BM121" i="11"/>
  <c r="BT123" i="11" s="1"/>
  <c r="BX120" i="11"/>
  <c r="BZ126" i="11"/>
  <c r="BW120" i="11"/>
  <c r="BV120" i="11"/>
  <c r="BZ124" i="11" s="1"/>
  <c r="BU120" i="11"/>
  <c r="BT120" i="11"/>
  <c r="BS120" i="11"/>
  <c r="BR120" i="11"/>
  <c r="BO120" i="11"/>
  <c r="BZ127" i="11" s="1"/>
  <c r="BN120" i="11"/>
  <c r="BL120" i="11"/>
  <c r="BK120" i="11"/>
  <c r="BJ120" i="11"/>
  <c r="BI120" i="11"/>
  <c r="BH120" i="11"/>
  <c r="BG120" i="11"/>
  <c r="BF120" i="11"/>
  <c r="BE120" i="11"/>
  <c r="BD120" i="11"/>
  <c r="BC120" i="11"/>
  <c r="BB120" i="11"/>
  <c r="BA120" i="11"/>
  <c r="AZ120" i="11"/>
  <c r="AY120" i="11"/>
  <c r="AX120" i="11"/>
  <c r="AW120" i="11"/>
  <c r="AV120" i="11"/>
  <c r="AU120" i="11"/>
  <c r="AT120" i="11"/>
  <c r="AS120" i="11"/>
  <c r="AR120" i="11"/>
  <c r="AQ120" i="11"/>
  <c r="AP120" i="1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BQ119" i="11"/>
  <c r="BP119" i="11" s="1"/>
  <c r="BM119" i="11"/>
  <c r="BQ118" i="11"/>
  <c r="BP118" i="11" s="1"/>
  <c r="C118" i="11" s="1"/>
  <c r="BM118" i="11"/>
  <c r="BQ117" i="11"/>
  <c r="BP117" i="11" s="1"/>
  <c r="BM117" i="11"/>
  <c r="C117" i="11" s="1"/>
  <c r="BQ116" i="11"/>
  <c r="BP116" i="11"/>
  <c r="BM116" i="11"/>
  <c r="BQ115" i="11"/>
  <c r="BP115" i="11"/>
  <c r="BM115" i="11"/>
  <c r="BQ114" i="11"/>
  <c r="BP114" i="11"/>
  <c r="BM114" i="11"/>
  <c r="C114" i="11" s="1"/>
  <c r="BQ113" i="11"/>
  <c r="BP113" i="11" s="1"/>
  <c r="C113" i="11" s="1"/>
  <c r="BM113" i="11"/>
  <c r="BQ112" i="11"/>
  <c r="BP112" i="11"/>
  <c r="BM112" i="11"/>
  <c r="BQ111" i="11"/>
  <c r="BP111" i="11" s="1"/>
  <c r="C111" i="11" s="1"/>
  <c r="BM111" i="11"/>
  <c r="BQ110" i="11"/>
  <c r="BP110" i="11" s="1"/>
  <c r="C110" i="11" s="1"/>
  <c r="BM110" i="11"/>
  <c r="BQ109" i="11"/>
  <c r="BP109" i="11" s="1"/>
  <c r="C109" i="11" s="1"/>
  <c r="BM109" i="11"/>
  <c r="BQ108" i="11"/>
  <c r="BP108" i="11" s="1"/>
  <c r="BM108" i="11"/>
  <c r="BQ107" i="11"/>
  <c r="BP107" i="11"/>
  <c r="BM107" i="11"/>
  <c r="BQ106" i="11"/>
  <c r="BP106" i="11"/>
  <c r="BM106" i="11"/>
  <c r="C106" i="11" s="1"/>
  <c r="BQ105" i="11"/>
  <c r="BP105" i="11"/>
  <c r="BM105" i="11"/>
  <c r="BQ104" i="11"/>
  <c r="BP104" i="11" s="1"/>
  <c r="C104" i="11" s="1"/>
  <c r="BM104" i="11"/>
  <c r="BQ103" i="11"/>
  <c r="BP103" i="11"/>
  <c r="BM103" i="11"/>
  <c r="C103" i="11"/>
  <c r="BQ102" i="11"/>
  <c r="BP102" i="11" s="1"/>
  <c r="C102" i="11" s="1"/>
  <c r="BM102" i="11"/>
  <c r="BQ101" i="11"/>
  <c r="BP101" i="11" s="1"/>
  <c r="BM101" i="11"/>
  <c r="C101" i="11" s="1"/>
  <c r="BQ100" i="11"/>
  <c r="BP100" i="11" s="1"/>
  <c r="C100" i="11" s="1"/>
  <c r="BM100" i="11"/>
  <c r="BQ99" i="11"/>
  <c r="BP99" i="11"/>
  <c r="C99" i="11" s="1"/>
  <c r="BM99" i="11"/>
  <c r="BQ98" i="11"/>
  <c r="BP98" i="11"/>
  <c r="BM98" i="11"/>
  <c r="BQ97" i="11"/>
  <c r="BP97" i="11"/>
  <c r="BM97" i="11"/>
  <c r="BQ96" i="11"/>
  <c r="BP96" i="11"/>
  <c r="BM96" i="11"/>
  <c r="BQ95" i="11"/>
  <c r="BP95" i="11"/>
  <c r="BM95" i="11"/>
  <c r="C95" i="11" s="1"/>
  <c r="BQ94" i="11"/>
  <c r="BP94" i="11"/>
  <c r="BM94" i="11"/>
  <c r="BQ93" i="11"/>
  <c r="BP93" i="11" s="1"/>
  <c r="C93" i="11" s="1"/>
  <c r="BM93" i="11"/>
  <c r="BQ92" i="11"/>
  <c r="BP92" i="11"/>
  <c r="BM92" i="11"/>
  <c r="C92" i="11"/>
  <c r="BQ91" i="11"/>
  <c r="BP91" i="11" s="1"/>
  <c r="C91" i="11" s="1"/>
  <c r="BM91" i="11"/>
  <c r="BQ90" i="11"/>
  <c r="BP90" i="11" s="1"/>
  <c r="BM90" i="11"/>
  <c r="C90" i="11" s="1"/>
  <c r="BQ89" i="11"/>
  <c r="BP89" i="11" s="1"/>
  <c r="C89" i="11" s="1"/>
  <c r="BM89" i="11"/>
  <c r="BQ88" i="11"/>
  <c r="BP88" i="11" s="1"/>
  <c r="BM88" i="11"/>
  <c r="C88" i="11" s="1"/>
  <c r="BQ87" i="11"/>
  <c r="BP87" i="11" s="1"/>
  <c r="C87" i="11" s="1"/>
  <c r="BM87" i="11"/>
  <c r="BQ86" i="11"/>
  <c r="BP86" i="11"/>
  <c r="BM86" i="11"/>
  <c r="BQ85" i="11"/>
  <c r="BP85" i="11"/>
  <c r="BM85" i="11"/>
  <c r="BQ84" i="11"/>
  <c r="BP84" i="11"/>
  <c r="BM84" i="11"/>
  <c r="C84" i="11" s="1"/>
  <c r="BQ83" i="11"/>
  <c r="BP83" i="11"/>
  <c r="BM83" i="11"/>
  <c r="BQ82" i="11"/>
  <c r="BP82" i="11" s="1"/>
  <c r="C82" i="11" s="1"/>
  <c r="BM82" i="11"/>
  <c r="BQ81" i="11"/>
  <c r="BP81" i="11"/>
  <c r="BM81" i="11"/>
  <c r="BQ80" i="11"/>
  <c r="BP80" i="11" s="1"/>
  <c r="C80" i="11" s="1"/>
  <c r="BM80" i="11"/>
  <c r="BQ79" i="11"/>
  <c r="BP79" i="11"/>
  <c r="BM79" i="11"/>
  <c r="C79" i="11"/>
  <c r="BQ78" i="11"/>
  <c r="BP78" i="11" s="1"/>
  <c r="C78" i="11" s="1"/>
  <c r="BM78" i="11"/>
  <c r="BQ77" i="11"/>
  <c r="BP77" i="11" s="1"/>
  <c r="BM77" i="11"/>
  <c r="BM120" i="11" s="1"/>
  <c r="BQ76" i="11"/>
  <c r="BP76" i="11" s="1"/>
  <c r="C76" i="11" s="1"/>
  <c r="BM76" i="11"/>
  <c r="BQ75" i="11"/>
  <c r="BP75" i="11"/>
  <c r="BM75" i="11"/>
  <c r="BQ74" i="11"/>
  <c r="BP74" i="11"/>
  <c r="BM74" i="11"/>
  <c r="BQ73" i="11"/>
  <c r="BP73" i="11"/>
  <c r="C73" i="11" s="1"/>
  <c r="BM73" i="11"/>
  <c r="BQ72" i="11"/>
  <c r="BP72" i="11"/>
  <c r="BM72" i="11"/>
  <c r="BQ71" i="11"/>
  <c r="BP71" i="11"/>
  <c r="BM71" i="11"/>
  <c r="C71" i="11" s="1"/>
  <c r="BQ70" i="11"/>
  <c r="BP70" i="11"/>
  <c r="BM70" i="11"/>
  <c r="BQ69" i="11"/>
  <c r="BP69" i="11" s="1"/>
  <c r="C69" i="11" s="1"/>
  <c r="BM69" i="11"/>
  <c r="BQ68" i="11"/>
  <c r="BP68" i="11"/>
  <c r="BM68" i="11"/>
  <c r="C68" i="11"/>
  <c r="BQ67" i="11"/>
  <c r="BP67" i="11" s="1"/>
  <c r="BM67" i="11"/>
  <c r="BO61" i="11"/>
  <c r="BZ128" i="11" s="1"/>
  <c r="BN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J61" i="11"/>
  <c r="J121" i="11" s="1"/>
  <c r="BT124" i="11" s="1"/>
  <c r="I61" i="11"/>
  <c r="I121" i="11"/>
  <c r="BT125" i="11" s="1"/>
  <c r="H61" i="11"/>
  <c r="H121" i="11" s="1"/>
  <c r="G61" i="11"/>
  <c r="G121" i="11"/>
  <c r="BT127" i="11" s="1"/>
  <c r="F61" i="11"/>
  <c r="F121" i="11" s="1"/>
  <c r="BN121" i="11" s="1"/>
  <c r="E61" i="11"/>
  <c r="D61" i="11"/>
  <c r="BM60" i="11"/>
  <c r="K60" i="11" s="1"/>
  <c r="C60" i="11" s="1"/>
  <c r="BM59" i="11"/>
  <c r="K59" i="11" s="1"/>
  <c r="C59" i="11" s="1"/>
  <c r="BM58" i="11"/>
  <c r="K58" i="11" s="1"/>
  <c r="C58" i="11" s="1"/>
  <c r="BM57" i="11"/>
  <c r="K57" i="11" s="1"/>
  <c r="C57" i="11" s="1"/>
  <c r="BM56" i="11"/>
  <c r="K56" i="11" s="1"/>
  <c r="C56" i="11" s="1"/>
  <c r="BM55" i="11"/>
  <c r="K55" i="11" s="1"/>
  <c r="C55" i="11" s="1"/>
  <c r="BM54" i="11"/>
  <c r="K54" i="11" s="1"/>
  <c r="C54" i="11" s="1"/>
  <c r="BM53" i="11"/>
  <c r="K53" i="11" s="1"/>
  <c r="C53" i="11" s="1"/>
  <c r="BM52" i="11"/>
  <c r="K52" i="11" s="1"/>
  <c r="C52" i="11" s="1"/>
  <c r="BM51" i="11"/>
  <c r="K51" i="11" s="1"/>
  <c r="C51" i="11" s="1"/>
  <c r="BM50" i="11"/>
  <c r="K50" i="11" s="1"/>
  <c r="C50" i="11" s="1"/>
  <c r="BM49" i="11"/>
  <c r="K49" i="11" s="1"/>
  <c r="C49" i="11" s="1"/>
  <c r="BM48" i="11"/>
  <c r="K48" i="11" s="1"/>
  <c r="C48" i="11" s="1"/>
  <c r="BM47" i="11"/>
  <c r="K47" i="11" s="1"/>
  <c r="C47" i="11" s="1"/>
  <c r="BM46" i="11"/>
  <c r="K46" i="11" s="1"/>
  <c r="C46" i="11" s="1"/>
  <c r="BM45" i="11"/>
  <c r="K45" i="11" s="1"/>
  <c r="C45" i="11" s="1"/>
  <c r="BM44" i="11"/>
  <c r="K44" i="11" s="1"/>
  <c r="C44" i="11" s="1"/>
  <c r="BM43" i="11"/>
  <c r="K43" i="11" s="1"/>
  <c r="C43" i="11" s="1"/>
  <c r="BM42" i="11"/>
  <c r="K42" i="11" s="1"/>
  <c r="C42" i="11" s="1"/>
  <c r="BM41" i="11"/>
  <c r="K41" i="11" s="1"/>
  <c r="C41" i="11" s="1"/>
  <c r="BM40" i="11"/>
  <c r="K40" i="11" s="1"/>
  <c r="C40" i="11" s="1"/>
  <c r="BM39" i="11"/>
  <c r="K39" i="11" s="1"/>
  <c r="C39" i="11" s="1"/>
  <c r="BM38" i="11"/>
  <c r="K38" i="11" s="1"/>
  <c r="C38" i="11" s="1"/>
  <c r="BM37" i="11"/>
  <c r="K37" i="11" s="1"/>
  <c r="C37" i="11" s="1"/>
  <c r="BM36" i="11"/>
  <c r="K36" i="11" s="1"/>
  <c r="C36" i="11" s="1"/>
  <c r="BM35" i="11"/>
  <c r="K35" i="11" s="1"/>
  <c r="C35" i="11" s="1"/>
  <c r="BM34" i="11"/>
  <c r="K34" i="11" s="1"/>
  <c r="C34" i="11" s="1"/>
  <c r="BM33" i="11"/>
  <c r="K33" i="11" s="1"/>
  <c r="C33" i="11" s="1"/>
  <c r="BM32" i="11"/>
  <c r="K32" i="11" s="1"/>
  <c r="C32" i="11" s="1"/>
  <c r="BM31" i="11"/>
  <c r="K31" i="11" s="1"/>
  <c r="C31" i="11" s="1"/>
  <c r="BM30" i="11"/>
  <c r="K30" i="11" s="1"/>
  <c r="C30" i="11" s="1"/>
  <c r="BM29" i="11"/>
  <c r="K29" i="11" s="1"/>
  <c r="C29" i="11" s="1"/>
  <c r="BM28" i="11"/>
  <c r="K28" i="11" s="1"/>
  <c r="C28" i="11" s="1"/>
  <c r="BM27" i="11"/>
  <c r="K27" i="11" s="1"/>
  <c r="C27" i="11" s="1"/>
  <c r="BM26" i="11"/>
  <c r="K26" i="11" s="1"/>
  <c r="C26" i="11" s="1"/>
  <c r="BM25" i="11"/>
  <c r="K25" i="11" s="1"/>
  <c r="C25" i="11" s="1"/>
  <c r="BM24" i="11"/>
  <c r="K24" i="11" s="1"/>
  <c r="C24" i="11" s="1"/>
  <c r="BM23" i="11"/>
  <c r="K23" i="11" s="1"/>
  <c r="C23" i="11" s="1"/>
  <c r="BM22" i="11"/>
  <c r="K22" i="11" s="1"/>
  <c r="C22" i="11" s="1"/>
  <c r="BM21" i="11"/>
  <c r="K21" i="11" s="1"/>
  <c r="C21" i="11" s="1"/>
  <c r="BM20" i="11"/>
  <c r="K20" i="11" s="1"/>
  <c r="C20" i="11" s="1"/>
  <c r="BM19" i="11"/>
  <c r="K19" i="11" s="1"/>
  <c r="C19" i="11" s="1"/>
  <c r="BM18" i="11"/>
  <c r="K18" i="11" s="1"/>
  <c r="C18" i="11" s="1"/>
  <c r="BM17" i="11"/>
  <c r="K17" i="11" s="1"/>
  <c r="C17" i="11" s="1"/>
  <c r="BM16" i="11"/>
  <c r="K16" i="11" s="1"/>
  <c r="C16" i="11" s="1"/>
  <c r="BM15" i="11"/>
  <c r="K15" i="11" s="1"/>
  <c r="C15" i="11" s="1"/>
  <c r="BM14" i="11"/>
  <c r="K14" i="11" s="1"/>
  <c r="C14" i="11" s="1"/>
  <c r="BM13" i="11"/>
  <c r="K13" i="11" s="1"/>
  <c r="C13" i="11" s="1"/>
  <c r="BM12" i="11"/>
  <c r="K12" i="11" s="1"/>
  <c r="C12" i="11" s="1"/>
  <c r="BM11" i="11"/>
  <c r="K11" i="11" s="1"/>
  <c r="C11" i="11" s="1"/>
  <c r="BM10" i="11"/>
  <c r="K10" i="11" s="1"/>
  <c r="C10" i="11" s="1"/>
  <c r="BM9" i="11"/>
  <c r="K9" i="11" s="1"/>
  <c r="C9" i="11" s="1"/>
  <c r="BM8" i="11"/>
  <c r="K8" i="11" s="1"/>
  <c r="C43" i="6"/>
  <c r="C16" i="6"/>
  <c r="B16" i="6"/>
  <c r="C10" i="6"/>
  <c r="B10" i="6"/>
  <c r="C7" i="6"/>
  <c r="C31" i="6" s="1"/>
  <c r="B7" i="6"/>
  <c r="B31" i="4"/>
  <c r="B33" i="4"/>
  <c r="C10" i="4"/>
  <c r="C31" i="4" s="1"/>
  <c r="B10" i="4"/>
  <c r="C7" i="4"/>
  <c r="B7" i="4"/>
  <c r="C16" i="4"/>
  <c r="C70" i="12"/>
  <c r="C82" i="12"/>
  <c r="C94" i="12"/>
  <c r="C72" i="12"/>
  <c r="C96" i="12"/>
  <c r="C116" i="12"/>
  <c r="C98" i="11"/>
  <c r="C85" i="11"/>
  <c r="C96" i="11"/>
  <c r="C112" i="11"/>
  <c r="C115" i="11"/>
  <c r="C72" i="11"/>
  <c r="C75" i="11"/>
  <c r="C83" i="11"/>
  <c r="C107" i="11"/>
  <c r="C70" i="11"/>
  <c r="C86" i="11"/>
  <c r="C94" i="11"/>
  <c r="C74" i="11"/>
  <c r="BQ120" i="11"/>
  <c r="C81" i="11"/>
  <c r="C97" i="11"/>
  <c r="C105" i="11"/>
  <c r="C116" i="11"/>
  <c r="C83" i="12"/>
  <c r="C103" i="12"/>
  <c r="C115" i="12"/>
  <c r="BM61" i="11"/>
  <c r="C44" i="4"/>
  <c r="C43" i="4"/>
  <c r="C40" i="4"/>
  <c r="C51" i="4"/>
  <c r="BT129" i="11" l="1"/>
  <c r="C8" i="11"/>
  <c r="C61" i="11" s="1"/>
  <c r="K61" i="11"/>
  <c r="BT126" i="11"/>
  <c r="BP120" i="11"/>
  <c r="BZ123" i="11" s="1"/>
  <c r="BZ129" i="11" s="1"/>
  <c r="C67" i="11"/>
  <c r="C108" i="11"/>
  <c r="C119" i="11"/>
  <c r="C77" i="11"/>
  <c r="C8" i="12"/>
  <c r="C61" i="12" s="1"/>
  <c r="K61" i="12"/>
  <c r="C85" i="12"/>
  <c r="C90" i="12"/>
  <c r="BT126" i="12"/>
  <c r="BT129" i="12" s="1"/>
  <c r="C105" i="12"/>
  <c r="BP67" i="12"/>
  <c r="C68" i="12"/>
  <c r="B30" i="8"/>
  <c r="C31" i="17"/>
  <c r="D31" i="17" s="1"/>
  <c r="E31" i="17" s="1"/>
  <c r="C33" i="6"/>
  <c r="B42" i="8"/>
  <c r="C43" i="17"/>
  <c r="D43" i="17" s="1"/>
  <c r="E43" i="17" s="1"/>
  <c r="B9" i="8"/>
  <c r="C10" i="17"/>
  <c r="D10" i="17" s="1"/>
  <c r="E10" i="17" s="1"/>
  <c r="B6" i="8"/>
  <c r="C7" i="17"/>
  <c r="D7" i="17" s="1"/>
  <c r="E7" i="17" s="1"/>
  <c r="B15" i="8"/>
  <c r="C16" i="17"/>
  <c r="D16" i="17" s="1"/>
  <c r="E16" i="17" s="1"/>
  <c r="C33" i="4"/>
  <c r="C120" i="11" l="1"/>
  <c r="C67" i="12"/>
  <c r="C120" i="12" s="1"/>
  <c r="BP120" i="12"/>
  <c r="BZ123" i="12" s="1"/>
  <c r="BZ129" i="12" s="1"/>
  <c r="B32" i="8"/>
  <c r="C33" i="17"/>
  <c r="D33" i="17" s="1"/>
  <c r="E33" i="17" s="1"/>
</calcChain>
</file>

<file path=xl/sharedStrings.xml><?xml version="1.0" encoding="utf-8"?>
<sst xmlns="http://schemas.openxmlformats.org/spreadsheetml/2006/main" count="4724" uniqueCount="315">
  <si>
    <t>Unidade: milhões de CVE</t>
  </si>
  <si>
    <t>Produto Interno Bruto e principais componentes</t>
  </si>
  <si>
    <t>Total VA</t>
  </si>
  <si>
    <t>Óptica da Produção</t>
  </si>
  <si>
    <t>Óptica da Despesa</t>
  </si>
  <si>
    <t>1. Despesa de Consumo Final</t>
  </si>
  <si>
    <t>2. FBCF</t>
  </si>
  <si>
    <t>3. Variação de Existências</t>
  </si>
  <si>
    <t>6. Exportações</t>
  </si>
  <si>
    <t>7. Importações</t>
  </si>
  <si>
    <t>PIB (1+4+5)</t>
  </si>
  <si>
    <t>Remuneração dos empregados</t>
  </si>
  <si>
    <t>Impostos, liquidos de subsídios, sobre os produtos</t>
  </si>
  <si>
    <t>Outros impostos, líquidos de subsídios sobre a produção</t>
  </si>
  <si>
    <t>Óptica de Rendimento</t>
  </si>
  <si>
    <t>A01</t>
  </si>
  <si>
    <t>A02</t>
  </si>
  <si>
    <t>B03</t>
  </si>
  <si>
    <t>C10</t>
  </si>
  <si>
    <t>C11</t>
  </si>
  <si>
    <t>C12</t>
  </si>
  <si>
    <t>C13</t>
  </si>
  <si>
    <t>C16</t>
  </si>
  <si>
    <t>C19</t>
  </si>
  <si>
    <t>C20</t>
  </si>
  <si>
    <t>C21</t>
  </si>
  <si>
    <t>C22</t>
  </si>
  <si>
    <t>C23</t>
  </si>
  <si>
    <t>C24</t>
  </si>
  <si>
    <t>C31</t>
  </si>
  <si>
    <t>C32</t>
  </si>
  <si>
    <t>C33</t>
  </si>
  <si>
    <t>D00</t>
  </si>
  <si>
    <t>E00</t>
  </si>
  <si>
    <t>F00</t>
  </si>
  <si>
    <t>G01</t>
  </si>
  <si>
    <t>G02</t>
  </si>
  <si>
    <t>G03</t>
  </si>
  <si>
    <t>G04</t>
  </si>
  <si>
    <t>H49</t>
  </si>
  <si>
    <t>H50</t>
  </si>
  <si>
    <t>Transporte por água</t>
  </si>
  <si>
    <t>H51</t>
  </si>
  <si>
    <t>Transportes aéreos</t>
  </si>
  <si>
    <t>H52</t>
  </si>
  <si>
    <t>H53</t>
  </si>
  <si>
    <t>I55</t>
  </si>
  <si>
    <t>Alojamento</t>
  </si>
  <si>
    <t>I56</t>
  </si>
  <si>
    <t>J60</t>
  </si>
  <si>
    <t>J61</t>
  </si>
  <si>
    <t>Telecomunicações</t>
  </si>
  <si>
    <t>J62</t>
  </si>
  <si>
    <t>K64</t>
  </si>
  <si>
    <t>K65</t>
  </si>
  <si>
    <t>K66</t>
  </si>
  <si>
    <t>L68</t>
  </si>
  <si>
    <t>M70</t>
  </si>
  <si>
    <t>M75</t>
  </si>
  <si>
    <t>N77</t>
  </si>
  <si>
    <t>N79</t>
  </si>
  <si>
    <t>N80</t>
  </si>
  <si>
    <t>O81</t>
  </si>
  <si>
    <t>Serviços da administração pública e defesa</t>
  </si>
  <si>
    <t>O82</t>
  </si>
  <si>
    <t>P85</t>
  </si>
  <si>
    <t>Q86</t>
  </si>
  <si>
    <t>Saúde humana e acção social</t>
  </si>
  <si>
    <t>R90</t>
  </si>
  <si>
    <t>S94</t>
  </si>
  <si>
    <t>S95</t>
  </si>
  <si>
    <t>T97</t>
  </si>
  <si>
    <t>Transporte e armazenagem</t>
  </si>
  <si>
    <t>Alojamento e restauração (restaurante e similares)</t>
  </si>
  <si>
    <t>Educação</t>
  </si>
  <si>
    <t>U99</t>
  </si>
  <si>
    <t>XCT</t>
  </si>
  <si>
    <t>Adminis -</t>
  </si>
  <si>
    <t>Cons. Fin.</t>
  </si>
  <si>
    <t>Autocons.</t>
  </si>
  <si>
    <t>Total</t>
  </si>
  <si>
    <t>F.B.C.F.</t>
  </si>
  <si>
    <t>PIB</t>
  </si>
  <si>
    <t>ANO 2015 A PREÇOS CORRENTES</t>
  </si>
  <si>
    <t>Recursos em Produtos</t>
  </si>
  <si>
    <t>TABELA DOS RECURSOS</t>
  </si>
  <si>
    <t>Produção dos Ramos</t>
  </si>
  <si>
    <t>Margens de comercio</t>
  </si>
  <si>
    <t>Margens de Transporte</t>
  </si>
  <si>
    <t>Outras taxas sobre os produtos</t>
  </si>
  <si>
    <t>Impostos sobre exportações</t>
  </si>
  <si>
    <t>Impostos sobre importações</t>
  </si>
  <si>
    <t>Total dos Ramos</t>
  </si>
  <si>
    <t>Ajustamento CIF /FOB</t>
  </si>
  <si>
    <t>Importações</t>
  </si>
  <si>
    <t>Emprego dos produtos</t>
  </si>
  <si>
    <t>Total dos ramos</t>
  </si>
  <si>
    <t>Total de economia</t>
  </si>
  <si>
    <t>Exportações</t>
  </si>
  <si>
    <t>Desepsa</t>
  </si>
  <si>
    <t>Consumo Final</t>
  </si>
  <si>
    <t>Formação bruta de capital fixo</t>
  </si>
  <si>
    <t>Variação de stocks</t>
  </si>
  <si>
    <t>Familia</t>
  </si>
  <si>
    <t>Sub-total</t>
  </si>
  <si>
    <t>Comerc.</t>
  </si>
  <si>
    <t>ISFL</t>
  </si>
  <si>
    <t>Pub</t>
  </si>
  <si>
    <t>Salários Brutos</t>
  </si>
  <si>
    <t>Contribuiçoes Sociais Efectivas</t>
  </si>
  <si>
    <t>Contribuiçoes Sociais Imputadas</t>
  </si>
  <si>
    <t>Valor Acrescentado Bruto (PIB)</t>
  </si>
  <si>
    <t>Impostos sobre produção</t>
  </si>
  <si>
    <t>Excedente bruto de exploração/Rendimento misto</t>
  </si>
  <si>
    <t>Efectivos empregados por ramo</t>
  </si>
  <si>
    <t>SOMA DOS VALORES ACRESCENTADOS</t>
  </si>
  <si>
    <t>IMPOSTOS SOBRE EXPORTAÇÕES</t>
  </si>
  <si>
    <t>OUTROS IMPOSTOS SOBRE PRODUTOS</t>
  </si>
  <si>
    <t>SUBSÍDIOS SOBRE PRODUTOS</t>
  </si>
  <si>
    <t>IMPOSTOS SOBRE IMPORTAÇÕES</t>
  </si>
  <si>
    <t>CONSUMO FINAL</t>
  </si>
  <si>
    <t>VARIAÇÕES DE STOCKS</t>
  </si>
  <si>
    <t>AQUISIÇÃO DE OBJETOS DE VALOR</t>
  </si>
  <si>
    <t>Total de empregos a preços de aquisição</t>
  </si>
  <si>
    <t>Total de recursos a preço de base</t>
  </si>
  <si>
    <t>Total dos recursos a preço base</t>
  </si>
  <si>
    <t>ANO 2016 A PREÇOS CORRENTES</t>
  </si>
  <si>
    <t>ANO 2016 A PREÇOS CONSTANTES</t>
  </si>
  <si>
    <t>Q1.6</t>
  </si>
  <si>
    <t>Q1.7</t>
  </si>
  <si>
    <t>Privada</t>
  </si>
  <si>
    <t>Exportações de serviços</t>
  </si>
  <si>
    <t>Fabrico de Produtos farmacêuticos e preparações para uso medicinal</t>
  </si>
  <si>
    <t>Fabrico de Artigos de borracha e de matérias plásticas</t>
  </si>
  <si>
    <t>Indústrias metalúrgicas de base e Fabricação de produtos metálicos, expecto máquinas e equipamentos</t>
  </si>
  <si>
    <t>Serviços de reparação, manutenção e instalação de máquinas e equipamentos</t>
  </si>
  <si>
    <t>Captação, tratamento e distribuição de água; saneamento, gestão de resíduos e despoluição</t>
  </si>
  <si>
    <t>Intermediação financeira, execepto seguros e fundos de pensões</t>
  </si>
  <si>
    <t>Seguros, resseguros e fundos de pensões, excepto segurança social obrigatória.</t>
  </si>
  <si>
    <t>Correção territorial e ajustamento CIF/FOB</t>
  </si>
  <si>
    <t>ANO 2017 A PREÇOS CORRENTES</t>
  </si>
  <si>
    <t>Q1.8</t>
  </si>
  <si>
    <t>ANO 2017 A PREÇOS CONSTANTES</t>
  </si>
  <si>
    <t>Q1.9</t>
  </si>
  <si>
    <t>Produto Interno Bruto</t>
  </si>
  <si>
    <t>ANO 2018 A PREÇOS CONSTANTES</t>
  </si>
  <si>
    <t>Indústrias alimentares</t>
  </si>
  <si>
    <t>Fabrico de produtos químicos</t>
  </si>
  <si>
    <t>Fabrico de Produtos farmacêuticos e preparaçõ</t>
  </si>
  <si>
    <t>Fabrico de outros produtos minerais não metál</t>
  </si>
  <si>
    <t>Serviços de reparação, manutenção e instalaçã</t>
  </si>
  <si>
    <t>Comercio de maquinas e equipamentos</t>
  </si>
  <si>
    <t>Comércio de produtos alimentares e outros</t>
  </si>
  <si>
    <t>Transporte terrestre</t>
  </si>
  <si>
    <t>Serviços Anexos e auxiliares dos transportes</t>
  </si>
  <si>
    <t>Seguros, resseguros e fundos de pensões, exce</t>
  </si>
  <si>
    <t>Agência de viagem, operadores turísticos e ou</t>
  </si>
  <si>
    <t>Serviços de Educação</t>
  </si>
  <si>
    <t>Serviços de Saúde humana e acção social</t>
  </si>
  <si>
    <t>Correção territorial</t>
  </si>
  <si>
    <t>Q1.10</t>
  </si>
  <si>
    <t>Q1.11</t>
  </si>
  <si>
    <t>Quadro 1.1 - PIB e seus componentes, a preços correntes</t>
  </si>
  <si>
    <t>Quadro 1.2 - PIB e seus componentes a preços correntes, taxas de variação (%)</t>
  </si>
  <si>
    <t>Quadro 1.3 - PIB e seus componentes, a preços do ano anterior</t>
  </si>
  <si>
    <t>Quadro 1.12 - Tabela Recurso e Emprego (TRE) 2018, a preços do ano anterior</t>
  </si>
  <si>
    <t>Quadro 1.11 - Tabela Recurso e Emprego (TRE) 2018, a preços correntes</t>
  </si>
  <si>
    <t>Quadro 1.10 - Tabela Recurso e Emprego (TRE) 2017, a preços do ano anterior</t>
  </si>
  <si>
    <t>Quadro 1.9 - Tabela Recurso e Emprego (TRE) 2017, a preços correntes</t>
  </si>
  <si>
    <t>Quadro 1.8 - Tabela Recurso e Emprego (TRE) 2016, a preços do ano anterior</t>
  </si>
  <si>
    <t>Quadro 1.7 - Tabela Recurso e Emprego (TRE) 2016, a preços correntes</t>
  </si>
  <si>
    <t>Quadro 1.6 - Tabela Recurso e Emprego (TRE) 2015, a preços correntes</t>
  </si>
  <si>
    <t>Fonte: INE, Contas Nacionais</t>
  </si>
  <si>
    <t>Atividade de informação e de comunicação</t>
  </si>
  <si>
    <t>Atividades financeiras e de seguros</t>
  </si>
  <si>
    <t>Atividades imobiliárias</t>
  </si>
  <si>
    <t>Atividades de consultoria, científicas, técnicas e similares</t>
  </si>
  <si>
    <t>Atividades administrativas e dos serviços de apoio</t>
  </si>
  <si>
    <t>Saúde humana e ação social</t>
  </si>
  <si>
    <t>Atividades artísticas, de espetáculos e recreativas</t>
  </si>
  <si>
    <t>Outras atividades de serviços</t>
  </si>
  <si>
    <t>Atividades das famílias empregadoras de pessoal doméstico e atividades</t>
  </si>
  <si>
    <t>Família</t>
  </si>
  <si>
    <t>Pública</t>
  </si>
  <si>
    <t>ANO 2018 A PREÇOS CORRENTES</t>
  </si>
  <si>
    <t>Q1.12</t>
  </si>
  <si>
    <t>Consumo Intermédio dos ramos</t>
  </si>
  <si>
    <t>Atividades postais e dos correios</t>
  </si>
  <si>
    <t>Atividades dos serviços relacionados com as tecnologias da informação e serviços de informação</t>
  </si>
  <si>
    <t>Outras Atividades financeiras</t>
  </si>
  <si>
    <t>Atividades veterinárias</t>
  </si>
  <si>
    <t>Atividades de aluguer</t>
  </si>
  <si>
    <t>Agência de viagem, operadores turísticos e outra Atividades de reservas</t>
  </si>
  <si>
    <t>Atividades de serviços administrativos e de apoio aos negócios execpto Atividades de aluguer e agencias de viagens</t>
  </si>
  <si>
    <t>Atividade de organizações associativas</t>
  </si>
  <si>
    <t>Atividades das famílias empregadoras de pessoal doméstico e Atividades de produção das familias para uso próprio</t>
  </si>
  <si>
    <t>Atividades dos organismos internacionais e outras instituições extra-territoriais</t>
  </si>
  <si>
    <t>Atividade de construção</t>
  </si>
  <si>
    <t>Atividades de edição, Atividades cinematogr</t>
  </si>
  <si>
    <t>Atividades de consultoria, cientificas tecni</t>
  </si>
  <si>
    <t>Atividades artísticas, de espectáculos, desp</t>
  </si>
  <si>
    <t>Outras Atividades de serviços</t>
  </si>
  <si>
    <t>Atividades das famílias empregadoras de pess</t>
  </si>
  <si>
    <t>Atividades dos organismos internacionais e o</t>
  </si>
  <si>
    <t>Fabricação de têxteis, vestuários e calçados</t>
  </si>
  <si>
    <t>Fabricação de mobiliários e colchões</t>
  </si>
  <si>
    <t>Indústrias da madeira ( excluindo mobiliários</t>
  </si>
  <si>
    <t>Eletricidade, gás, vapor e ar condicionado</t>
  </si>
  <si>
    <t>Comercio de veículos automóveis e motociclos,</t>
  </si>
  <si>
    <t>Atividades de edição, Atividades cinematográficos, de vídeo e de produção de programas de televisão, de gravação de som e de edição de musica, Atividades de rádio e de televisão</t>
  </si>
  <si>
    <t>Atividades de consultoria, cientificas técnicas e similares execpto Atividades veterinárias</t>
  </si>
  <si>
    <t>Serviços de segurança social obrigatória</t>
  </si>
  <si>
    <t>Subsídios sobre os produtos</t>
  </si>
  <si>
    <t>Subsídios sobre produção</t>
  </si>
  <si>
    <t>IVA não dedutivel</t>
  </si>
  <si>
    <t>Quadro 1.14 - Tabela Recurso e Emprego (TRE) 2019, a preços do ano anterior</t>
  </si>
  <si>
    <t>Quadros das Contas Nacionais: 2015 - 2019 (Base 2015, SCN 2008)</t>
  </si>
  <si>
    <t>Quadro 1.5 - PIB e seus componentes, em volume encadeado</t>
  </si>
  <si>
    <t>Quadro 1.5 - PIB e seus componentes, em volume encadeado (base 2015=100)</t>
  </si>
  <si>
    <t>Quadro 1.13 - Tabela Recurso e Emprego (TRE) 2019, a preços correntes</t>
  </si>
  <si>
    <t>ANO 2019 A PREÇOS CONSTANTES</t>
  </si>
  <si>
    <t>IVA não dedútivel</t>
  </si>
  <si>
    <t>Subsidios sobre os produtos</t>
  </si>
  <si>
    <t>Indústrias extractivas</t>
  </si>
  <si>
    <t>Fabricação de têxteis, vestuarios e calçados</t>
  </si>
  <si>
    <t>Fabricação de mobiliarios e colchões</t>
  </si>
  <si>
    <t>Electricidade, gás, vapor e ar condicionado</t>
  </si>
  <si>
    <t>Actividades postais e dos correios</t>
  </si>
  <si>
    <t>Actividades de edição, Actividades cinematográficos, de video e de produção de programas de televisão, de gravação de som e de edição de musica, Actividades de rádio e de televisão</t>
  </si>
  <si>
    <t>Actividades dos serviços relacionados com as tecnologias da informação e serviços de informação</t>
  </si>
  <si>
    <t>Outras actividades financeiras</t>
  </si>
  <si>
    <t>Actividades imobiliárias</t>
  </si>
  <si>
    <t>Actividades de consultoria, cientificas tecnicas e similares execpto actividades veterinarias</t>
  </si>
  <si>
    <t>Actividades veterinárias</t>
  </si>
  <si>
    <t>Actividades de aluguer</t>
  </si>
  <si>
    <t>Agência de viagem, operadores turísticos e outra actividades de reservas</t>
  </si>
  <si>
    <t>Actividades de serviços administrativos e de apoio aos negócios execpto actividades de aluguer e agencias de viagens</t>
  </si>
  <si>
    <t>Serviços de segurança social obrigatoria</t>
  </si>
  <si>
    <t>Actividade de organizações associativas</t>
  </si>
  <si>
    <t>Actividades das famílias empregadoras de pessoal doméstico e actividades de produção das familias para uso próprio</t>
  </si>
  <si>
    <t>Actividades dos organismos internacionais e outras instituições extra-territoriais</t>
  </si>
  <si>
    <t>Indústrias da madeira ( excluindo mobiliarios</t>
  </si>
  <si>
    <t>Actividade de construção</t>
  </si>
  <si>
    <t>Comercio de veiculos automóveis e motociclos,</t>
  </si>
  <si>
    <t>Actividades de edição, Actividades cinematogr</t>
  </si>
  <si>
    <t>Actividades de consultoria, cientificas tecni</t>
  </si>
  <si>
    <t>Actividades artísticas, de espectáculos, desp</t>
  </si>
  <si>
    <t>Outras actividades de serviços</t>
  </si>
  <si>
    <t>Actividades das famílias empregadoras de pess</t>
  </si>
  <si>
    <t>Correção Territorial e Actividades dos organi</t>
  </si>
  <si>
    <t>Ajustamento CIF/FOB</t>
  </si>
  <si>
    <t>Consumo Intermedio dos ramos</t>
  </si>
  <si>
    <t>Actividades dos organismos internacionais e o</t>
  </si>
  <si>
    <t>Subsidios sobre produção</t>
  </si>
  <si>
    <t>ANO 2019 A PREÇOS CORRENTES</t>
  </si>
  <si>
    <t>Q1.13</t>
  </si>
  <si>
    <t>Q1.14</t>
  </si>
  <si>
    <t>Importações de serviços</t>
  </si>
  <si>
    <t>Exportações de bens</t>
  </si>
  <si>
    <t>Administração Pública</t>
  </si>
  <si>
    <t>Comércio por grosso e a retalho; reparação de veículos</t>
  </si>
  <si>
    <t>Administração pública e defesa; segurança social obrigatória</t>
  </si>
  <si>
    <t>Produto Interno Bruto (PIB)</t>
  </si>
  <si>
    <t>Importações de bens</t>
  </si>
  <si>
    <t>Excedente bruto de exploração / Rendimento misto bruto</t>
  </si>
  <si>
    <t>Pesca e aquacultura</t>
  </si>
  <si>
    <t>EXPORTAÇÕES</t>
  </si>
  <si>
    <t>IMPORTAÇÕES</t>
  </si>
  <si>
    <t>Eletricidade, gás, vapor e ar condicionado; captação, tratamento e distribuição de água</t>
  </si>
  <si>
    <t>5. Exportações líquidas</t>
  </si>
  <si>
    <t>Indústrias extrativas</t>
  </si>
  <si>
    <t>Indústrias alimentares, bebidas e tabaco</t>
  </si>
  <si>
    <t>Impostos e taxas líquido de subsídios sobre os produtos</t>
  </si>
  <si>
    <t>4. Investimento (2+3)</t>
  </si>
  <si>
    <t>4. Investimento</t>
  </si>
  <si>
    <t>Outras indústrias transformadoras</t>
  </si>
  <si>
    <t>Agricultura, produção animal, caça e floresta</t>
  </si>
  <si>
    <t>Quadro 1.4 - PIB e seus componentes, a preços do ano anterior, taxas de variação (%)</t>
  </si>
  <si>
    <t>TABELA RECURSOS E EMPREGOS (TRE)</t>
  </si>
  <si>
    <t>Origem nacional &amp; importado</t>
  </si>
  <si>
    <t>Total dos recursos à preço de aquisição</t>
  </si>
  <si>
    <t>Agricultura, produção animal, caça, floresta</t>
  </si>
  <si>
    <t>Indústrias de bebidas</t>
  </si>
  <si>
    <t>Indústrias de tabacos</t>
  </si>
  <si>
    <t>Indústrias da madeira ( excluindo mobiliários) da cortiça e obras de cestaria e de espartaria</t>
  </si>
  <si>
    <t>Fabrico de Produtos petrolíferos refinados e de aglomerados de combustíveis, coque</t>
  </si>
  <si>
    <t>Fabrico de outros produtos minerais não metálicos</t>
  </si>
  <si>
    <t>Outras Indústrias transformadoras</t>
  </si>
  <si>
    <t>Comercio de veículos automóveis e motociclos, serviços de manutenção e reparação</t>
  </si>
  <si>
    <t>Comercio de combustíveis, metais e mineiros, materiais e fornecimentos de construção</t>
  </si>
  <si>
    <t>Restaurantes e estabelecimentos de bebidas</t>
  </si>
  <si>
    <t>Atividades artísticas, de espectáculos, desportivas e recreativas</t>
  </si>
  <si>
    <t>Aquisição liquida de objectos de valor</t>
  </si>
  <si>
    <t>Fabrico de Produtos petrolíferos refinados e</t>
  </si>
  <si>
    <t>Fabrico de Artigos de borracha e de matérias</t>
  </si>
  <si>
    <t>Indústrias metalúrgicas de base e Fabricação</t>
  </si>
  <si>
    <t>Captação, tratamento e distribuição de água;</t>
  </si>
  <si>
    <t>Comercio de combustíveis, metais e mineiros,</t>
  </si>
  <si>
    <t>Atividades dos serviços relacionados com as</t>
  </si>
  <si>
    <t>Intermediação financeira, execepto seguros e</t>
  </si>
  <si>
    <t>Atividades de serviços administrativos e de</t>
  </si>
  <si>
    <t>Indústrias da madeira ( excluindo mobiliarios) da cortiça e obras de cestaria e de espartaria</t>
  </si>
  <si>
    <t>Comercio de veiculos automóveis e motociclos, serviços de manutenção e reparação</t>
  </si>
  <si>
    <t>Comercio de combustiveis, metais e mineiros, materiais e fornecimentos de construção</t>
  </si>
  <si>
    <t>Actividades artísticas, de espectáculos, desportivas e recreativas</t>
  </si>
  <si>
    <t>Comercio de combustiveis, metais e mineiros,</t>
  </si>
  <si>
    <t>Actividades dos serviços relacionados com as</t>
  </si>
  <si>
    <t>Actividades de serviços administrativos e de</t>
  </si>
  <si>
    <t>Pesca e Aquacultura</t>
  </si>
  <si>
    <t>EXPORTAÇOES</t>
  </si>
  <si>
    <t>IMPORTAÇOES</t>
  </si>
  <si>
    <t>Outras industrias transformadoras</t>
  </si>
  <si>
    <t>Setor Primário</t>
  </si>
  <si>
    <t>Setor Secundário</t>
  </si>
  <si>
    <t>Setor Terciário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</si>
</sst>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_)"/>
    <numFmt numFmtId="165" formatCode="000"/>
    <numFmt numFmtId="166" formatCode="0.0%"/>
    <numFmt numFmtId="167" formatCode="#,###"/>
    <numFmt numFmtId="168" formatCode="_-* #,##0.0_-;\-* #,##0.0_-;_-* &quot;-&quot;??_-;_-@_-"/>
    <numFmt numFmtId="169" formatCode="#,##0.0"/>
    <numFmt numFmtId="170" formatCode="0.0"/>
    <numFmt numFmtId="171" formatCode="0.000000"/>
    <numFmt numFmtId="172" formatCode="0.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</font>
    <font>
      <u/>
      <sz val="10"/>
      <color indexed="12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UniversCondLight"/>
    </font>
    <font>
      <sz val="14"/>
      <name val="ZapfHumnst BT"/>
    </font>
    <font>
      <u/>
      <sz val="7.5"/>
      <color indexed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b/>
      <u/>
      <sz val="12"/>
      <color rgb="FF002060"/>
      <name val="Arial"/>
      <family val="2"/>
    </font>
    <font>
      <sz val="10"/>
      <color rgb="FF00206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2" applyNumberFormat="0" applyFont="0" applyFill="0" applyAlignment="0" applyProtection="0"/>
    <xf numFmtId="164" fontId="8" fillId="0" borderId="3" applyNumberFormat="0" applyFont="0" applyFill="0" applyAlignment="0" applyProtection="0"/>
    <xf numFmtId="0" fontId="1" fillId="0" borderId="0"/>
    <xf numFmtId="0" fontId="3" fillId="0" borderId="0"/>
    <xf numFmtId="0" fontId="2" fillId="2" borderId="4" applyNumberFormat="0" applyBorder="0" applyProtection="0">
      <alignment horizontal="center"/>
    </xf>
    <xf numFmtId="9" fontId="15" fillId="0" borderId="0" applyFont="0" applyFill="0" applyBorder="0" applyAlignment="0" applyProtection="0"/>
    <xf numFmtId="0" fontId="6" fillId="0" borderId="0" applyNumberFormat="0" applyFill="0" applyProtection="0"/>
    <xf numFmtId="164" fontId="8" fillId="0" borderId="0"/>
    <xf numFmtId="0" fontId="2" fillId="0" borderId="0" applyNumberFormat="0" applyFill="0" applyBorder="0" applyProtection="0">
      <alignment horizontal="left"/>
    </xf>
    <xf numFmtId="164" fontId="9" fillId="0" borderId="0" applyNumberFormat="0" applyFont="0" applyFill="0" applyAlignment="0" applyProtection="0"/>
    <xf numFmtId="0" fontId="15" fillId="0" borderId="0"/>
    <xf numFmtId="43" fontId="15" fillId="0" borderId="0" applyFont="0" applyFill="0" applyBorder="0" applyAlignment="0" applyProtection="0"/>
    <xf numFmtId="0" fontId="23" fillId="0" borderId="0"/>
    <xf numFmtId="0" fontId="26" fillId="0" borderId="0"/>
    <xf numFmtId="9" fontId="15" fillId="0" borderId="0" applyFont="0" applyFill="0" applyBorder="0" applyAlignment="0" applyProtection="0"/>
  </cellStyleXfs>
  <cellXfs count="504">
    <xf numFmtId="0" fontId="0" fillId="0" borderId="0" xfId="0"/>
    <xf numFmtId="0" fontId="7" fillId="0" borderId="0" xfId="7" applyFont="1"/>
    <xf numFmtId="0" fontId="1" fillId="0" borderId="0" xfId="7"/>
    <xf numFmtId="0" fontId="1" fillId="0" borderId="0" xfId="7" applyBorder="1"/>
    <xf numFmtId="1" fontId="16" fillId="0" borderId="0" xfId="7" applyNumberFormat="1" applyFont="1" applyFill="1" applyAlignment="1">
      <alignment horizontal="left" vertical="top"/>
    </xf>
    <xf numFmtId="1" fontId="16" fillId="0" borderId="0" xfId="7" applyNumberFormat="1" applyFont="1"/>
    <xf numFmtId="10" fontId="15" fillId="0" borderId="0" xfId="10" applyNumberFormat="1" applyFont="1"/>
    <xf numFmtId="0" fontId="1" fillId="0" borderId="0" xfId="7" applyAlignment="1">
      <alignment horizontal="center"/>
    </xf>
    <xf numFmtId="0" fontId="1" fillId="0" borderId="0" xfId="7" applyNumberFormat="1"/>
    <xf numFmtId="0" fontId="11" fillId="0" borderId="0" xfId="7" applyFont="1"/>
    <xf numFmtId="0" fontId="11" fillId="0" borderId="0" xfId="7" applyNumberFormat="1" applyFont="1"/>
    <xf numFmtId="0" fontId="1" fillId="0" borderId="5" xfId="7" applyBorder="1"/>
    <xf numFmtId="0" fontId="1" fillId="0" borderId="6" xfId="7" applyBorder="1"/>
    <xf numFmtId="0" fontId="1" fillId="0" borderId="7" xfId="7" applyNumberFormat="1" applyBorder="1"/>
    <xf numFmtId="0" fontId="1" fillId="0" borderId="8" xfId="7" applyBorder="1" applyAlignment="1">
      <alignment horizontal="centerContinuous" vertical="center"/>
    </xf>
    <xf numFmtId="0" fontId="1" fillId="0" borderId="9" xfId="7" applyBorder="1" applyAlignment="1">
      <alignment horizontal="centerContinuous" vertical="center"/>
    </xf>
    <xf numFmtId="0" fontId="1" fillId="0" borderId="10" xfId="7" applyBorder="1" applyAlignment="1">
      <alignment horizontal="center" vertical="top" wrapText="1"/>
    </xf>
    <xf numFmtId="0" fontId="1" fillId="0" borderId="11" xfId="7" applyBorder="1" applyAlignment="1">
      <alignment vertical="top" wrapText="1"/>
    </xf>
    <xf numFmtId="0" fontId="1" fillId="0" borderId="12" xfId="7" applyBorder="1" applyAlignment="1">
      <alignment horizontal="center" vertical="top" wrapText="1"/>
    </xf>
    <xf numFmtId="0" fontId="1" fillId="0" borderId="9" xfId="7" applyBorder="1" applyAlignment="1">
      <alignment horizontal="center" vertical="top" wrapText="1"/>
    </xf>
    <xf numFmtId="0" fontId="1" fillId="0" borderId="10" xfId="7" applyBorder="1" applyAlignment="1">
      <alignment vertical="top" wrapText="1"/>
    </xf>
    <xf numFmtId="0" fontId="1" fillId="0" borderId="12" xfId="7" applyBorder="1" applyAlignment="1">
      <alignment vertical="top" wrapText="1"/>
    </xf>
    <xf numFmtId="0" fontId="1" fillId="0" borderId="14" xfId="7" applyBorder="1" applyAlignment="1">
      <alignment horizontal="centerContinuous"/>
    </xf>
    <xf numFmtId="0" fontId="1" fillId="0" borderId="15" xfId="7" applyBorder="1" applyAlignment="1">
      <alignment horizontal="center" vertical="top" wrapText="1"/>
    </xf>
    <xf numFmtId="0" fontId="1" fillId="0" borderId="16" xfId="7" applyBorder="1" applyAlignment="1">
      <alignment horizontal="center" vertical="top" wrapText="1"/>
    </xf>
    <xf numFmtId="0" fontId="1" fillId="0" borderId="17" xfId="7" applyBorder="1" applyAlignment="1">
      <alignment horizontal="center" vertical="top" wrapText="1"/>
    </xf>
    <xf numFmtId="0" fontId="1" fillId="0" borderId="18" xfId="7" applyBorder="1" applyAlignment="1">
      <alignment horizontal="center" vertical="top" wrapText="1"/>
    </xf>
    <xf numFmtId="0" fontId="1" fillId="0" borderId="15" xfId="7" applyBorder="1" applyAlignment="1">
      <alignment vertical="top" wrapText="1"/>
    </xf>
    <xf numFmtId="0" fontId="1" fillId="0" borderId="18" xfId="7" applyBorder="1" applyAlignment="1">
      <alignment vertical="top" wrapText="1"/>
    </xf>
    <xf numFmtId="0" fontId="1" fillId="0" borderId="19" xfId="7" applyBorder="1" applyAlignment="1">
      <alignment horizontal="centerContinuous"/>
    </xf>
    <xf numFmtId="0" fontId="1" fillId="0" borderId="20" xfId="7" applyBorder="1" applyAlignment="1">
      <alignment horizontal="center"/>
    </xf>
    <xf numFmtId="0" fontId="1" fillId="0" borderId="21" xfId="7" applyBorder="1" applyAlignment="1">
      <alignment horizontal="center"/>
    </xf>
    <xf numFmtId="0" fontId="1" fillId="0" borderId="22" xfId="7" applyBorder="1" applyAlignment="1">
      <alignment horizontal="center"/>
    </xf>
    <xf numFmtId="165" fontId="1" fillId="0" borderId="23" xfId="7" applyNumberFormat="1" applyBorder="1" applyAlignment="1">
      <alignment horizontal="center"/>
    </xf>
    <xf numFmtId="167" fontId="1" fillId="0" borderId="15" xfId="7" applyNumberFormat="1" applyBorder="1"/>
    <xf numFmtId="167" fontId="1" fillId="0" borderId="16" xfId="7" applyNumberFormat="1" applyBorder="1"/>
    <xf numFmtId="167" fontId="1" fillId="0" borderId="17" xfId="7" applyNumberFormat="1" applyBorder="1"/>
    <xf numFmtId="167" fontId="1" fillId="0" borderId="18" xfId="7" applyNumberFormat="1" applyBorder="1"/>
    <xf numFmtId="0" fontId="1" fillId="0" borderId="13" xfId="7" applyBorder="1"/>
    <xf numFmtId="0" fontId="1" fillId="0" borderId="17" xfId="7" applyBorder="1"/>
    <xf numFmtId="0" fontId="1" fillId="0" borderId="18" xfId="7" applyBorder="1"/>
    <xf numFmtId="0" fontId="1" fillId="0" borderId="22" xfId="7" applyBorder="1"/>
    <xf numFmtId="0" fontId="1" fillId="0" borderId="23" xfId="7" applyBorder="1"/>
    <xf numFmtId="0" fontId="1" fillId="0" borderId="19" xfId="7" applyBorder="1" applyAlignment="1">
      <alignment horizontal="centerContinuous" vertical="center"/>
    </xf>
    <xf numFmtId="167" fontId="1" fillId="0" borderId="24" xfId="7" applyNumberFormat="1" applyBorder="1" applyAlignment="1">
      <alignment vertical="center"/>
    </xf>
    <xf numFmtId="167" fontId="1" fillId="0" borderId="25" xfId="7" applyNumberFormat="1" applyBorder="1" applyAlignment="1">
      <alignment vertical="center"/>
    </xf>
    <xf numFmtId="167" fontId="1" fillId="0" borderId="7" xfId="7" applyNumberFormat="1" applyBorder="1" applyAlignment="1">
      <alignment vertical="center"/>
    </xf>
    <xf numFmtId="167" fontId="1" fillId="0" borderId="26" xfId="7" applyNumberFormat="1" applyBorder="1" applyAlignment="1">
      <alignment vertical="center"/>
    </xf>
    <xf numFmtId="0" fontId="1" fillId="0" borderId="0" xfId="7" applyNumberFormat="1" applyBorder="1" applyAlignment="1">
      <alignment vertical="center"/>
    </xf>
    <xf numFmtId="0" fontId="1" fillId="0" borderId="0" xfId="7" applyBorder="1" applyAlignment="1">
      <alignment vertical="center"/>
    </xf>
    <xf numFmtId="167" fontId="1" fillId="0" borderId="0" xfId="7" applyNumberFormat="1" applyBorder="1" applyAlignment="1">
      <alignment vertical="center"/>
    </xf>
    <xf numFmtId="0" fontId="1" fillId="0" borderId="0" xfId="7" applyNumberFormat="1" applyBorder="1" applyAlignment="1">
      <alignment horizontal="center" vertical="center"/>
    </xf>
    <xf numFmtId="0" fontId="1" fillId="0" borderId="5" xfId="7" applyNumberFormat="1" applyBorder="1"/>
    <xf numFmtId="0" fontId="1" fillId="0" borderId="6" xfId="7" applyNumberFormat="1" applyBorder="1"/>
    <xf numFmtId="0" fontId="1" fillId="0" borderId="27" xfId="7" applyBorder="1" applyAlignment="1">
      <alignment horizontal="centerContinuous" vertical="center"/>
    </xf>
    <xf numFmtId="0" fontId="1" fillId="0" borderId="5" xfId="7" applyBorder="1" applyAlignment="1">
      <alignment horizontal="centerContinuous" vertical="center"/>
    </xf>
    <xf numFmtId="0" fontId="1" fillId="0" borderId="25" xfId="7" applyBorder="1" applyAlignment="1">
      <alignment horizontal="centerContinuous" vertical="center"/>
    </xf>
    <xf numFmtId="0" fontId="1" fillId="0" borderId="28" xfId="7" applyBorder="1" applyAlignment="1">
      <alignment horizontal="centerContinuous" vertical="center" wrapText="1"/>
    </xf>
    <xf numFmtId="0" fontId="1" fillId="0" borderId="7" xfId="7" applyBorder="1" applyAlignment="1">
      <alignment horizontal="centerContinuous" vertical="center"/>
    </xf>
    <xf numFmtId="0" fontId="1" fillId="0" borderId="29" xfId="7" applyBorder="1" applyAlignment="1">
      <alignment horizontal="center" vertical="top" wrapText="1"/>
    </xf>
    <xf numFmtId="0" fontId="1" fillId="0" borderId="14" xfId="7" applyBorder="1"/>
    <xf numFmtId="0" fontId="1" fillId="0" borderId="30" xfId="7" applyBorder="1" applyAlignment="1">
      <alignment horizontal="center" vertical="top" wrapText="1"/>
    </xf>
    <xf numFmtId="0" fontId="1" fillId="0" borderId="16" xfId="7" applyBorder="1"/>
    <xf numFmtId="0" fontId="1" fillId="0" borderId="30" xfId="7" applyBorder="1"/>
    <xf numFmtId="0" fontId="1" fillId="0" borderId="15" xfId="7" applyBorder="1"/>
    <xf numFmtId="0" fontId="1" fillId="0" borderId="31" xfId="7" applyBorder="1"/>
    <xf numFmtId="0" fontId="1" fillId="0" borderId="32" xfId="7" applyBorder="1" applyAlignment="1">
      <alignment horizontal="centerContinuous" vertical="center"/>
    </xf>
    <xf numFmtId="0" fontId="1" fillId="0" borderId="33" xfId="7" applyBorder="1" applyAlignment="1">
      <alignment horizontal="centerContinuous" vertical="center"/>
    </xf>
    <xf numFmtId="0" fontId="1" fillId="0" borderId="34" xfId="7" applyBorder="1" applyAlignment="1">
      <alignment horizontal="centerContinuous" vertical="center"/>
    </xf>
    <xf numFmtId="0" fontId="1" fillId="0" borderId="35" xfId="7" applyBorder="1" applyAlignment="1">
      <alignment horizontal="center" vertical="center"/>
    </xf>
    <xf numFmtId="0" fontId="1" fillId="0" borderId="36" xfId="7" applyBorder="1" applyAlignment="1">
      <alignment horizontal="center" vertical="center"/>
    </xf>
    <xf numFmtId="0" fontId="1" fillId="0" borderId="37" xfId="7" applyBorder="1" applyAlignment="1">
      <alignment horizontal="center" vertical="top" wrapText="1"/>
    </xf>
    <xf numFmtId="0" fontId="1" fillId="0" borderId="19" xfId="7" applyBorder="1"/>
    <xf numFmtId="0" fontId="1" fillId="0" borderId="38" xfId="7" applyBorder="1" applyAlignment="1">
      <alignment horizontal="center"/>
    </xf>
    <xf numFmtId="0" fontId="1" fillId="0" borderId="20" xfId="7" applyBorder="1"/>
    <xf numFmtId="0" fontId="1" fillId="0" borderId="39" xfId="7" applyBorder="1"/>
    <xf numFmtId="0" fontId="1" fillId="0" borderId="40" xfId="7" applyBorder="1" applyAlignment="1">
      <alignment horizontal="center" vertical="center"/>
    </xf>
    <xf numFmtId="0" fontId="1" fillId="0" borderId="41" xfId="7" applyBorder="1" applyAlignment="1">
      <alignment horizontal="center" vertical="center"/>
    </xf>
    <xf numFmtId="0" fontId="1" fillId="0" borderId="42" xfId="7" applyBorder="1" applyAlignment="1">
      <alignment horizontal="center" vertical="center"/>
    </xf>
    <xf numFmtId="0" fontId="1" fillId="0" borderId="43" xfId="7" applyBorder="1"/>
    <xf numFmtId="167" fontId="1" fillId="0" borderId="16" xfId="7" applyNumberFormat="1" applyBorder="1" applyAlignment="1">
      <alignment vertical="top" wrapText="1"/>
    </xf>
    <xf numFmtId="167" fontId="1" fillId="0" borderId="30" xfId="7" applyNumberFormat="1" applyBorder="1"/>
    <xf numFmtId="167" fontId="1" fillId="0" borderId="44" xfId="7" applyNumberFormat="1" applyBorder="1"/>
    <xf numFmtId="167" fontId="1" fillId="0" borderId="0" xfId="7" applyNumberFormat="1" applyBorder="1"/>
    <xf numFmtId="167" fontId="1" fillId="0" borderId="45" xfId="7" applyNumberFormat="1" applyBorder="1"/>
    <xf numFmtId="167" fontId="1" fillId="0" borderId="37" xfId="7" applyNumberFormat="1" applyBorder="1"/>
    <xf numFmtId="167" fontId="1" fillId="0" borderId="46" xfId="7" applyNumberFormat="1" applyBorder="1" applyAlignment="1">
      <alignment vertical="center"/>
    </xf>
    <xf numFmtId="167" fontId="1" fillId="0" borderId="47" xfId="7" applyNumberFormat="1" applyBorder="1" applyAlignment="1">
      <alignment vertical="center"/>
    </xf>
    <xf numFmtId="167" fontId="1" fillId="0" borderId="48" xfId="7" applyNumberFormat="1" applyBorder="1" applyAlignment="1">
      <alignment vertical="center"/>
    </xf>
    <xf numFmtId="167" fontId="1" fillId="0" borderId="47" xfId="7" applyNumberFormat="1" applyBorder="1"/>
    <xf numFmtId="0" fontId="1" fillId="0" borderId="44" xfId="7" applyBorder="1"/>
    <xf numFmtId="167" fontId="1" fillId="0" borderId="13" xfId="7" applyNumberFormat="1" applyBorder="1"/>
    <xf numFmtId="167" fontId="1" fillId="0" borderId="10" xfId="7" applyNumberFormat="1" applyBorder="1"/>
    <xf numFmtId="167" fontId="1" fillId="0" borderId="9" xfId="7" applyNumberFormat="1" applyBorder="1"/>
    <xf numFmtId="167" fontId="1" fillId="0" borderId="12" xfId="7" applyNumberFormat="1" applyBorder="1"/>
    <xf numFmtId="0" fontId="1" fillId="0" borderId="8" xfId="7" applyBorder="1"/>
    <xf numFmtId="0" fontId="1" fillId="0" borderId="11" xfId="7" applyBorder="1"/>
    <xf numFmtId="167" fontId="1" fillId="0" borderId="31" xfId="7" applyNumberFormat="1" applyBorder="1"/>
    <xf numFmtId="0" fontId="1" fillId="0" borderId="0" xfId="7" applyAlignment="1">
      <alignment vertical="center"/>
    </xf>
    <xf numFmtId="167" fontId="1" fillId="0" borderId="17" xfId="7" applyNumberFormat="1" applyBorder="1" applyAlignment="1">
      <alignment vertical="center"/>
    </xf>
    <xf numFmtId="167" fontId="1" fillId="0" borderId="15" xfId="7" applyNumberFormat="1" applyBorder="1" applyAlignment="1">
      <alignment vertical="center"/>
    </xf>
    <xf numFmtId="167" fontId="1" fillId="0" borderId="16" xfId="7" applyNumberFormat="1" applyBorder="1" applyAlignment="1">
      <alignment vertical="center"/>
    </xf>
    <xf numFmtId="167" fontId="1" fillId="0" borderId="44" xfId="7" applyNumberFormat="1" applyBorder="1" applyAlignment="1">
      <alignment vertical="center"/>
    </xf>
    <xf numFmtId="0" fontId="1" fillId="0" borderId="0" xfId="7" applyAlignment="1">
      <alignment horizontal="center" vertical="center"/>
    </xf>
    <xf numFmtId="167" fontId="1" fillId="0" borderId="22" xfId="7" applyNumberFormat="1" applyBorder="1"/>
    <xf numFmtId="167" fontId="1" fillId="0" borderId="20" xfId="7" applyNumberFormat="1" applyBorder="1"/>
    <xf numFmtId="167" fontId="1" fillId="0" borderId="21" xfId="7" applyNumberFormat="1" applyBorder="1"/>
    <xf numFmtId="167" fontId="1" fillId="0" borderId="23" xfId="7" applyNumberFormat="1" applyBorder="1"/>
    <xf numFmtId="0" fontId="1" fillId="0" borderId="46" xfId="7" applyBorder="1"/>
    <xf numFmtId="167" fontId="1" fillId="0" borderId="24" xfId="7" applyNumberFormat="1" applyBorder="1"/>
    <xf numFmtId="167" fontId="1" fillId="0" borderId="26" xfId="7" applyNumberFormat="1" applyBorder="1"/>
    <xf numFmtId="167" fontId="1" fillId="0" borderId="25" xfId="7" applyNumberFormat="1" applyBorder="1"/>
    <xf numFmtId="167" fontId="1" fillId="0" borderId="46" xfId="7" applyNumberFormat="1" applyBorder="1"/>
    <xf numFmtId="0" fontId="17" fillId="0" borderId="0" xfId="7" applyFont="1"/>
    <xf numFmtId="0" fontId="18" fillId="0" borderId="0" xfId="7" applyFont="1"/>
    <xf numFmtId="0" fontId="19" fillId="0" borderId="0" xfId="0" applyFont="1"/>
    <xf numFmtId="10" fontId="19" fillId="0" borderId="0" xfId="10" applyNumberFormat="1" applyFont="1"/>
    <xf numFmtId="0" fontId="19" fillId="0" borderId="4" xfId="0" applyFont="1" applyBorder="1"/>
    <xf numFmtId="1" fontId="20" fillId="0" borderId="0" xfId="7" applyNumberFormat="1" applyFont="1" applyFill="1" applyAlignment="1">
      <alignment horizontal="left" vertical="top"/>
    </xf>
    <xf numFmtId="1" fontId="20" fillId="0" borderId="0" xfId="7" applyNumberFormat="1" applyFont="1"/>
    <xf numFmtId="0" fontId="21" fillId="0" borderId="4" xfId="0" applyFont="1" applyBorder="1"/>
    <xf numFmtId="3" fontId="21" fillId="0" borderId="4" xfId="0" applyNumberFormat="1" applyFont="1" applyFill="1" applyBorder="1"/>
    <xf numFmtId="3" fontId="19" fillId="0" borderId="4" xfId="0" applyNumberFormat="1" applyFont="1" applyBorder="1"/>
    <xf numFmtId="1" fontId="19" fillId="0" borderId="4" xfId="0" applyNumberFormat="1" applyFont="1" applyBorder="1"/>
    <xf numFmtId="3" fontId="13" fillId="0" borderId="4" xfId="0" applyNumberFormat="1" applyFont="1" applyFill="1" applyBorder="1"/>
    <xf numFmtId="3" fontId="14" fillId="0" borderId="4" xfId="0" applyNumberFormat="1" applyFont="1" applyFill="1" applyBorder="1"/>
    <xf numFmtId="0" fontId="12" fillId="3" borderId="4" xfId="0" applyFont="1" applyFill="1" applyBorder="1"/>
    <xf numFmtId="3" fontId="19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indent="2"/>
    </xf>
    <xf numFmtId="0" fontId="19" fillId="0" borderId="4" xfId="0" applyFont="1" applyBorder="1" applyAlignment="1">
      <alignment horizontal="left" vertical="center" indent="2"/>
    </xf>
    <xf numFmtId="0" fontId="13" fillId="0" borderId="4" xfId="0" applyFont="1" applyBorder="1" applyAlignment="1">
      <alignment horizontal="left" indent="2"/>
    </xf>
    <xf numFmtId="0" fontId="13" fillId="4" borderId="4" xfId="0" applyFont="1" applyFill="1" applyBorder="1" applyAlignment="1">
      <alignment horizontal="left" indent="2"/>
    </xf>
    <xf numFmtId="0" fontId="13" fillId="0" borderId="4" xfId="0" applyFont="1" applyFill="1" applyBorder="1" applyAlignment="1">
      <alignment horizontal="left" indent="2"/>
    </xf>
    <xf numFmtId="0" fontId="21" fillId="3" borderId="4" xfId="0" applyFont="1" applyFill="1" applyBorder="1"/>
    <xf numFmtId="3" fontId="12" fillId="3" borderId="4" xfId="0" applyNumberFormat="1" applyFont="1" applyFill="1" applyBorder="1"/>
    <xf numFmtId="3" fontId="21" fillId="3" borderId="4" xfId="0" applyNumberFormat="1" applyFont="1" applyFill="1" applyBorder="1"/>
    <xf numFmtId="166" fontId="19" fillId="0" borderId="4" xfId="10" applyNumberFormat="1" applyFont="1" applyBorder="1"/>
    <xf numFmtId="49" fontId="12" fillId="5" borderId="49" xfId="7" applyNumberFormat="1" applyFont="1" applyFill="1" applyBorder="1" applyAlignment="1">
      <alignment horizontal="center" vertical="center" wrapText="1"/>
    </xf>
    <xf numFmtId="0" fontId="1" fillId="0" borderId="12" xfId="7" applyFont="1" applyBorder="1" applyAlignment="1">
      <alignment horizontal="center" vertical="top" wrapText="1"/>
    </xf>
    <xf numFmtId="3" fontId="1" fillId="0" borderId="12" xfId="7" applyNumberFormat="1" applyBorder="1"/>
    <xf numFmtId="3" fontId="1" fillId="0" borderId="18" xfId="7" applyNumberFormat="1" applyBorder="1"/>
    <xf numFmtId="3" fontId="1" fillId="0" borderId="23" xfId="7" applyNumberFormat="1" applyBorder="1"/>
    <xf numFmtId="3" fontId="1" fillId="0" borderId="15" xfId="7" applyNumberFormat="1" applyBorder="1"/>
    <xf numFmtId="0" fontId="0" fillId="0" borderId="6" xfId="0" applyBorder="1"/>
    <xf numFmtId="167" fontId="0" fillId="0" borderId="15" xfId="0" applyNumberFormat="1" applyBorder="1"/>
    <xf numFmtId="167" fontId="0" fillId="0" borderId="16" xfId="0" applyNumberFormat="1" applyBorder="1"/>
    <xf numFmtId="167" fontId="0" fillId="0" borderId="17" xfId="0" applyNumberFormat="1" applyBorder="1"/>
    <xf numFmtId="167" fontId="0" fillId="0" borderId="18" xfId="0" applyNumberFormat="1" applyBorder="1"/>
    <xf numFmtId="0" fontId="0" fillId="0" borderId="13" xfId="0" applyBorder="1"/>
    <xf numFmtId="0" fontId="0" fillId="0" borderId="17" xfId="0" applyBorder="1"/>
    <xf numFmtId="0" fontId="0" fillId="0" borderId="22" xfId="0" applyBorder="1"/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7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67" fontId="0" fillId="0" borderId="16" xfId="0" applyNumberFormat="1" applyBorder="1" applyAlignment="1">
      <alignment vertical="top" wrapText="1"/>
    </xf>
    <xf numFmtId="167" fontId="0" fillId="0" borderId="30" xfId="0" applyNumberFormat="1" applyBorder="1"/>
    <xf numFmtId="167" fontId="0" fillId="0" borderId="44" xfId="0" applyNumberFormat="1" applyBorder="1"/>
    <xf numFmtId="167" fontId="0" fillId="0" borderId="0" xfId="0" applyNumberFormat="1" applyBorder="1"/>
    <xf numFmtId="167" fontId="0" fillId="0" borderId="45" xfId="0" applyNumberFormat="1" applyBorder="1"/>
    <xf numFmtId="167" fontId="0" fillId="0" borderId="37" xfId="0" applyNumberFormat="1" applyBorder="1"/>
    <xf numFmtId="167" fontId="0" fillId="0" borderId="46" xfId="0" applyNumberFormat="1" applyBorder="1" applyAlignment="1">
      <alignment vertical="center"/>
    </xf>
    <xf numFmtId="167" fontId="0" fillId="0" borderId="47" xfId="0" applyNumberFormat="1" applyBorder="1" applyAlignment="1">
      <alignment vertical="center"/>
    </xf>
    <xf numFmtId="167" fontId="0" fillId="0" borderId="48" xfId="0" applyNumberFormat="1" applyBorder="1" applyAlignment="1">
      <alignment vertical="center"/>
    </xf>
    <xf numFmtId="167" fontId="0" fillId="0" borderId="47" xfId="0" applyNumberFormat="1" applyBorder="1"/>
    <xf numFmtId="167" fontId="0" fillId="0" borderId="13" xfId="0" applyNumberFormat="1" applyBorder="1"/>
    <xf numFmtId="167" fontId="0" fillId="0" borderId="10" xfId="0" applyNumberFormat="1" applyBorder="1"/>
    <xf numFmtId="167" fontId="0" fillId="0" borderId="9" xfId="0" applyNumberFormat="1" applyBorder="1"/>
    <xf numFmtId="167" fontId="0" fillId="0" borderId="12" xfId="0" applyNumberFormat="1" applyBorder="1"/>
    <xf numFmtId="0" fontId="0" fillId="0" borderId="11" xfId="0" applyBorder="1"/>
    <xf numFmtId="167" fontId="0" fillId="0" borderId="31" xfId="0" applyNumberFormat="1" applyBorder="1"/>
    <xf numFmtId="0" fontId="0" fillId="0" borderId="0" xfId="0" applyBorder="1"/>
    <xf numFmtId="0" fontId="0" fillId="0" borderId="0" xfId="0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0" fontId="0" fillId="0" borderId="0" xfId="0" applyNumberFormat="1"/>
    <xf numFmtId="167" fontId="0" fillId="0" borderId="44" xfId="0" applyNumberFormat="1" applyBorder="1" applyAlignment="1">
      <alignment vertical="center"/>
    </xf>
    <xf numFmtId="167" fontId="0" fillId="0" borderId="22" xfId="0" applyNumberFormat="1" applyBorder="1"/>
    <xf numFmtId="167" fontId="0" fillId="0" borderId="20" xfId="0" applyNumberFormat="1" applyBorder="1"/>
    <xf numFmtId="167" fontId="0" fillId="0" borderId="21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167" fontId="0" fillId="0" borderId="25" xfId="0" applyNumberFormat="1" applyBorder="1"/>
    <xf numFmtId="167" fontId="0" fillId="0" borderId="46" xfId="0" applyNumberFormat="1" applyBorder="1"/>
    <xf numFmtId="3" fontId="0" fillId="0" borderId="12" xfId="0" applyNumberFormat="1" applyBorder="1"/>
    <xf numFmtId="3" fontId="0" fillId="0" borderId="18" xfId="0" applyNumberFormat="1" applyBorder="1"/>
    <xf numFmtId="3" fontId="0" fillId="0" borderId="23" xfId="0" applyNumberFormat="1" applyBorder="1"/>
    <xf numFmtId="3" fontId="0" fillId="0" borderId="15" xfId="0" applyNumberFormat="1" applyBorder="1"/>
    <xf numFmtId="1" fontId="22" fillId="0" borderId="0" xfId="8" applyNumberFormat="1" applyFont="1" applyFill="1"/>
    <xf numFmtId="3" fontId="21" fillId="0" borderId="0" xfId="0" applyNumberFormat="1" applyFont="1" applyFill="1" applyBorder="1"/>
    <xf numFmtId="0" fontId="19" fillId="0" borderId="0" xfId="0" applyFont="1" applyBorder="1"/>
    <xf numFmtId="168" fontId="0" fillId="0" borderId="0" xfId="16" applyNumberFormat="1" applyFont="1"/>
    <xf numFmtId="0" fontId="12" fillId="5" borderId="4" xfId="0" applyFont="1" applyFill="1" applyBorder="1" applyAlignment="1">
      <alignment horizontal="center" vertical="center" wrapText="1"/>
    </xf>
    <xf numFmtId="166" fontId="0" fillId="0" borderId="0" xfId="10" applyNumberFormat="1" applyFont="1"/>
    <xf numFmtId="0" fontId="25" fillId="0" borderId="0" xfId="0" applyFont="1"/>
    <xf numFmtId="169" fontId="12" fillId="3" borderId="4" xfId="10" applyNumberFormat="1" applyFont="1" applyFill="1" applyBorder="1"/>
    <xf numFmtId="170" fontId="19" fillId="0" borderId="4" xfId="10" applyNumberFormat="1" applyFont="1" applyBorder="1"/>
    <xf numFmtId="170" fontId="21" fillId="3" borderId="4" xfId="10" applyNumberFormat="1" applyFont="1" applyFill="1" applyBorder="1"/>
    <xf numFmtId="170" fontId="12" fillId="3" borderId="4" xfId="10" applyNumberFormat="1" applyFont="1" applyFill="1" applyBorder="1"/>
    <xf numFmtId="170" fontId="13" fillId="0" borderId="4" xfId="10" applyNumberFormat="1" applyFont="1" applyFill="1" applyBorder="1"/>
    <xf numFmtId="170" fontId="19" fillId="0" borderId="4" xfId="10" applyNumberFormat="1" applyFont="1" applyBorder="1" applyAlignment="1">
      <alignment horizontal="right" vertical="center"/>
    </xf>
    <xf numFmtId="170" fontId="13" fillId="0" borderId="4" xfId="10" applyNumberFormat="1" applyFont="1" applyBorder="1"/>
    <xf numFmtId="0" fontId="21" fillId="5" borderId="4" xfId="0" applyFont="1" applyFill="1" applyBorder="1" applyAlignment="1">
      <alignment horizontal="center" vertical="center" wrapText="1"/>
    </xf>
    <xf numFmtId="0" fontId="26" fillId="0" borderId="0" xfId="18"/>
    <xf numFmtId="0" fontId="1" fillId="0" borderId="0" xfId="18" applyFont="1"/>
    <xf numFmtId="0" fontId="24" fillId="0" borderId="0" xfId="18" applyFont="1"/>
    <xf numFmtId="0" fontId="1" fillId="0" borderId="0" xfId="18" applyFont="1" applyAlignment="1">
      <alignment horizontal="center"/>
    </xf>
    <xf numFmtId="0" fontId="1" fillId="0" borderId="0" xfId="18" applyNumberFormat="1" applyFont="1"/>
    <xf numFmtId="0" fontId="11" fillId="0" borderId="0" xfId="18" applyFont="1"/>
    <xf numFmtId="0" fontId="11" fillId="0" borderId="0" xfId="18" applyNumberFormat="1" applyFont="1"/>
    <xf numFmtId="0" fontId="1" fillId="0" borderId="5" xfId="18" applyFont="1" applyBorder="1"/>
    <xf numFmtId="0" fontId="1" fillId="0" borderId="6" xfId="18" applyFont="1" applyBorder="1"/>
    <xf numFmtId="0" fontId="1" fillId="0" borderId="7" xfId="18" applyNumberFormat="1" applyFont="1" applyBorder="1"/>
    <xf numFmtId="0" fontId="26" fillId="0" borderId="8" xfId="18" applyBorder="1" applyAlignment="1">
      <alignment horizontal="centerContinuous" vertical="center"/>
    </xf>
    <xf numFmtId="0" fontId="1" fillId="0" borderId="9" xfId="18" applyFont="1" applyBorder="1" applyAlignment="1">
      <alignment horizontal="centerContinuous" vertical="center"/>
    </xf>
    <xf numFmtId="0" fontId="1" fillId="0" borderId="10" xfId="18" applyFont="1" applyBorder="1" applyAlignment="1">
      <alignment horizontal="center" vertical="top" wrapText="1"/>
    </xf>
    <xf numFmtId="0" fontId="1" fillId="0" borderId="11" xfId="18" applyFont="1" applyBorder="1" applyAlignment="1">
      <alignment vertical="top" wrapText="1"/>
    </xf>
    <xf numFmtId="0" fontId="1" fillId="0" borderId="12" xfId="18" applyFont="1" applyBorder="1" applyAlignment="1">
      <alignment horizontal="center" vertical="top" wrapText="1"/>
    </xf>
    <xf numFmtId="0" fontId="1" fillId="0" borderId="9" xfId="18" applyFont="1" applyBorder="1" applyAlignment="1">
      <alignment horizontal="center" vertical="top" wrapText="1"/>
    </xf>
    <xf numFmtId="0" fontId="1" fillId="0" borderId="10" xfId="18" applyFont="1" applyBorder="1" applyAlignment="1">
      <alignment vertical="top" wrapText="1"/>
    </xf>
    <xf numFmtId="0" fontId="1" fillId="0" borderId="12" xfId="18" applyFont="1" applyBorder="1" applyAlignment="1">
      <alignment vertical="top" wrapText="1"/>
    </xf>
    <xf numFmtId="0" fontId="26" fillId="0" borderId="14" xfId="18" applyBorder="1" applyAlignment="1">
      <alignment horizontal="centerContinuous"/>
    </xf>
    <xf numFmtId="0" fontId="1" fillId="0" borderId="15" xfId="18" applyFont="1" applyBorder="1" applyAlignment="1">
      <alignment horizontal="center" vertical="top" wrapText="1"/>
    </xf>
    <xf numFmtId="0" fontId="1" fillId="0" borderId="16" xfId="18" applyFont="1" applyBorder="1" applyAlignment="1">
      <alignment horizontal="center" vertical="top" wrapText="1"/>
    </xf>
    <xf numFmtId="0" fontId="1" fillId="0" borderId="17" xfId="18" applyFont="1" applyBorder="1" applyAlignment="1">
      <alignment horizontal="center" vertical="top" wrapText="1"/>
    </xf>
    <xf numFmtId="0" fontId="1" fillId="0" borderId="18" xfId="18" applyFont="1" applyBorder="1" applyAlignment="1">
      <alignment horizontal="center" vertical="top" wrapText="1"/>
    </xf>
    <xf numFmtId="0" fontId="1" fillId="0" borderId="15" xfId="18" applyFont="1" applyBorder="1" applyAlignment="1">
      <alignment vertical="top" wrapText="1"/>
    </xf>
    <xf numFmtId="0" fontId="1" fillId="0" borderId="18" xfId="18" applyFont="1" applyBorder="1" applyAlignment="1">
      <alignment vertical="top" wrapText="1"/>
    </xf>
    <xf numFmtId="0" fontId="26" fillId="0" borderId="19" xfId="18" applyBorder="1" applyAlignment="1">
      <alignment horizontal="centerContinuous"/>
    </xf>
    <xf numFmtId="0" fontId="1" fillId="0" borderId="20" xfId="18" applyFont="1" applyBorder="1" applyAlignment="1">
      <alignment horizontal="center"/>
    </xf>
    <xf numFmtId="0" fontId="1" fillId="0" borderId="21" xfId="18" applyFont="1" applyBorder="1" applyAlignment="1">
      <alignment horizontal="center"/>
    </xf>
    <xf numFmtId="0" fontId="1" fillId="0" borderId="22" xfId="18" applyFont="1" applyBorder="1" applyAlignment="1">
      <alignment horizontal="center"/>
    </xf>
    <xf numFmtId="165" fontId="1" fillId="0" borderId="23" xfId="18" applyNumberFormat="1" applyFont="1" applyBorder="1" applyAlignment="1">
      <alignment horizontal="center"/>
    </xf>
    <xf numFmtId="167" fontId="1" fillId="0" borderId="15" xfId="18" applyNumberFormat="1" applyFont="1" applyBorder="1"/>
    <xf numFmtId="167" fontId="1" fillId="0" borderId="16" xfId="18" applyNumberFormat="1" applyFont="1" applyBorder="1"/>
    <xf numFmtId="167" fontId="1" fillId="0" borderId="17" xfId="18" applyNumberFormat="1" applyFont="1" applyBorder="1"/>
    <xf numFmtId="167" fontId="1" fillId="0" borderId="18" xfId="18" applyNumberFormat="1" applyFont="1" applyBorder="1"/>
    <xf numFmtId="0" fontId="1" fillId="0" borderId="13" xfId="18" applyFont="1" applyBorder="1"/>
    <xf numFmtId="3" fontId="1" fillId="0" borderId="12" xfId="18" applyNumberFormat="1" applyFont="1" applyBorder="1"/>
    <xf numFmtId="0" fontId="1" fillId="0" borderId="17" xfId="18" applyFont="1" applyBorder="1"/>
    <xf numFmtId="3" fontId="1" fillId="0" borderId="18" xfId="18" applyNumberFormat="1" applyFont="1" applyBorder="1"/>
    <xf numFmtId="0" fontId="1" fillId="0" borderId="22" xfId="18" applyFont="1" applyBorder="1"/>
    <xf numFmtId="3" fontId="1" fillId="0" borderId="23" xfId="18" applyNumberFormat="1" applyFont="1" applyBorder="1"/>
    <xf numFmtId="0" fontId="26" fillId="0" borderId="19" xfId="18" applyBorder="1" applyAlignment="1">
      <alignment horizontal="centerContinuous" vertical="center"/>
    </xf>
    <xf numFmtId="167" fontId="1" fillId="0" borderId="24" xfId="18" applyNumberFormat="1" applyFont="1" applyBorder="1" applyAlignment="1">
      <alignment vertical="center"/>
    </xf>
    <xf numFmtId="167" fontId="1" fillId="0" borderId="25" xfId="18" applyNumberFormat="1" applyFont="1" applyBorder="1" applyAlignment="1">
      <alignment vertical="center"/>
    </xf>
    <xf numFmtId="167" fontId="1" fillId="0" borderId="7" xfId="18" applyNumberFormat="1" applyFont="1" applyBorder="1" applyAlignment="1">
      <alignment vertical="center"/>
    </xf>
    <xf numFmtId="167" fontId="1" fillId="0" borderId="26" xfId="18" applyNumberFormat="1" applyFont="1" applyBorder="1" applyAlignment="1">
      <alignment vertical="center"/>
    </xf>
    <xf numFmtId="0" fontId="1" fillId="0" borderId="0" xfId="18" applyNumberFormat="1" applyFont="1" applyBorder="1" applyAlignment="1">
      <alignment vertical="center"/>
    </xf>
    <xf numFmtId="0" fontId="26" fillId="0" borderId="0" xfId="18" applyNumberFormat="1" applyBorder="1" applyAlignment="1">
      <alignment vertical="center"/>
    </xf>
    <xf numFmtId="0" fontId="26" fillId="0" borderId="0" xfId="18" applyBorder="1" applyAlignment="1">
      <alignment vertical="center"/>
    </xf>
    <xf numFmtId="167" fontId="1" fillId="0" borderId="0" xfId="18" applyNumberFormat="1" applyFont="1" applyBorder="1" applyAlignment="1">
      <alignment vertical="center"/>
    </xf>
    <xf numFmtId="0" fontId="1" fillId="0" borderId="0" xfId="18" applyNumberFormat="1" applyFont="1" applyBorder="1" applyAlignment="1">
      <alignment horizontal="center" vertical="center"/>
    </xf>
    <xf numFmtId="0" fontId="1" fillId="0" borderId="5" xfId="18" applyNumberFormat="1" applyFont="1" applyBorder="1"/>
    <xf numFmtId="0" fontId="1" fillId="0" borderId="6" xfId="18" applyNumberFormat="1" applyFont="1" applyBorder="1"/>
    <xf numFmtId="0" fontId="1" fillId="0" borderId="27" xfId="18" applyFont="1" applyBorder="1" applyAlignment="1">
      <alignment horizontal="centerContinuous" vertical="center"/>
    </xf>
    <xf numFmtId="0" fontId="1" fillId="0" borderId="5" xfId="18" applyFont="1" applyBorder="1" applyAlignment="1">
      <alignment horizontal="centerContinuous" vertical="center"/>
    </xf>
    <xf numFmtId="0" fontId="1" fillId="0" borderId="25" xfId="18" applyFont="1" applyBorder="1" applyAlignment="1">
      <alignment horizontal="centerContinuous" vertical="center"/>
    </xf>
    <xf numFmtId="0" fontId="1" fillId="0" borderId="28" xfId="18" applyFont="1" applyBorder="1" applyAlignment="1">
      <alignment horizontal="centerContinuous" vertical="center" wrapText="1"/>
    </xf>
    <xf numFmtId="0" fontId="1" fillId="0" borderId="7" xfId="18" applyFont="1" applyBorder="1" applyAlignment="1">
      <alignment horizontal="centerContinuous" vertical="center"/>
    </xf>
    <xf numFmtId="0" fontId="1" fillId="0" borderId="29" xfId="18" applyFont="1" applyBorder="1" applyAlignment="1">
      <alignment horizontal="center" vertical="top" wrapText="1"/>
    </xf>
    <xf numFmtId="0" fontId="26" fillId="0" borderId="14" xfId="18" applyBorder="1"/>
    <xf numFmtId="0" fontId="1" fillId="0" borderId="30" xfId="18" applyFont="1" applyBorder="1" applyAlignment="1">
      <alignment horizontal="center" vertical="top" wrapText="1"/>
    </xf>
    <xf numFmtId="0" fontId="1" fillId="0" borderId="16" xfId="18" applyFont="1" applyBorder="1"/>
    <xf numFmtId="0" fontId="1" fillId="0" borderId="30" xfId="18" applyFont="1" applyBorder="1"/>
    <xf numFmtId="0" fontId="1" fillId="0" borderId="18" xfId="18" applyFont="1" applyBorder="1"/>
    <xf numFmtId="0" fontId="1" fillId="0" borderId="15" xfId="18" applyFont="1" applyBorder="1"/>
    <xf numFmtId="0" fontId="1" fillId="0" borderId="31" xfId="18" applyFont="1" applyBorder="1"/>
    <xf numFmtId="0" fontId="1" fillId="0" borderId="32" xfId="18" applyFont="1" applyBorder="1" applyAlignment="1">
      <alignment horizontal="centerContinuous" vertical="center"/>
    </xf>
    <xf numFmtId="0" fontId="1" fillId="0" borderId="33" xfId="18" applyFont="1" applyBorder="1" applyAlignment="1">
      <alignment horizontal="centerContinuous" vertical="center"/>
    </xf>
    <xf numFmtId="0" fontId="1" fillId="0" borderId="34" xfId="18" applyFont="1" applyBorder="1" applyAlignment="1">
      <alignment horizontal="centerContinuous" vertical="center"/>
    </xf>
    <xf numFmtId="0" fontId="1" fillId="0" borderId="35" xfId="18" applyFont="1" applyBorder="1" applyAlignment="1">
      <alignment horizontal="center" vertical="center"/>
    </xf>
    <xf numFmtId="0" fontId="1" fillId="0" borderId="36" xfId="18" applyFont="1" applyBorder="1" applyAlignment="1">
      <alignment horizontal="center" vertical="center"/>
    </xf>
    <xf numFmtId="0" fontId="1" fillId="0" borderId="37" xfId="18" applyFont="1" applyBorder="1" applyAlignment="1">
      <alignment horizontal="center" vertical="top" wrapText="1"/>
    </xf>
    <xf numFmtId="0" fontId="26" fillId="0" borderId="19" xfId="18" applyBorder="1"/>
    <xf numFmtId="0" fontId="1" fillId="0" borderId="38" xfId="18" applyFont="1" applyBorder="1" applyAlignment="1">
      <alignment horizontal="center"/>
    </xf>
    <xf numFmtId="0" fontId="1" fillId="0" borderId="23" xfId="18" applyFont="1" applyBorder="1"/>
    <xf numFmtId="0" fontId="1" fillId="0" borderId="20" xfId="18" applyFont="1" applyBorder="1"/>
    <xf numFmtId="0" fontId="1" fillId="0" borderId="39" xfId="18" applyFont="1" applyBorder="1"/>
    <xf numFmtId="0" fontId="1" fillId="0" borderId="40" xfId="18" applyFont="1" applyBorder="1" applyAlignment="1">
      <alignment horizontal="center" vertical="center"/>
    </xf>
    <xf numFmtId="0" fontId="1" fillId="0" borderId="41" xfId="18" applyFont="1" applyBorder="1" applyAlignment="1">
      <alignment horizontal="center" vertical="center"/>
    </xf>
    <xf numFmtId="0" fontId="1" fillId="0" borderId="42" xfId="18" applyFont="1" applyBorder="1" applyAlignment="1">
      <alignment horizontal="center" vertical="center"/>
    </xf>
    <xf numFmtId="0" fontId="1" fillId="0" borderId="43" xfId="18" applyFont="1" applyBorder="1"/>
    <xf numFmtId="167" fontId="1" fillId="0" borderId="16" xfId="18" applyNumberFormat="1" applyFont="1" applyBorder="1" applyAlignment="1">
      <alignment vertical="top" wrapText="1"/>
    </xf>
    <xf numFmtId="167" fontId="1" fillId="0" borderId="30" xfId="18" applyNumberFormat="1" applyFont="1" applyBorder="1"/>
    <xf numFmtId="167" fontId="1" fillId="0" borderId="44" xfId="18" applyNumberFormat="1" applyFont="1" applyBorder="1"/>
    <xf numFmtId="167" fontId="1" fillId="0" borderId="0" xfId="18" applyNumberFormat="1" applyFont="1" applyBorder="1"/>
    <xf numFmtId="167" fontId="1" fillId="0" borderId="45" xfId="18" applyNumberFormat="1" applyFont="1" applyBorder="1"/>
    <xf numFmtId="167" fontId="1" fillId="0" borderId="37" xfId="18" applyNumberFormat="1" applyFont="1" applyBorder="1"/>
    <xf numFmtId="167" fontId="1" fillId="0" borderId="46" xfId="18" applyNumberFormat="1" applyFont="1" applyBorder="1" applyAlignment="1">
      <alignment vertical="center"/>
    </xf>
    <xf numFmtId="167" fontId="1" fillId="0" borderId="47" xfId="18" applyNumberFormat="1" applyFont="1" applyBorder="1" applyAlignment="1">
      <alignment vertical="center"/>
    </xf>
    <xf numFmtId="167" fontId="1" fillId="0" borderId="48" xfId="18" applyNumberFormat="1" applyFont="1" applyBorder="1" applyAlignment="1">
      <alignment vertical="center"/>
    </xf>
    <xf numFmtId="167" fontId="1" fillId="0" borderId="47" xfId="18" applyNumberFormat="1" applyFont="1" applyBorder="1"/>
    <xf numFmtId="0" fontId="1" fillId="0" borderId="44" xfId="18" applyFont="1" applyBorder="1"/>
    <xf numFmtId="167" fontId="1" fillId="0" borderId="13" xfId="18" applyNumberFormat="1" applyFont="1" applyBorder="1"/>
    <xf numFmtId="167" fontId="1" fillId="0" borderId="10" xfId="18" applyNumberFormat="1" applyFont="1" applyBorder="1"/>
    <xf numFmtId="167" fontId="1" fillId="0" borderId="9" xfId="18" applyNumberFormat="1" applyFont="1" applyBorder="1"/>
    <xf numFmtId="167" fontId="1" fillId="0" borderId="12" xfId="18" applyNumberFormat="1" applyFont="1" applyBorder="1"/>
    <xf numFmtId="0" fontId="1" fillId="0" borderId="8" xfId="18" applyFont="1" applyBorder="1"/>
    <xf numFmtId="0" fontId="1" fillId="0" borderId="11" xfId="18" applyFont="1" applyBorder="1"/>
    <xf numFmtId="167" fontId="1" fillId="0" borderId="31" xfId="18" applyNumberFormat="1" applyFont="1" applyBorder="1"/>
    <xf numFmtId="0" fontId="1" fillId="0" borderId="14" xfId="18" applyFont="1" applyBorder="1"/>
    <xf numFmtId="0" fontId="1" fillId="0" borderId="0" xfId="18" applyFont="1" applyBorder="1"/>
    <xf numFmtId="0" fontId="26" fillId="0" borderId="0" xfId="18" applyAlignment="1">
      <alignment vertical="center"/>
    </xf>
    <xf numFmtId="167" fontId="1" fillId="0" borderId="17" xfId="18" applyNumberFormat="1" applyFont="1" applyBorder="1" applyAlignment="1">
      <alignment vertical="center"/>
    </xf>
    <xf numFmtId="167" fontId="1" fillId="0" borderId="15" xfId="18" applyNumberFormat="1" applyFont="1" applyBorder="1" applyAlignment="1">
      <alignment vertical="center"/>
    </xf>
    <xf numFmtId="167" fontId="1" fillId="0" borderId="16" xfId="18" applyNumberFormat="1" applyFont="1" applyBorder="1" applyAlignment="1">
      <alignment vertical="center"/>
    </xf>
    <xf numFmtId="0" fontId="1" fillId="0" borderId="0" xfId="18" applyFont="1" applyBorder="1" applyAlignment="1">
      <alignment vertical="center"/>
    </xf>
    <xf numFmtId="167" fontId="1" fillId="0" borderId="44" xfId="18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26" fillId="0" borderId="0" xfId="18" applyAlignment="1">
      <alignment horizontal="center" vertical="center"/>
    </xf>
    <xf numFmtId="0" fontId="26" fillId="0" borderId="0" xfId="18" applyAlignment="1">
      <alignment horizontal="center"/>
    </xf>
    <xf numFmtId="167" fontId="1" fillId="0" borderId="22" xfId="18" applyNumberFormat="1" applyFont="1" applyBorder="1"/>
    <xf numFmtId="167" fontId="1" fillId="0" borderId="20" xfId="18" applyNumberFormat="1" applyFont="1" applyBorder="1"/>
    <xf numFmtId="167" fontId="1" fillId="0" borderId="21" xfId="18" applyNumberFormat="1" applyFont="1" applyBorder="1"/>
    <xf numFmtId="167" fontId="1" fillId="0" borderId="23" xfId="18" applyNumberFormat="1" applyFont="1" applyBorder="1"/>
    <xf numFmtId="0" fontId="1" fillId="0" borderId="46" xfId="18" applyFont="1" applyBorder="1"/>
    <xf numFmtId="167" fontId="1" fillId="0" borderId="24" xfId="18" applyNumberFormat="1" applyFont="1" applyBorder="1"/>
    <xf numFmtId="167" fontId="1" fillId="0" borderId="26" xfId="18" applyNumberFormat="1" applyFont="1" applyBorder="1"/>
    <xf numFmtId="167" fontId="1" fillId="0" borderId="25" xfId="18" applyNumberFormat="1" applyFont="1" applyBorder="1"/>
    <xf numFmtId="167" fontId="1" fillId="0" borderId="46" xfId="18" applyNumberFormat="1" applyFont="1" applyBorder="1"/>
    <xf numFmtId="0" fontId="26" fillId="0" borderId="0" xfId="18" applyNumberFormat="1"/>
    <xf numFmtId="0" fontId="26" fillId="0" borderId="6" xfId="18" applyBorder="1"/>
    <xf numFmtId="0" fontId="26" fillId="0" borderId="7" xfId="18" applyNumberFormat="1" applyBorder="1"/>
    <xf numFmtId="0" fontId="26" fillId="0" borderId="9" xfId="18" applyBorder="1" applyAlignment="1">
      <alignment horizontal="centerContinuous" vertical="center"/>
    </xf>
    <xf numFmtId="0" fontId="26" fillId="0" borderId="15" xfId="18" applyBorder="1" applyAlignment="1">
      <alignment horizontal="center" vertical="top" wrapText="1"/>
    </xf>
    <xf numFmtId="0" fontId="26" fillId="0" borderId="17" xfId="18" applyBorder="1" applyAlignment="1">
      <alignment horizontal="center" vertical="top" wrapText="1"/>
    </xf>
    <xf numFmtId="0" fontId="26" fillId="0" borderId="16" xfId="18" applyBorder="1" applyAlignment="1">
      <alignment horizontal="center" vertical="top" wrapText="1"/>
    </xf>
    <xf numFmtId="0" fontId="26" fillId="0" borderId="18" xfId="18" applyBorder="1" applyAlignment="1">
      <alignment horizontal="center" vertical="top" wrapText="1"/>
    </xf>
    <xf numFmtId="0" fontId="26" fillId="0" borderId="15" xfId="18" applyBorder="1" applyAlignment="1">
      <alignment vertical="top" wrapText="1"/>
    </xf>
    <xf numFmtId="0" fontId="26" fillId="0" borderId="18" xfId="18" applyBorder="1" applyAlignment="1">
      <alignment vertical="top" wrapText="1"/>
    </xf>
    <xf numFmtId="0" fontId="26" fillId="0" borderId="20" xfId="18" applyBorder="1" applyAlignment="1">
      <alignment horizontal="center"/>
    </xf>
    <xf numFmtId="0" fontId="26" fillId="0" borderId="22" xfId="18" applyBorder="1" applyAlignment="1">
      <alignment horizontal="center"/>
    </xf>
    <xf numFmtId="0" fontId="26" fillId="0" borderId="21" xfId="18" applyBorder="1" applyAlignment="1">
      <alignment horizontal="center"/>
    </xf>
    <xf numFmtId="165" fontId="26" fillId="0" borderId="23" xfId="18" applyNumberFormat="1" applyBorder="1" applyAlignment="1">
      <alignment horizontal="center"/>
    </xf>
    <xf numFmtId="167" fontId="26" fillId="0" borderId="15" xfId="18" applyNumberFormat="1" applyBorder="1"/>
    <xf numFmtId="167" fontId="26" fillId="0" borderId="16" xfId="18" applyNumberFormat="1" applyBorder="1"/>
    <xf numFmtId="167" fontId="26" fillId="0" borderId="17" xfId="18" applyNumberFormat="1" applyBorder="1"/>
    <xf numFmtId="167" fontId="26" fillId="0" borderId="18" xfId="18" applyNumberFormat="1" applyBorder="1"/>
    <xf numFmtId="0" fontId="26" fillId="0" borderId="13" xfId="18" applyBorder="1"/>
    <xf numFmtId="0" fontId="26" fillId="0" borderId="17" xfId="18" applyBorder="1"/>
    <xf numFmtId="0" fontId="26" fillId="0" borderId="22" xfId="18" applyBorder="1"/>
    <xf numFmtId="167" fontId="26" fillId="0" borderId="24" xfId="18" applyNumberFormat="1" applyBorder="1" applyAlignment="1">
      <alignment vertical="center"/>
    </xf>
    <xf numFmtId="167" fontId="26" fillId="0" borderId="25" xfId="18" applyNumberFormat="1" applyBorder="1" applyAlignment="1">
      <alignment vertical="center"/>
    </xf>
    <xf numFmtId="167" fontId="26" fillId="0" borderId="7" xfId="18" applyNumberFormat="1" applyBorder="1" applyAlignment="1">
      <alignment vertical="center"/>
    </xf>
    <xf numFmtId="167" fontId="26" fillId="0" borderId="26" xfId="18" applyNumberFormat="1" applyBorder="1" applyAlignment="1">
      <alignment vertical="center"/>
    </xf>
    <xf numFmtId="167" fontId="26" fillId="0" borderId="0" xfId="18" applyNumberFormat="1" applyBorder="1" applyAlignment="1">
      <alignment vertical="center"/>
    </xf>
    <xf numFmtId="0" fontId="26" fillId="0" borderId="0" xfId="18" applyNumberFormat="1" applyBorder="1" applyAlignment="1">
      <alignment horizontal="center" vertical="center"/>
    </xf>
    <xf numFmtId="0" fontId="26" fillId="0" borderId="6" xfId="18" applyNumberFormat="1" applyBorder="1"/>
    <xf numFmtId="0" fontId="26" fillId="0" borderId="27" xfId="18" applyBorder="1" applyAlignment="1">
      <alignment horizontal="centerContinuous" vertical="center"/>
    </xf>
    <xf numFmtId="0" fontId="26" fillId="0" borderId="25" xfId="18" applyBorder="1" applyAlignment="1">
      <alignment horizontal="centerContinuous" vertical="center"/>
    </xf>
    <xf numFmtId="0" fontId="26" fillId="0" borderId="28" xfId="18" applyBorder="1" applyAlignment="1">
      <alignment horizontal="centerContinuous" vertical="center" wrapText="1"/>
    </xf>
    <xf numFmtId="0" fontId="26" fillId="0" borderId="7" xfId="18" applyBorder="1" applyAlignment="1">
      <alignment horizontal="centerContinuous" vertical="center"/>
    </xf>
    <xf numFmtId="0" fontId="26" fillId="0" borderId="30" xfId="18" applyBorder="1" applyAlignment="1">
      <alignment horizontal="center" vertical="top" wrapText="1"/>
    </xf>
    <xf numFmtId="0" fontId="26" fillId="0" borderId="16" xfId="18" applyBorder="1"/>
    <xf numFmtId="0" fontId="26" fillId="0" borderId="30" xfId="18" applyBorder="1"/>
    <xf numFmtId="0" fontId="26" fillId="0" borderId="18" xfId="18" applyBorder="1"/>
    <xf numFmtId="0" fontId="26" fillId="0" borderId="15" xfId="18" applyBorder="1"/>
    <xf numFmtId="0" fontId="26" fillId="0" borderId="33" xfId="18" applyBorder="1" applyAlignment="1">
      <alignment horizontal="centerContinuous" vertical="center"/>
    </xf>
    <xf numFmtId="0" fontId="26" fillId="0" borderId="34" xfId="18" applyBorder="1" applyAlignment="1">
      <alignment horizontal="centerContinuous" vertical="center"/>
    </xf>
    <xf numFmtId="0" fontId="26" fillId="0" borderId="37" xfId="18" applyBorder="1" applyAlignment="1">
      <alignment horizontal="center" vertical="top" wrapText="1"/>
    </xf>
    <xf numFmtId="0" fontId="26" fillId="0" borderId="38" xfId="18" applyBorder="1" applyAlignment="1">
      <alignment horizontal="center"/>
    </xf>
    <xf numFmtId="0" fontId="26" fillId="0" borderId="23" xfId="18" applyBorder="1"/>
    <xf numFmtId="0" fontId="26" fillId="0" borderId="20" xfId="18" applyBorder="1"/>
    <xf numFmtId="0" fontId="26" fillId="0" borderId="42" xfId="18" applyBorder="1" applyAlignment="1">
      <alignment horizontal="center" vertical="center"/>
    </xf>
    <xf numFmtId="0" fontId="26" fillId="0" borderId="43" xfId="18" applyBorder="1"/>
    <xf numFmtId="167" fontId="26" fillId="0" borderId="16" xfId="18" applyNumberFormat="1" applyBorder="1" applyAlignment="1">
      <alignment vertical="top" wrapText="1"/>
    </xf>
    <xf numFmtId="167" fontId="26" fillId="0" borderId="30" xfId="18" applyNumberFormat="1" applyBorder="1"/>
    <xf numFmtId="167" fontId="26" fillId="0" borderId="44" xfId="18" applyNumberFormat="1" applyBorder="1"/>
    <xf numFmtId="167" fontId="26" fillId="0" borderId="0" xfId="18" applyNumberFormat="1" applyBorder="1"/>
    <xf numFmtId="167" fontId="26" fillId="0" borderId="45" xfId="18" applyNumberFormat="1" applyBorder="1"/>
    <xf numFmtId="167" fontId="26" fillId="0" borderId="37" xfId="18" applyNumberFormat="1" applyBorder="1"/>
    <xf numFmtId="167" fontId="26" fillId="0" borderId="46" xfId="18" applyNumberFormat="1" applyBorder="1" applyAlignment="1">
      <alignment vertical="center"/>
    </xf>
    <xf numFmtId="167" fontId="26" fillId="0" borderId="47" xfId="18" applyNumberFormat="1" applyBorder="1" applyAlignment="1">
      <alignment vertical="center"/>
    </xf>
    <xf numFmtId="167" fontId="26" fillId="0" borderId="48" xfId="18" applyNumberFormat="1" applyBorder="1" applyAlignment="1">
      <alignment vertical="center"/>
    </xf>
    <xf numFmtId="167" fontId="26" fillId="0" borderId="47" xfId="18" applyNumberFormat="1" applyBorder="1"/>
    <xf numFmtId="167" fontId="26" fillId="0" borderId="13" xfId="18" applyNumberFormat="1" applyBorder="1"/>
    <xf numFmtId="167" fontId="26" fillId="0" borderId="10" xfId="18" applyNumberFormat="1" applyBorder="1"/>
    <xf numFmtId="167" fontId="26" fillId="0" borderId="9" xfId="18" applyNumberFormat="1" applyBorder="1"/>
    <xf numFmtId="167" fontId="26" fillId="0" borderId="12" xfId="18" applyNumberFormat="1" applyBorder="1"/>
    <xf numFmtId="0" fontId="26" fillId="0" borderId="11" xfId="18" applyBorder="1"/>
    <xf numFmtId="167" fontId="26" fillId="0" borderId="31" xfId="18" applyNumberFormat="1" applyBorder="1"/>
    <xf numFmtId="0" fontId="26" fillId="0" borderId="0" xfId="18" applyBorder="1"/>
    <xf numFmtId="167" fontId="26" fillId="0" borderId="17" xfId="18" applyNumberFormat="1" applyBorder="1" applyAlignment="1">
      <alignment vertical="center"/>
    </xf>
    <xf numFmtId="167" fontId="26" fillId="0" borderId="15" xfId="18" applyNumberFormat="1" applyBorder="1" applyAlignment="1">
      <alignment vertical="center"/>
    </xf>
    <xf numFmtId="167" fontId="26" fillId="0" borderId="16" xfId="18" applyNumberFormat="1" applyBorder="1" applyAlignment="1">
      <alignment vertical="center"/>
    </xf>
    <xf numFmtId="167" fontId="26" fillId="0" borderId="44" xfId="18" applyNumberFormat="1" applyBorder="1" applyAlignment="1">
      <alignment vertical="center"/>
    </xf>
    <xf numFmtId="167" fontId="26" fillId="0" borderId="22" xfId="18" applyNumberFormat="1" applyBorder="1"/>
    <xf numFmtId="167" fontId="26" fillId="0" borderId="20" xfId="18" applyNumberFormat="1" applyBorder="1"/>
    <xf numFmtId="167" fontId="26" fillId="0" borderId="21" xfId="18" applyNumberFormat="1" applyBorder="1"/>
    <xf numFmtId="167" fontId="26" fillId="0" borderId="23" xfId="18" applyNumberFormat="1" applyBorder="1"/>
    <xf numFmtId="167" fontId="26" fillId="0" borderId="24" xfId="18" applyNumberFormat="1" applyBorder="1"/>
    <xf numFmtId="167" fontId="26" fillId="0" borderId="26" xfId="18" applyNumberFormat="1" applyBorder="1"/>
    <xf numFmtId="167" fontId="26" fillId="0" borderId="25" xfId="18" applyNumberFormat="1" applyBorder="1"/>
    <xf numFmtId="167" fontId="26" fillId="0" borderId="46" xfId="18" applyNumberFormat="1" applyBorder="1"/>
    <xf numFmtId="0" fontId="26" fillId="0" borderId="5" xfId="18" applyBorder="1"/>
    <xf numFmtId="3" fontId="19" fillId="0" borderId="4" xfId="0" applyNumberFormat="1" applyFont="1" applyFill="1" applyBorder="1" applyAlignment="1">
      <alignment horizontal="right" vertical="center"/>
    </xf>
    <xf numFmtId="3" fontId="19" fillId="0" borderId="0" xfId="0" applyNumberFormat="1" applyFont="1"/>
    <xf numFmtId="3" fontId="0" fillId="0" borderId="0" xfId="0" applyNumberFormat="1"/>
    <xf numFmtId="0" fontId="7" fillId="0" borderId="0" xfId="18" applyFont="1"/>
    <xf numFmtId="0" fontId="12" fillId="0" borderId="0" xfId="7" applyFont="1"/>
    <xf numFmtId="0" fontId="27" fillId="0" borderId="0" xfId="3" applyFont="1" applyAlignment="1" applyProtection="1"/>
    <xf numFmtId="171" fontId="1" fillId="0" borderId="0" xfId="7" applyNumberFormat="1"/>
    <xf numFmtId="167" fontId="1" fillId="0" borderId="0" xfId="7" applyNumberFormat="1"/>
    <xf numFmtId="172" fontId="1" fillId="0" borderId="0" xfId="7" applyNumberFormat="1"/>
    <xf numFmtId="1" fontId="1" fillId="0" borderId="0" xfId="7" applyNumberFormat="1"/>
    <xf numFmtId="1" fontId="26" fillId="0" borderId="0" xfId="18" applyNumberFormat="1"/>
    <xf numFmtId="167" fontId="26" fillId="0" borderId="0" xfId="18" applyNumberFormat="1"/>
    <xf numFmtId="0" fontId="19" fillId="0" borderId="0" xfId="15" applyFont="1"/>
    <xf numFmtId="0" fontId="12" fillId="5" borderId="4" xfId="15" applyFont="1" applyFill="1" applyBorder="1" applyAlignment="1">
      <alignment horizontal="center" vertical="center" wrapText="1"/>
    </xf>
    <xf numFmtId="3" fontId="12" fillId="3" borderId="4" xfId="15" applyNumberFormat="1" applyFont="1" applyFill="1" applyBorder="1"/>
    <xf numFmtId="3" fontId="19" fillId="0" borderId="4" xfId="15" applyNumberFormat="1" applyFont="1" applyBorder="1"/>
    <xf numFmtId="3" fontId="21" fillId="3" borderId="4" xfId="15" applyNumberFormat="1" applyFont="1" applyFill="1" applyBorder="1"/>
    <xf numFmtId="3" fontId="13" fillId="0" borderId="4" xfId="15" applyNumberFormat="1" applyFont="1" applyFill="1" applyBorder="1"/>
    <xf numFmtId="0" fontId="19" fillId="0" borderId="4" xfId="15" applyFont="1" applyBorder="1"/>
    <xf numFmtId="3" fontId="19" fillId="0" borderId="4" xfId="15" applyNumberFormat="1" applyFont="1" applyBorder="1" applyAlignment="1">
      <alignment horizontal="right" vertical="center"/>
    </xf>
    <xf numFmtId="0" fontId="24" fillId="0" borderId="0" xfId="7" applyFont="1"/>
    <xf numFmtId="0" fontId="1" fillId="0" borderId="9" xfId="7" applyFont="1" applyBorder="1" applyAlignment="1">
      <alignment horizontal="center" vertical="top" wrapText="1"/>
    </xf>
    <xf numFmtId="167" fontId="1" fillId="0" borderId="15" xfId="7" applyNumberFormat="1" applyFont="1" applyBorder="1"/>
    <xf numFmtId="0" fontId="1" fillId="0" borderId="0" xfId="7" applyFont="1"/>
    <xf numFmtId="0" fontId="1" fillId="0" borderId="5" xfId="7" applyNumberFormat="1" applyFont="1" applyBorder="1"/>
    <xf numFmtId="0" fontId="1" fillId="0" borderId="6" xfId="7" applyNumberFormat="1" applyFont="1" applyBorder="1"/>
    <xf numFmtId="0" fontId="1" fillId="0" borderId="7" xfId="7" applyNumberFormat="1" applyFont="1" applyBorder="1"/>
    <xf numFmtId="0" fontId="1" fillId="0" borderId="10" xfId="7" applyFont="1" applyBorder="1" applyAlignment="1">
      <alignment horizontal="center" vertical="top" wrapText="1"/>
    </xf>
    <xf numFmtId="0" fontId="1" fillId="0" borderId="11" xfId="7" applyFont="1" applyBorder="1" applyAlignment="1">
      <alignment vertical="top" wrapText="1"/>
    </xf>
    <xf numFmtId="0" fontId="1" fillId="0" borderId="12" xfId="7" applyFont="1" applyBorder="1" applyAlignment="1">
      <alignment vertical="top" wrapText="1"/>
    </xf>
    <xf numFmtId="0" fontId="1" fillId="0" borderId="10" xfId="7" applyFont="1" applyBorder="1" applyAlignment="1">
      <alignment vertical="top" wrapText="1"/>
    </xf>
    <xf numFmtId="0" fontId="1" fillId="0" borderId="5" xfId="7" applyFont="1" applyBorder="1" applyAlignment="1">
      <alignment horizontal="centerContinuous" vertical="center"/>
    </xf>
    <xf numFmtId="0" fontId="1" fillId="0" borderId="25" xfId="7" applyFont="1" applyBorder="1" applyAlignment="1">
      <alignment horizontal="centerContinuous" vertical="center"/>
    </xf>
    <xf numFmtId="0" fontId="1" fillId="0" borderId="28" xfId="7" applyFont="1" applyBorder="1" applyAlignment="1">
      <alignment horizontal="centerContinuous" vertical="center" wrapText="1"/>
    </xf>
    <xf numFmtId="0" fontId="1" fillId="0" borderId="7" xfId="7" applyFont="1" applyBorder="1" applyAlignment="1">
      <alignment horizontal="centerContinuous" vertical="center"/>
    </xf>
    <xf numFmtId="0" fontId="1" fillId="0" borderId="29" xfId="7" applyFont="1" applyBorder="1" applyAlignment="1">
      <alignment horizontal="center" vertical="top" wrapText="1"/>
    </xf>
    <xf numFmtId="0" fontId="1" fillId="0" borderId="16" xfId="7" applyFont="1" applyBorder="1" applyAlignment="1">
      <alignment horizontal="center" vertical="top" wrapText="1"/>
    </xf>
    <xf numFmtId="0" fontId="1" fillId="0" borderId="15" xfId="7" applyFont="1" applyBorder="1" applyAlignment="1">
      <alignment horizontal="center" vertical="top" wrapText="1"/>
    </xf>
    <xf numFmtId="0" fontId="1" fillId="0" borderId="17" xfId="7" applyFont="1" applyBorder="1" applyAlignment="1">
      <alignment horizontal="center" vertical="top" wrapText="1"/>
    </xf>
    <xf numFmtId="0" fontId="1" fillId="0" borderId="16" xfId="7" applyFont="1" applyBorder="1"/>
    <xf numFmtId="0" fontId="1" fillId="0" borderId="30" xfId="7" applyFont="1" applyBorder="1"/>
    <xf numFmtId="0" fontId="1" fillId="0" borderId="18" xfId="7" applyFont="1" applyBorder="1"/>
    <xf numFmtId="0" fontId="1" fillId="0" borderId="15" xfId="7" applyFont="1" applyBorder="1"/>
    <xf numFmtId="0" fontId="1" fillId="0" borderId="31" xfId="7" applyFont="1" applyBorder="1"/>
    <xf numFmtId="0" fontId="1" fillId="0" borderId="32" xfId="7" applyFont="1" applyBorder="1" applyAlignment="1">
      <alignment horizontal="centerContinuous" vertical="center"/>
    </xf>
    <xf numFmtId="0" fontId="1" fillId="0" borderId="33" xfId="7" applyFont="1" applyBorder="1" applyAlignment="1">
      <alignment horizontal="centerContinuous" vertical="center"/>
    </xf>
    <xf numFmtId="0" fontId="1" fillId="0" borderId="34" xfId="7" applyFont="1" applyBorder="1" applyAlignment="1">
      <alignment horizontal="centerContinuous" vertical="center"/>
    </xf>
    <xf numFmtId="0" fontId="1" fillId="0" borderId="35" xfId="7" applyFont="1" applyBorder="1" applyAlignment="1">
      <alignment horizontal="center" vertical="center"/>
    </xf>
    <xf numFmtId="0" fontId="1" fillId="0" borderId="36" xfId="7" applyFont="1" applyBorder="1" applyAlignment="1">
      <alignment horizontal="center" vertical="center"/>
    </xf>
    <xf numFmtId="0" fontId="1" fillId="0" borderId="37" xfId="7" applyFont="1" applyBorder="1" applyAlignment="1">
      <alignment horizontal="center" vertical="top" wrapText="1"/>
    </xf>
    <xf numFmtId="0" fontId="1" fillId="0" borderId="18" xfId="7" applyFont="1" applyBorder="1" applyAlignment="1">
      <alignment horizontal="center" vertical="top" wrapText="1"/>
    </xf>
    <xf numFmtId="0" fontId="1" fillId="0" borderId="21" xfId="7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0" fontId="1" fillId="0" borderId="22" xfId="7" applyFont="1" applyBorder="1" applyAlignment="1">
      <alignment horizontal="center"/>
    </xf>
    <xf numFmtId="0" fontId="1" fillId="0" borderId="38" xfId="7" applyFont="1" applyBorder="1" applyAlignment="1">
      <alignment horizontal="center"/>
    </xf>
    <xf numFmtId="0" fontId="1" fillId="0" borderId="23" xfId="7" applyFont="1" applyBorder="1"/>
    <xf numFmtId="0" fontId="1" fillId="0" borderId="20" xfId="7" applyFont="1" applyBorder="1"/>
    <xf numFmtId="0" fontId="1" fillId="0" borderId="39" xfId="7" applyFont="1" applyBorder="1"/>
    <xf numFmtId="0" fontId="1" fillId="0" borderId="22" xfId="7" applyFont="1" applyBorder="1"/>
    <xf numFmtId="0" fontId="1" fillId="0" borderId="40" xfId="7" applyFont="1" applyBorder="1" applyAlignment="1">
      <alignment horizontal="center" vertical="center"/>
    </xf>
    <xf numFmtId="0" fontId="1" fillId="0" borderId="41" xfId="7" applyFont="1" applyBorder="1" applyAlignment="1">
      <alignment horizontal="center" vertical="center"/>
    </xf>
    <xf numFmtId="0" fontId="1" fillId="0" borderId="42" xfId="7" applyFont="1" applyBorder="1" applyAlignment="1">
      <alignment horizontal="center" vertical="center"/>
    </xf>
    <xf numFmtId="0" fontId="1" fillId="0" borderId="43" xfId="7" applyFont="1" applyBorder="1"/>
    <xf numFmtId="167" fontId="1" fillId="0" borderId="18" xfId="7" applyNumberFormat="1" applyFont="1" applyBorder="1"/>
    <xf numFmtId="0" fontId="1" fillId="0" borderId="8" xfId="7" applyFont="1" applyBorder="1"/>
    <xf numFmtId="0" fontId="1" fillId="0" borderId="11" xfId="7" applyFont="1" applyBorder="1"/>
    <xf numFmtId="0" fontId="1" fillId="0" borderId="14" xfId="7" applyFont="1" applyBorder="1"/>
    <xf numFmtId="0" fontId="1" fillId="0" borderId="0" xfId="7" applyFont="1" applyBorder="1"/>
    <xf numFmtId="0" fontId="1" fillId="0" borderId="0" xfId="7" applyFont="1" applyBorder="1" applyAlignment="1">
      <alignment vertical="center"/>
    </xf>
    <xf numFmtId="0" fontId="1" fillId="0" borderId="10" xfId="7" applyBorder="1" applyAlignment="1">
      <alignment horizontal="center" vertical="top" wrapText="1"/>
    </xf>
    <xf numFmtId="0" fontId="1" fillId="0" borderId="15" xfId="7" applyBorder="1" applyAlignment="1">
      <alignment horizontal="center" vertical="top" wrapText="1"/>
    </xf>
    <xf numFmtId="0" fontId="1" fillId="0" borderId="12" xfId="7" applyBorder="1" applyAlignment="1">
      <alignment horizontal="center" vertical="top" wrapText="1"/>
    </xf>
    <xf numFmtId="0" fontId="1" fillId="0" borderId="18" xfId="7" applyBorder="1" applyAlignment="1">
      <alignment horizontal="center" vertical="top" wrapText="1"/>
    </xf>
    <xf numFmtId="0" fontId="19" fillId="0" borderId="4" xfId="0" applyNumberFormat="1" applyFont="1" applyBorder="1" applyAlignment="1">
      <alignment horizontal="left" indent="2"/>
    </xf>
    <xf numFmtId="0" fontId="21" fillId="3" borderId="4" xfId="0" applyNumberFormat="1" applyFont="1" applyFill="1" applyBorder="1" applyAlignment="1">
      <alignment vertical="center"/>
    </xf>
    <xf numFmtId="0" fontId="13" fillId="0" borderId="4" xfId="0" applyNumberFormat="1" applyFont="1" applyBorder="1" applyAlignment="1">
      <alignment horizontal="left" indent="2"/>
    </xf>
    <xf numFmtId="0" fontId="19" fillId="0" borderId="4" xfId="0" applyNumberFormat="1" applyFont="1" applyBorder="1" applyAlignment="1">
      <alignment horizontal="left" vertical="center" indent="2"/>
    </xf>
    <xf numFmtId="0" fontId="13" fillId="4" borderId="4" xfId="0" applyNumberFormat="1" applyFont="1" applyFill="1" applyBorder="1" applyAlignment="1">
      <alignment horizontal="left" indent="2"/>
    </xf>
    <xf numFmtId="0" fontId="1" fillId="0" borderId="5" xfId="7" applyFont="1" applyBorder="1"/>
    <xf numFmtId="0" fontId="15" fillId="0" borderId="0" xfId="15"/>
    <xf numFmtId="166" fontId="0" fillId="0" borderId="0" xfId="19" applyNumberFormat="1" applyFont="1"/>
    <xf numFmtId="0" fontId="17" fillId="0" borderId="0" xfId="7" applyNumberFormat="1" applyFont="1"/>
    <xf numFmtId="0" fontId="1" fillId="0" borderId="10" xfId="7" applyNumberFormat="1" applyBorder="1" applyAlignment="1">
      <alignment horizontal="center" vertical="top" wrapText="1"/>
    </xf>
    <xf numFmtId="0" fontId="1" fillId="0" borderId="13" xfId="7" applyNumberFormat="1" applyBorder="1" applyAlignment="1">
      <alignment horizontal="center" vertical="top" wrapText="1"/>
    </xf>
    <xf numFmtId="0" fontId="1" fillId="0" borderId="9" xfId="7" applyNumberFormat="1" applyBorder="1" applyAlignment="1">
      <alignment horizontal="center" vertical="top" wrapText="1"/>
    </xf>
    <xf numFmtId="0" fontId="1" fillId="0" borderId="12" xfId="7" applyNumberFormat="1" applyBorder="1" applyAlignment="1">
      <alignment horizontal="center" vertical="top" wrapText="1"/>
    </xf>
    <xf numFmtId="0" fontId="1" fillId="0" borderId="10" xfId="18" applyNumberFormat="1" applyFont="1" applyBorder="1" applyAlignment="1">
      <alignment horizontal="center" vertical="top" wrapText="1"/>
    </xf>
    <xf numFmtId="0" fontId="1" fillId="0" borderId="13" xfId="18" applyNumberFormat="1" applyFont="1" applyBorder="1" applyAlignment="1">
      <alignment horizontal="center" vertical="top" wrapText="1"/>
    </xf>
    <xf numFmtId="0" fontId="1" fillId="0" borderId="9" xfId="18" applyNumberFormat="1" applyFont="1" applyBorder="1" applyAlignment="1">
      <alignment horizontal="center" vertical="top" wrapText="1"/>
    </xf>
    <xf numFmtId="0" fontId="1" fillId="0" borderId="12" xfId="18" applyNumberFormat="1" applyFont="1" applyBorder="1" applyAlignment="1">
      <alignment horizontal="center" vertical="top" wrapText="1"/>
    </xf>
    <xf numFmtId="0" fontId="24" fillId="0" borderId="0" xfId="7" applyNumberFormat="1" applyFont="1"/>
    <xf numFmtId="0" fontId="1" fillId="0" borderId="13" xfId="7" applyNumberFormat="1" applyFont="1" applyBorder="1" applyAlignment="1">
      <alignment horizontal="center" vertical="top" wrapText="1"/>
    </xf>
    <xf numFmtId="0" fontId="1" fillId="0" borderId="9" xfId="7" applyNumberFormat="1" applyFont="1" applyBorder="1" applyAlignment="1">
      <alignment horizontal="center" vertical="top" wrapText="1"/>
    </xf>
    <xf numFmtId="0" fontId="1" fillId="0" borderId="12" xfId="7" applyNumberFormat="1" applyFont="1" applyBorder="1" applyAlignment="1">
      <alignment horizontal="center" vertical="top" wrapText="1"/>
    </xf>
    <xf numFmtId="0" fontId="27" fillId="0" borderId="0" xfId="3" applyNumberFormat="1" applyFont="1" applyAlignment="1" applyProtection="1"/>
    <xf numFmtId="0" fontId="1" fillId="0" borderId="10" xfId="7" applyBorder="1" applyAlignment="1">
      <alignment horizontal="center" vertical="top" wrapText="1"/>
    </xf>
    <xf numFmtId="0" fontId="1" fillId="0" borderId="15" xfId="7" applyBorder="1" applyAlignment="1">
      <alignment horizontal="center" vertical="top" wrapText="1"/>
    </xf>
    <xf numFmtId="0" fontId="1" fillId="0" borderId="20" xfId="7" applyBorder="1" applyAlignment="1">
      <alignment horizontal="center" vertical="top" wrapText="1"/>
    </xf>
    <xf numFmtId="0" fontId="1" fillId="0" borderId="12" xfId="7" applyBorder="1" applyAlignment="1">
      <alignment horizontal="center" vertical="top" wrapText="1"/>
    </xf>
    <xf numFmtId="0" fontId="1" fillId="0" borderId="18" xfId="7" applyBorder="1" applyAlignment="1">
      <alignment horizontal="center" vertical="top" wrapText="1"/>
    </xf>
    <xf numFmtId="0" fontId="1" fillId="0" borderId="23" xfId="7" applyBorder="1" applyAlignment="1">
      <alignment horizontal="center" vertical="top" wrapText="1"/>
    </xf>
    <xf numFmtId="0" fontId="1" fillId="0" borderId="10" xfId="7" applyNumberFormat="1" applyBorder="1" applyAlignment="1">
      <alignment horizontal="center" vertical="top" wrapText="1"/>
    </xf>
  </cellXfs>
  <cellStyles count="20">
    <cellStyle name="CABECALHO" xfId="1"/>
    <cellStyle name="DADOS" xfId="2"/>
    <cellStyle name="Hiperligação" xfId="3" builtinId="8"/>
    <cellStyle name="Hyperlink_Q11Princ Agreg Adm Publicas" xfId="4"/>
    <cellStyle name="LineBottom2" xfId="5"/>
    <cellStyle name="LineBottom3" xfId="6"/>
    <cellStyle name="Normal" xfId="0" builtinId="0"/>
    <cellStyle name="Normal 2" xfId="7"/>
    <cellStyle name="Normal 3" xfId="15"/>
    <cellStyle name="Normal 4" xfId="17"/>
    <cellStyle name="Normal 5" xfId="18"/>
    <cellStyle name="Normal_TAB4-1" xfId="8"/>
    <cellStyle name="NUMLINHA" xfId="9"/>
    <cellStyle name="Percentagem" xfId="10" builtinId="5"/>
    <cellStyle name="Percentagem 2" xfId="19"/>
    <cellStyle name="QDTITULO" xfId="11"/>
    <cellStyle name="Standard_WBBasis" xfId="12"/>
    <cellStyle name="TITCOLUNA" xfId="13"/>
    <cellStyle name="Vírgula" xfId="16" builtinId="3"/>
    <cellStyle name="WithoutLine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showGridLines="0" workbookViewId="0">
      <selection activeCell="A16" sqref="A16"/>
    </sheetView>
  </sheetViews>
  <sheetFormatPr defaultColWidth="9.140625" defaultRowHeight="14.25"/>
  <cols>
    <col min="1" max="1" width="84.85546875" style="115" bestFit="1" customWidth="1"/>
    <col min="2" max="16384" width="9.140625" style="115"/>
  </cols>
  <sheetData>
    <row r="2" spans="1:1" ht="15">
      <c r="A2" s="406" t="s">
        <v>216</v>
      </c>
    </row>
    <row r="4" spans="1:1">
      <c r="A4" s="407" t="s">
        <v>162</v>
      </c>
    </row>
    <row r="5" spans="1:1">
      <c r="A5" s="407" t="s">
        <v>163</v>
      </c>
    </row>
    <row r="6" spans="1:1">
      <c r="A6" s="407" t="s">
        <v>164</v>
      </c>
    </row>
    <row r="7" spans="1:1">
      <c r="A7" s="496" t="s">
        <v>277</v>
      </c>
    </row>
    <row r="8" spans="1:1">
      <c r="A8" s="407" t="s">
        <v>217</v>
      </c>
    </row>
    <row r="9" spans="1:1">
      <c r="A9" s="407" t="s">
        <v>171</v>
      </c>
    </row>
    <row r="10" spans="1:1">
      <c r="A10" s="407" t="s">
        <v>170</v>
      </c>
    </row>
    <row r="11" spans="1:1">
      <c r="A11" s="407" t="s">
        <v>169</v>
      </c>
    </row>
    <row r="12" spans="1:1">
      <c r="A12" s="407" t="s">
        <v>168</v>
      </c>
    </row>
    <row r="13" spans="1:1">
      <c r="A13" s="407" t="s">
        <v>167</v>
      </c>
    </row>
    <row r="14" spans="1:1">
      <c r="A14" s="407" t="s">
        <v>166</v>
      </c>
    </row>
    <row r="15" spans="1:1">
      <c r="A15" s="407" t="s">
        <v>165</v>
      </c>
    </row>
    <row r="16" spans="1:1">
      <c r="A16" s="407" t="s">
        <v>219</v>
      </c>
    </row>
    <row r="17" spans="1:1">
      <c r="A17" s="407" t="s">
        <v>215</v>
      </c>
    </row>
  </sheetData>
  <hyperlinks>
    <hyperlink ref="A7" location="Q1.4!A1" display="Quadro 1.4 - PIB e suas componentes, taxas de variação em volume (%)"/>
    <hyperlink ref="A4" location="Q1.1!A1" display="Quadro 1.1 - PIB e suas componentes, a preços correntes"/>
    <hyperlink ref="A5" location="Q1.2!A1" display="Quadro 1.2 - PIB e suas componentes a preços correntes, taxas de variação (%)"/>
    <hyperlink ref="A6" location="'Q1.3 '!A1" display="Quadro 1.3 - PIB e suas componentes, a preços do ano anterior"/>
    <hyperlink ref="A8" location="Q1.5!A1" display="Quadro 1.5 - PIB e seus componentes, Encadeado em volume"/>
    <hyperlink ref="A9" location="Q1.6!A1" display="Quadro 1.5 - Tabela Recurso e Emprego (TRE) 2015, a preços correntes"/>
    <hyperlink ref="A10" location="Q1.7!A1" display="Quadro 1.7 - Tabela Recurso e Emprego (TRE) 2016, a preços correntes"/>
    <hyperlink ref="A11" location="Q1.8!A1" display="Quadro 1.8 - Tabela Recurso e Emprego (TRE) 2016, a preços do ano anterior"/>
    <hyperlink ref="A12" location="Q1.9!A1" display="Quadro 1.9 - Tabela Recurso e Emprego (TRE) 2017, a preços correntes"/>
    <hyperlink ref="A13" location="Q1.10!A1" display="Quadro 1.10 - Tabela Recurso e Emprego (TRE) 2017, a preços do ano anterior"/>
    <hyperlink ref="A15" location="Q1.12!A1" display="Quadro 1.12 - Tabela Recurso e Emprego (TRE) 2018, a preços do ano anterior"/>
    <hyperlink ref="A14" location="Q1.11!A1" display="Quadro 1.11 - Tabela Recurso e Emprego (TRE) 2018, a preços correntes"/>
    <hyperlink ref="A16" location="Q1.13!A1" display="Quadro 1.13 - Tabela Recurso e Emprego (TRE) 2019, a preços do ano anterior"/>
    <hyperlink ref="A17" location="Q1.14!A1" display="Quadro 1.14 - Tabela Recurso e Emprego (TRE) 2019, a preços do ano anterior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6"/>
  <sheetViews>
    <sheetView showGridLines="0" view="pageLayout" zoomScale="85" zoomScaleNormal="40" zoomScaleSheetLayoutView="100" zoomScalePageLayoutView="85" workbookViewId="0">
      <selection activeCell="D1" sqref="D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8" width="9.7109375" style="2" customWidth="1"/>
    <col min="9" max="9" width="12.140625" style="2" customWidth="1"/>
    <col min="10" max="10" width="12.28515625" style="2" customWidth="1"/>
    <col min="11" max="11" width="12.140625" style="2" customWidth="1"/>
    <col min="12" max="12" width="12.7109375" style="2" customWidth="1"/>
    <col min="13" max="13" width="11.5703125" style="2" customWidth="1"/>
    <col min="14" max="64" width="12.7109375" style="2" customWidth="1"/>
    <col min="65" max="66" width="12.7109375" style="8" customWidth="1"/>
    <col min="67" max="67" width="11.28515625" style="2" customWidth="1"/>
    <col min="68" max="75" width="9.7109375" style="2" customWidth="1"/>
    <col min="76" max="76" width="10.42578125" style="2" customWidth="1"/>
    <col min="77" max="77" width="14.7109375" style="2" customWidth="1"/>
    <col min="78" max="78" width="9.7109375" style="7" customWidth="1"/>
    <col min="79" max="256" width="11.42578125" style="2"/>
    <col min="257" max="257" width="9.140625" style="2" customWidth="1"/>
    <col min="258" max="258" width="37.7109375" style="2" customWidth="1"/>
    <col min="259" max="259" width="10.85546875" style="2" customWidth="1"/>
    <col min="260" max="266" width="9.7109375" style="2" customWidth="1"/>
    <col min="267" max="267" width="13.7109375" style="2" customWidth="1"/>
    <col min="268" max="322" width="12.7109375" style="2" customWidth="1"/>
    <col min="323" max="331" width="9.7109375" style="2" customWidth="1"/>
    <col min="332" max="332" width="10.42578125" style="2" customWidth="1"/>
    <col min="333" max="333" width="14.7109375" style="2" customWidth="1"/>
    <col min="334" max="334" width="9.7109375" style="2" customWidth="1"/>
    <col min="335" max="512" width="11.42578125" style="2"/>
    <col min="513" max="513" width="9.140625" style="2" customWidth="1"/>
    <col min="514" max="514" width="37.7109375" style="2" customWidth="1"/>
    <col min="515" max="515" width="10.85546875" style="2" customWidth="1"/>
    <col min="516" max="522" width="9.7109375" style="2" customWidth="1"/>
    <col min="523" max="523" width="13.7109375" style="2" customWidth="1"/>
    <col min="524" max="578" width="12.7109375" style="2" customWidth="1"/>
    <col min="579" max="587" width="9.7109375" style="2" customWidth="1"/>
    <col min="588" max="588" width="10.42578125" style="2" customWidth="1"/>
    <col min="589" max="589" width="14.7109375" style="2" customWidth="1"/>
    <col min="590" max="590" width="9.7109375" style="2" customWidth="1"/>
    <col min="591" max="768" width="11.42578125" style="2"/>
    <col min="769" max="769" width="9.140625" style="2" customWidth="1"/>
    <col min="770" max="770" width="37.7109375" style="2" customWidth="1"/>
    <col min="771" max="771" width="10.85546875" style="2" customWidth="1"/>
    <col min="772" max="778" width="9.7109375" style="2" customWidth="1"/>
    <col min="779" max="779" width="13.7109375" style="2" customWidth="1"/>
    <col min="780" max="834" width="12.7109375" style="2" customWidth="1"/>
    <col min="835" max="843" width="9.7109375" style="2" customWidth="1"/>
    <col min="844" max="844" width="10.42578125" style="2" customWidth="1"/>
    <col min="845" max="845" width="14.7109375" style="2" customWidth="1"/>
    <col min="846" max="846" width="9.7109375" style="2" customWidth="1"/>
    <col min="847" max="1024" width="11.42578125" style="2"/>
    <col min="1025" max="1025" width="9.140625" style="2" customWidth="1"/>
    <col min="1026" max="1026" width="37.7109375" style="2" customWidth="1"/>
    <col min="1027" max="1027" width="10.85546875" style="2" customWidth="1"/>
    <col min="1028" max="1034" width="9.7109375" style="2" customWidth="1"/>
    <col min="1035" max="1035" width="13.7109375" style="2" customWidth="1"/>
    <col min="1036" max="1090" width="12.7109375" style="2" customWidth="1"/>
    <col min="1091" max="1099" width="9.7109375" style="2" customWidth="1"/>
    <col min="1100" max="1100" width="10.42578125" style="2" customWidth="1"/>
    <col min="1101" max="1101" width="14.7109375" style="2" customWidth="1"/>
    <col min="1102" max="1102" width="9.7109375" style="2" customWidth="1"/>
    <col min="1103" max="1280" width="11.42578125" style="2"/>
    <col min="1281" max="1281" width="9.140625" style="2" customWidth="1"/>
    <col min="1282" max="1282" width="37.7109375" style="2" customWidth="1"/>
    <col min="1283" max="1283" width="10.85546875" style="2" customWidth="1"/>
    <col min="1284" max="1290" width="9.7109375" style="2" customWidth="1"/>
    <col min="1291" max="1291" width="13.7109375" style="2" customWidth="1"/>
    <col min="1292" max="1346" width="12.7109375" style="2" customWidth="1"/>
    <col min="1347" max="1355" width="9.7109375" style="2" customWidth="1"/>
    <col min="1356" max="1356" width="10.42578125" style="2" customWidth="1"/>
    <col min="1357" max="1357" width="14.7109375" style="2" customWidth="1"/>
    <col min="1358" max="1358" width="9.7109375" style="2" customWidth="1"/>
    <col min="1359" max="1536" width="11.42578125" style="2"/>
    <col min="1537" max="1537" width="9.140625" style="2" customWidth="1"/>
    <col min="1538" max="1538" width="37.7109375" style="2" customWidth="1"/>
    <col min="1539" max="1539" width="10.85546875" style="2" customWidth="1"/>
    <col min="1540" max="1546" width="9.7109375" style="2" customWidth="1"/>
    <col min="1547" max="1547" width="13.7109375" style="2" customWidth="1"/>
    <col min="1548" max="1602" width="12.7109375" style="2" customWidth="1"/>
    <col min="1603" max="1611" width="9.7109375" style="2" customWidth="1"/>
    <col min="1612" max="1612" width="10.42578125" style="2" customWidth="1"/>
    <col min="1613" max="1613" width="14.7109375" style="2" customWidth="1"/>
    <col min="1614" max="1614" width="9.7109375" style="2" customWidth="1"/>
    <col min="1615" max="1792" width="11.42578125" style="2"/>
    <col min="1793" max="1793" width="9.140625" style="2" customWidth="1"/>
    <col min="1794" max="1794" width="37.7109375" style="2" customWidth="1"/>
    <col min="1795" max="1795" width="10.85546875" style="2" customWidth="1"/>
    <col min="1796" max="1802" width="9.7109375" style="2" customWidth="1"/>
    <col min="1803" max="1803" width="13.7109375" style="2" customWidth="1"/>
    <col min="1804" max="1858" width="12.7109375" style="2" customWidth="1"/>
    <col min="1859" max="1867" width="9.7109375" style="2" customWidth="1"/>
    <col min="1868" max="1868" width="10.42578125" style="2" customWidth="1"/>
    <col min="1869" max="1869" width="14.7109375" style="2" customWidth="1"/>
    <col min="1870" max="1870" width="9.7109375" style="2" customWidth="1"/>
    <col min="1871" max="2048" width="11.42578125" style="2"/>
    <col min="2049" max="2049" width="9.140625" style="2" customWidth="1"/>
    <col min="2050" max="2050" width="37.7109375" style="2" customWidth="1"/>
    <col min="2051" max="2051" width="10.85546875" style="2" customWidth="1"/>
    <col min="2052" max="2058" width="9.7109375" style="2" customWidth="1"/>
    <col min="2059" max="2059" width="13.7109375" style="2" customWidth="1"/>
    <col min="2060" max="2114" width="12.7109375" style="2" customWidth="1"/>
    <col min="2115" max="2123" width="9.7109375" style="2" customWidth="1"/>
    <col min="2124" max="2124" width="10.42578125" style="2" customWidth="1"/>
    <col min="2125" max="2125" width="14.7109375" style="2" customWidth="1"/>
    <col min="2126" max="2126" width="9.7109375" style="2" customWidth="1"/>
    <col min="2127" max="2304" width="11.42578125" style="2"/>
    <col min="2305" max="2305" width="9.140625" style="2" customWidth="1"/>
    <col min="2306" max="2306" width="37.7109375" style="2" customWidth="1"/>
    <col min="2307" max="2307" width="10.85546875" style="2" customWidth="1"/>
    <col min="2308" max="2314" width="9.7109375" style="2" customWidth="1"/>
    <col min="2315" max="2315" width="13.7109375" style="2" customWidth="1"/>
    <col min="2316" max="2370" width="12.7109375" style="2" customWidth="1"/>
    <col min="2371" max="2379" width="9.7109375" style="2" customWidth="1"/>
    <col min="2380" max="2380" width="10.42578125" style="2" customWidth="1"/>
    <col min="2381" max="2381" width="14.7109375" style="2" customWidth="1"/>
    <col min="2382" max="2382" width="9.7109375" style="2" customWidth="1"/>
    <col min="2383" max="2560" width="11.42578125" style="2"/>
    <col min="2561" max="2561" width="9.140625" style="2" customWidth="1"/>
    <col min="2562" max="2562" width="37.7109375" style="2" customWidth="1"/>
    <col min="2563" max="2563" width="10.85546875" style="2" customWidth="1"/>
    <col min="2564" max="2570" width="9.7109375" style="2" customWidth="1"/>
    <col min="2571" max="2571" width="13.7109375" style="2" customWidth="1"/>
    <col min="2572" max="2626" width="12.7109375" style="2" customWidth="1"/>
    <col min="2627" max="2635" width="9.7109375" style="2" customWidth="1"/>
    <col min="2636" max="2636" width="10.42578125" style="2" customWidth="1"/>
    <col min="2637" max="2637" width="14.7109375" style="2" customWidth="1"/>
    <col min="2638" max="2638" width="9.7109375" style="2" customWidth="1"/>
    <col min="2639" max="2816" width="11.42578125" style="2"/>
    <col min="2817" max="2817" width="9.140625" style="2" customWidth="1"/>
    <col min="2818" max="2818" width="37.7109375" style="2" customWidth="1"/>
    <col min="2819" max="2819" width="10.85546875" style="2" customWidth="1"/>
    <col min="2820" max="2826" width="9.7109375" style="2" customWidth="1"/>
    <col min="2827" max="2827" width="13.7109375" style="2" customWidth="1"/>
    <col min="2828" max="2882" width="12.7109375" style="2" customWidth="1"/>
    <col min="2883" max="2891" width="9.7109375" style="2" customWidth="1"/>
    <col min="2892" max="2892" width="10.42578125" style="2" customWidth="1"/>
    <col min="2893" max="2893" width="14.7109375" style="2" customWidth="1"/>
    <col min="2894" max="2894" width="9.7109375" style="2" customWidth="1"/>
    <col min="2895" max="3072" width="11.42578125" style="2"/>
    <col min="3073" max="3073" width="9.140625" style="2" customWidth="1"/>
    <col min="3074" max="3074" width="37.7109375" style="2" customWidth="1"/>
    <col min="3075" max="3075" width="10.85546875" style="2" customWidth="1"/>
    <col min="3076" max="3082" width="9.7109375" style="2" customWidth="1"/>
    <col min="3083" max="3083" width="13.7109375" style="2" customWidth="1"/>
    <col min="3084" max="3138" width="12.7109375" style="2" customWidth="1"/>
    <col min="3139" max="3147" width="9.7109375" style="2" customWidth="1"/>
    <col min="3148" max="3148" width="10.42578125" style="2" customWidth="1"/>
    <col min="3149" max="3149" width="14.7109375" style="2" customWidth="1"/>
    <col min="3150" max="3150" width="9.7109375" style="2" customWidth="1"/>
    <col min="3151" max="3328" width="11.42578125" style="2"/>
    <col min="3329" max="3329" width="9.140625" style="2" customWidth="1"/>
    <col min="3330" max="3330" width="37.7109375" style="2" customWidth="1"/>
    <col min="3331" max="3331" width="10.85546875" style="2" customWidth="1"/>
    <col min="3332" max="3338" width="9.7109375" style="2" customWidth="1"/>
    <col min="3339" max="3339" width="13.7109375" style="2" customWidth="1"/>
    <col min="3340" max="3394" width="12.7109375" style="2" customWidth="1"/>
    <col min="3395" max="3403" width="9.7109375" style="2" customWidth="1"/>
    <col min="3404" max="3404" width="10.42578125" style="2" customWidth="1"/>
    <col min="3405" max="3405" width="14.7109375" style="2" customWidth="1"/>
    <col min="3406" max="3406" width="9.7109375" style="2" customWidth="1"/>
    <col min="3407" max="3584" width="11.42578125" style="2"/>
    <col min="3585" max="3585" width="9.140625" style="2" customWidth="1"/>
    <col min="3586" max="3586" width="37.7109375" style="2" customWidth="1"/>
    <col min="3587" max="3587" width="10.85546875" style="2" customWidth="1"/>
    <col min="3588" max="3594" width="9.7109375" style="2" customWidth="1"/>
    <col min="3595" max="3595" width="13.7109375" style="2" customWidth="1"/>
    <col min="3596" max="3650" width="12.7109375" style="2" customWidth="1"/>
    <col min="3651" max="3659" width="9.7109375" style="2" customWidth="1"/>
    <col min="3660" max="3660" width="10.42578125" style="2" customWidth="1"/>
    <col min="3661" max="3661" width="14.7109375" style="2" customWidth="1"/>
    <col min="3662" max="3662" width="9.7109375" style="2" customWidth="1"/>
    <col min="3663" max="3840" width="11.42578125" style="2"/>
    <col min="3841" max="3841" width="9.140625" style="2" customWidth="1"/>
    <col min="3842" max="3842" width="37.7109375" style="2" customWidth="1"/>
    <col min="3843" max="3843" width="10.85546875" style="2" customWidth="1"/>
    <col min="3844" max="3850" width="9.7109375" style="2" customWidth="1"/>
    <col min="3851" max="3851" width="13.7109375" style="2" customWidth="1"/>
    <col min="3852" max="3906" width="12.7109375" style="2" customWidth="1"/>
    <col min="3907" max="3915" width="9.7109375" style="2" customWidth="1"/>
    <col min="3916" max="3916" width="10.42578125" style="2" customWidth="1"/>
    <col min="3917" max="3917" width="14.7109375" style="2" customWidth="1"/>
    <col min="3918" max="3918" width="9.7109375" style="2" customWidth="1"/>
    <col min="3919" max="4096" width="11.42578125" style="2"/>
    <col min="4097" max="4097" width="9.140625" style="2" customWidth="1"/>
    <col min="4098" max="4098" width="37.7109375" style="2" customWidth="1"/>
    <col min="4099" max="4099" width="10.85546875" style="2" customWidth="1"/>
    <col min="4100" max="4106" width="9.7109375" style="2" customWidth="1"/>
    <col min="4107" max="4107" width="13.7109375" style="2" customWidth="1"/>
    <col min="4108" max="4162" width="12.7109375" style="2" customWidth="1"/>
    <col min="4163" max="4171" width="9.7109375" style="2" customWidth="1"/>
    <col min="4172" max="4172" width="10.42578125" style="2" customWidth="1"/>
    <col min="4173" max="4173" width="14.7109375" style="2" customWidth="1"/>
    <col min="4174" max="4174" width="9.7109375" style="2" customWidth="1"/>
    <col min="4175" max="4352" width="11.42578125" style="2"/>
    <col min="4353" max="4353" width="9.140625" style="2" customWidth="1"/>
    <col min="4354" max="4354" width="37.7109375" style="2" customWidth="1"/>
    <col min="4355" max="4355" width="10.85546875" style="2" customWidth="1"/>
    <col min="4356" max="4362" width="9.7109375" style="2" customWidth="1"/>
    <col min="4363" max="4363" width="13.7109375" style="2" customWidth="1"/>
    <col min="4364" max="4418" width="12.7109375" style="2" customWidth="1"/>
    <col min="4419" max="4427" width="9.7109375" style="2" customWidth="1"/>
    <col min="4428" max="4428" width="10.42578125" style="2" customWidth="1"/>
    <col min="4429" max="4429" width="14.7109375" style="2" customWidth="1"/>
    <col min="4430" max="4430" width="9.7109375" style="2" customWidth="1"/>
    <col min="4431" max="4608" width="11.42578125" style="2"/>
    <col min="4609" max="4609" width="9.140625" style="2" customWidth="1"/>
    <col min="4610" max="4610" width="37.7109375" style="2" customWidth="1"/>
    <col min="4611" max="4611" width="10.85546875" style="2" customWidth="1"/>
    <col min="4612" max="4618" width="9.7109375" style="2" customWidth="1"/>
    <col min="4619" max="4619" width="13.7109375" style="2" customWidth="1"/>
    <col min="4620" max="4674" width="12.7109375" style="2" customWidth="1"/>
    <col min="4675" max="4683" width="9.7109375" style="2" customWidth="1"/>
    <col min="4684" max="4684" width="10.42578125" style="2" customWidth="1"/>
    <col min="4685" max="4685" width="14.7109375" style="2" customWidth="1"/>
    <col min="4686" max="4686" width="9.7109375" style="2" customWidth="1"/>
    <col min="4687" max="4864" width="11.42578125" style="2"/>
    <col min="4865" max="4865" width="9.140625" style="2" customWidth="1"/>
    <col min="4866" max="4866" width="37.7109375" style="2" customWidth="1"/>
    <col min="4867" max="4867" width="10.85546875" style="2" customWidth="1"/>
    <col min="4868" max="4874" width="9.7109375" style="2" customWidth="1"/>
    <col min="4875" max="4875" width="13.7109375" style="2" customWidth="1"/>
    <col min="4876" max="4930" width="12.7109375" style="2" customWidth="1"/>
    <col min="4931" max="4939" width="9.7109375" style="2" customWidth="1"/>
    <col min="4940" max="4940" width="10.42578125" style="2" customWidth="1"/>
    <col min="4941" max="4941" width="14.7109375" style="2" customWidth="1"/>
    <col min="4942" max="4942" width="9.7109375" style="2" customWidth="1"/>
    <col min="4943" max="5120" width="11.42578125" style="2"/>
    <col min="5121" max="5121" width="9.140625" style="2" customWidth="1"/>
    <col min="5122" max="5122" width="37.7109375" style="2" customWidth="1"/>
    <col min="5123" max="5123" width="10.85546875" style="2" customWidth="1"/>
    <col min="5124" max="5130" width="9.7109375" style="2" customWidth="1"/>
    <col min="5131" max="5131" width="13.7109375" style="2" customWidth="1"/>
    <col min="5132" max="5186" width="12.7109375" style="2" customWidth="1"/>
    <col min="5187" max="5195" width="9.7109375" style="2" customWidth="1"/>
    <col min="5196" max="5196" width="10.42578125" style="2" customWidth="1"/>
    <col min="5197" max="5197" width="14.7109375" style="2" customWidth="1"/>
    <col min="5198" max="5198" width="9.7109375" style="2" customWidth="1"/>
    <col min="5199" max="5376" width="11.42578125" style="2"/>
    <col min="5377" max="5377" width="9.140625" style="2" customWidth="1"/>
    <col min="5378" max="5378" width="37.7109375" style="2" customWidth="1"/>
    <col min="5379" max="5379" width="10.85546875" style="2" customWidth="1"/>
    <col min="5380" max="5386" width="9.7109375" style="2" customWidth="1"/>
    <col min="5387" max="5387" width="13.7109375" style="2" customWidth="1"/>
    <col min="5388" max="5442" width="12.7109375" style="2" customWidth="1"/>
    <col min="5443" max="5451" width="9.7109375" style="2" customWidth="1"/>
    <col min="5452" max="5452" width="10.42578125" style="2" customWidth="1"/>
    <col min="5453" max="5453" width="14.7109375" style="2" customWidth="1"/>
    <col min="5454" max="5454" width="9.7109375" style="2" customWidth="1"/>
    <col min="5455" max="5632" width="11.42578125" style="2"/>
    <col min="5633" max="5633" width="9.140625" style="2" customWidth="1"/>
    <col min="5634" max="5634" width="37.7109375" style="2" customWidth="1"/>
    <col min="5635" max="5635" width="10.85546875" style="2" customWidth="1"/>
    <col min="5636" max="5642" width="9.7109375" style="2" customWidth="1"/>
    <col min="5643" max="5643" width="13.7109375" style="2" customWidth="1"/>
    <col min="5644" max="5698" width="12.7109375" style="2" customWidth="1"/>
    <col min="5699" max="5707" width="9.7109375" style="2" customWidth="1"/>
    <col min="5708" max="5708" width="10.42578125" style="2" customWidth="1"/>
    <col min="5709" max="5709" width="14.7109375" style="2" customWidth="1"/>
    <col min="5710" max="5710" width="9.7109375" style="2" customWidth="1"/>
    <col min="5711" max="5888" width="11.42578125" style="2"/>
    <col min="5889" max="5889" width="9.140625" style="2" customWidth="1"/>
    <col min="5890" max="5890" width="37.7109375" style="2" customWidth="1"/>
    <col min="5891" max="5891" width="10.85546875" style="2" customWidth="1"/>
    <col min="5892" max="5898" width="9.7109375" style="2" customWidth="1"/>
    <col min="5899" max="5899" width="13.7109375" style="2" customWidth="1"/>
    <col min="5900" max="5954" width="12.7109375" style="2" customWidth="1"/>
    <col min="5955" max="5963" width="9.7109375" style="2" customWidth="1"/>
    <col min="5964" max="5964" width="10.42578125" style="2" customWidth="1"/>
    <col min="5965" max="5965" width="14.7109375" style="2" customWidth="1"/>
    <col min="5966" max="5966" width="9.7109375" style="2" customWidth="1"/>
    <col min="5967" max="6144" width="11.42578125" style="2"/>
    <col min="6145" max="6145" width="9.140625" style="2" customWidth="1"/>
    <col min="6146" max="6146" width="37.7109375" style="2" customWidth="1"/>
    <col min="6147" max="6147" width="10.85546875" style="2" customWidth="1"/>
    <col min="6148" max="6154" width="9.7109375" style="2" customWidth="1"/>
    <col min="6155" max="6155" width="13.7109375" style="2" customWidth="1"/>
    <col min="6156" max="6210" width="12.7109375" style="2" customWidth="1"/>
    <col min="6211" max="6219" width="9.7109375" style="2" customWidth="1"/>
    <col min="6220" max="6220" width="10.42578125" style="2" customWidth="1"/>
    <col min="6221" max="6221" width="14.7109375" style="2" customWidth="1"/>
    <col min="6222" max="6222" width="9.7109375" style="2" customWidth="1"/>
    <col min="6223" max="6400" width="11.42578125" style="2"/>
    <col min="6401" max="6401" width="9.140625" style="2" customWidth="1"/>
    <col min="6402" max="6402" width="37.7109375" style="2" customWidth="1"/>
    <col min="6403" max="6403" width="10.85546875" style="2" customWidth="1"/>
    <col min="6404" max="6410" width="9.7109375" style="2" customWidth="1"/>
    <col min="6411" max="6411" width="13.7109375" style="2" customWidth="1"/>
    <col min="6412" max="6466" width="12.7109375" style="2" customWidth="1"/>
    <col min="6467" max="6475" width="9.7109375" style="2" customWidth="1"/>
    <col min="6476" max="6476" width="10.42578125" style="2" customWidth="1"/>
    <col min="6477" max="6477" width="14.7109375" style="2" customWidth="1"/>
    <col min="6478" max="6478" width="9.7109375" style="2" customWidth="1"/>
    <col min="6479" max="6656" width="11.42578125" style="2"/>
    <col min="6657" max="6657" width="9.140625" style="2" customWidth="1"/>
    <col min="6658" max="6658" width="37.7109375" style="2" customWidth="1"/>
    <col min="6659" max="6659" width="10.85546875" style="2" customWidth="1"/>
    <col min="6660" max="6666" width="9.7109375" style="2" customWidth="1"/>
    <col min="6667" max="6667" width="13.7109375" style="2" customWidth="1"/>
    <col min="6668" max="6722" width="12.7109375" style="2" customWidth="1"/>
    <col min="6723" max="6731" width="9.7109375" style="2" customWidth="1"/>
    <col min="6732" max="6732" width="10.42578125" style="2" customWidth="1"/>
    <col min="6733" max="6733" width="14.7109375" style="2" customWidth="1"/>
    <col min="6734" max="6734" width="9.7109375" style="2" customWidth="1"/>
    <col min="6735" max="6912" width="11.42578125" style="2"/>
    <col min="6913" max="6913" width="9.140625" style="2" customWidth="1"/>
    <col min="6914" max="6914" width="37.7109375" style="2" customWidth="1"/>
    <col min="6915" max="6915" width="10.85546875" style="2" customWidth="1"/>
    <col min="6916" max="6922" width="9.7109375" style="2" customWidth="1"/>
    <col min="6923" max="6923" width="13.7109375" style="2" customWidth="1"/>
    <col min="6924" max="6978" width="12.7109375" style="2" customWidth="1"/>
    <col min="6979" max="6987" width="9.7109375" style="2" customWidth="1"/>
    <col min="6988" max="6988" width="10.42578125" style="2" customWidth="1"/>
    <col min="6989" max="6989" width="14.7109375" style="2" customWidth="1"/>
    <col min="6990" max="6990" width="9.7109375" style="2" customWidth="1"/>
    <col min="6991" max="7168" width="11.42578125" style="2"/>
    <col min="7169" max="7169" width="9.140625" style="2" customWidth="1"/>
    <col min="7170" max="7170" width="37.7109375" style="2" customWidth="1"/>
    <col min="7171" max="7171" width="10.85546875" style="2" customWidth="1"/>
    <col min="7172" max="7178" width="9.7109375" style="2" customWidth="1"/>
    <col min="7179" max="7179" width="13.7109375" style="2" customWidth="1"/>
    <col min="7180" max="7234" width="12.7109375" style="2" customWidth="1"/>
    <col min="7235" max="7243" width="9.7109375" style="2" customWidth="1"/>
    <col min="7244" max="7244" width="10.42578125" style="2" customWidth="1"/>
    <col min="7245" max="7245" width="14.7109375" style="2" customWidth="1"/>
    <col min="7246" max="7246" width="9.7109375" style="2" customWidth="1"/>
    <col min="7247" max="7424" width="11.42578125" style="2"/>
    <col min="7425" max="7425" width="9.140625" style="2" customWidth="1"/>
    <col min="7426" max="7426" width="37.7109375" style="2" customWidth="1"/>
    <col min="7427" max="7427" width="10.85546875" style="2" customWidth="1"/>
    <col min="7428" max="7434" width="9.7109375" style="2" customWidth="1"/>
    <col min="7435" max="7435" width="13.7109375" style="2" customWidth="1"/>
    <col min="7436" max="7490" width="12.7109375" style="2" customWidth="1"/>
    <col min="7491" max="7499" width="9.7109375" style="2" customWidth="1"/>
    <col min="7500" max="7500" width="10.42578125" style="2" customWidth="1"/>
    <col min="7501" max="7501" width="14.7109375" style="2" customWidth="1"/>
    <col min="7502" max="7502" width="9.7109375" style="2" customWidth="1"/>
    <col min="7503" max="7680" width="11.42578125" style="2"/>
    <col min="7681" max="7681" width="9.140625" style="2" customWidth="1"/>
    <col min="7682" max="7682" width="37.7109375" style="2" customWidth="1"/>
    <col min="7683" max="7683" width="10.85546875" style="2" customWidth="1"/>
    <col min="7684" max="7690" width="9.7109375" style="2" customWidth="1"/>
    <col min="7691" max="7691" width="13.7109375" style="2" customWidth="1"/>
    <col min="7692" max="7746" width="12.7109375" style="2" customWidth="1"/>
    <col min="7747" max="7755" width="9.7109375" style="2" customWidth="1"/>
    <col min="7756" max="7756" width="10.42578125" style="2" customWidth="1"/>
    <col min="7757" max="7757" width="14.7109375" style="2" customWidth="1"/>
    <col min="7758" max="7758" width="9.7109375" style="2" customWidth="1"/>
    <col min="7759" max="7936" width="11.42578125" style="2"/>
    <col min="7937" max="7937" width="9.140625" style="2" customWidth="1"/>
    <col min="7938" max="7938" width="37.7109375" style="2" customWidth="1"/>
    <col min="7939" max="7939" width="10.85546875" style="2" customWidth="1"/>
    <col min="7940" max="7946" width="9.7109375" style="2" customWidth="1"/>
    <col min="7947" max="7947" width="13.7109375" style="2" customWidth="1"/>
    <col min="7948" max="8002" width="12.7109375" style="2" customWidth="1"/>
    <col min="8003" max="8011" width="9.7109375" style="2" customWidth="1"/>
    <col min="8012" max="8012" width="10.42578125" style="2" customWidth="1"/>
    <col min="8013" max="8013" width="14.7109375" style="2" customWidth="1"/>
    <col min="8014" max="8014" width="9.7109375" style="2" customWidth="1"/>
    <col min="8015" max="8192" width="11.42578125" style="2"/>
    <col min="8193" max="8193" width="9.140625" style="2" customWidth="1"/>
    <col min="8194" max="8194" width="37.7109375" style="2" customWidth="1"/>
    <col min="8195" max="8195" width="10.85546875" style="2" customWidth="1"/>
    <col min="8196" max="8202" width="9.7109375" style="2" customWidth="1"/>
    <col min="8203" max="8203" width="13.7109375" style="2" customWidth="1"/>
    <col min="8204" max="8258" width="12.7109375" style="2" customWidth="1"/>
    <col min="8259" max="8267" width="9.7109375" style="2" customWidth="1"/>
    <col min="8268" max="8268" width="10.42578125" style="2" customWidth="1"/>
    <col min="8269" max="8269" width="14.7109375" style="2" customWidth="1"/>
    <col min="8270" max="8270" width="9.7109375" style="2" customWidth="1"/>
    <col min="8271" max="8448" width="11.42578125" style="2"/>
    <col min="8449" max="8449" width="9.140625" style="2" customWidth="1"/>
    <col min="8450" max="8450" width="37.7109375" style="2" customWidth="1"/>
    <col min="8451" max="8451" width="10.85546875" style="2" customWidth="1"/>
    <col min="8452" max="8458" width="9.7109375" style="2" customWidth="1"/>
    <col min="8459" max="8459" width="13.7109375" style="2" customWidth="1"/>
    <col min="8460" max="8514" width="12.7109375" style="2" customWidth="1"/>
    <col min="8515" max="8523" width="9.7109375" style="2" customWidth="1"/>
    <col min="8524" max="8524" width="10.42578125" style="2" customWidth="1"/>
    <col min="8525" max="8525" width="14.7109375" style="2" customWidth="1"/>
    <col min="8526" max="8526" width="9.7109375" style="2" customWidth="1"/>
    <col min="8527" max="8704" width="11.42578125" style="2"/>
    <col min="8705" max="8705" width="9.140625" style="2" customWidth="1"/>
    <col min="8706" max="8706" width="37.7109375" style="2" customWidth="1"/>
    <col min="8707" max="8707" width="10.85546875" style="2" customWidth="1"/>
    <col min="8708" max="8714" width="9.7109375" style="2" customWidth="1"/>
    <col min="8715" max="8715" width="13.7109375" style="2" customWidth="1"/>
    <col min="8716" max="8770" width="12.7109375" style="2" customWidth="1"/>
    <col min="8771" max="8779" width="9.7109375" style="2" customWidth="1"/>
    <col min="8780" max="8780" width="10.42578125" style="2" customWidth="1"/>
    <col min="8781" max="8781" width="14.7109375" style="2" customWidth="1"/>
    <col min="8782" max="8782" width="9.7109375" style="2" customWidth="1"/>
    <col min="8783" max="8960" width="11.42578125" style="2"/>
    <col min="8961" max="8961" width="9.140625" style="2" customWidth="1"/>
    <col min="8962" max="8962" width="37.7109375" style="2" customWidth="1"/>
    <col min="8963" max="8963" width="10.85546875" style="2" customWidth="1"/>
    <col min="8964" max="8970" width="9.7109375" style="2" customWidth="1"/>
    <col min="8971" max="8971" width="13.7109375" style="2" customWidth="1"/>
    <col min="8972" max="9026" width="12.7109375" style="2" customWidth="1"/>
    <col min="9027" max="9035" width="9.7109375" style="2" customWidth="1"/>
    <col min="9036" max="9036" width="10.42578125" style="2" customWidth="1"/>
    <col min="9037" max="9037" width="14.7109375" style="2" customWidth="1"/>
    <col min="9038" max="9038" width="9.7109375" style="2" customWidth="1"/>
    <col min="9039" max="9216" width="11.42578125" style="2"/>
    <col min="9217" max="9217" width="9.140625" style="2" customWidth="1"/>
    <col min="9218" max="9218" width="37.7109375" style="2" customWidth="1"/>
    <col min="9219" max="9219" width="10.85546875" style="2" customWidth="1"/>
    <col min="9220" max="9226" width="9.7109375" style="2" customWidth="1"/>
    <col min="9227" max="9227" width="13.7109375" style="2" customWidth="1"/>
    <col min="9228" max="9282" width="12.7109375" style="2" customWidth="1"/>
    <col min="9283" max="9291" width="9.7109375" style="2" customWidth="1"/>
    <col min="9292" max="9292" width="10.42578125" style="2" customWidth="1"/>
    <col min="9293" max="9293" width="14.7109375" style="2" customWidth="1"/>
    <col min="9294" max="9294" width="9.7109375" style="2" customWidth="1"/>
    <col min="9295" max="9472" width="11.42578125" style="2"/>
    <col min="9473" max="9473" width="9.140625" style="2" customWidth="1"/>
    <col min="9474" max="9474" width="37.7109375" style="2" customWidth="1"/>
    <col min="9475" max="9475" width="10.85546875" style="2" customWidth="1"/>
    <col min="9476" max="9482" width="9.7109375" style="2" customWidth="1"/>
    <col min="9483" max="9483" width="13.7109375" style="2" customWidth="1"/>
    <col min="9484" max="9538" width="12.7109375" style="2" customWidth="1"/>
    <col min="9539" max="9547" width="9.7109375" style="2" customWidth="1"/>
    <col min="9548" max="9548" width="10.42578125" style="2" customWidth="1"/>
    <col min="9549" max="9549" width="14.7109375" style="2" customWidth="1"/>
    <col min="9550" max="9550" width="9.7109375" style="2" customWidth="1"/>
    <col min="9551" max="9728" width="11.42578125" style="2"/>
    <col min="9729" max="9729" width="9.140625" style="2" customWidth="1"/>
    <col min="9730" max="9730" width="37.7109375" style="2" customWidth="1"/>
    <col min="9731" max="9731" width="10.85546875" style="2" customWidth="1"/>
    <col min="9732" max="9738" width="9.7109375" style="2" customWidth="1"/>
    <col min="9739" max="9739" width="13.7109375" style="2" customWidth="1"/>
    <col min="9740" max="9794" width="12.7109375" style="2" customWidth="1"/>
    <col min="9795" max="9803" width="9.7109375" style="2" customWidth="1"/>
    <col min="9804" max="9804" width="10.42578125" style="2" customWidth="1"/>
    <col min="9805" max="9805" width="14.7109375" style="2" customWidth="1"/>
    <col min="9806" max="9806" width="9.7109375" style="2" customWidth="1"/>
    <col min="9807" max="9984" width="11.42578125" style="2"/>
    <col min="9985" max="9985" width="9.140625" style="2" customWidth="1"/>
    <col min="9986" max="9986" width="37.7109375" style="2" customWidth="1"/>
    <col min="9987" max="9987" width="10.85546875" style="2" customWidth="1"/>
    <col min="9988" max="9994" width="9.7109375" style="2" customWidth="1"/>
    <col min="9995" max="9995" width="13.7109375" style="2" customWidth="1"/>
    <col min="9996" max="10050" width="12.7109375" style="2" customWidth="1"/>
    <col min="10051" max="10059" width="9.7109375" style="2" customWidth="1"/>
    <col min="10060" max="10060" width="10.42578125" style="2" customWidth="1"/>
    <col min="10061" max="10061" width="14.7109375" style="2" customWidth="1"/>
    <col min="10062" max="10062" width="9.7109375" style="2" customWidth="1"/>
    <col min="10063" max="10240" width="11.42578125" style="2"/>
    <col min="10241" max="10241" width="9.140625" style="2" customWidth="1"/>
    <col min="10242" max="10242" width="37.7109375" style="2" customWidth="1"/>
    <col min="10243" max="10243" width="10.85546875" style="2" customWidth="1"/>
    <col min="10244" max="10250" width="9.7109375" style="2" customWidth="1"/>
    <col min="10251" max="10251" width="13.7109375" style="2" customWidth="1"/>
    <col min="10252" max="10306" width="12.7109375" style="2" customWidth="1"/>
    <col min="10307" max="10315" width="9.7109375" style="2" customWidth="1"/>
    <col min="10316" max="10316" width="10.42578125" style="2" customWidth="1"/>
    <col min="10317" max="10317" width="14.7109375" style="2" customWidth="1"/>
    <col min="10318" max="10318" width="9.7109375" style="2" customWidth="1"/>
    <col min="10319" max="10496" width="11.42578125" style="2"/>
    <col min="10497" max="10497" width="9.140625" style="2" customWidth="1"/>
    <col min="10498" max="10498" width="37.7109375" style="2" customWidth="1"/>
    <col min="10499" max="10499" width="10.85546875" style="2" customWidth="1"/>
    <col min="10500" max="10506" width="9.7109375" style="2" customWidth="1"/>
    <col min="10507" max="10507" width="13.7109375" style="2" customWidth="1"/>
    <col min="10508" max="10562" width="12.7109375" style="2" customWidth="1"/>
    <col min="10563" max="10571" width="9.7109375" style="2" customWidth="1"/>
    <col min="10572" max="10572" width="10.42578125" style="2" customWidth="1"/>
    <col min="10573" max="10573" width="14.7109375" style="2" customWidth="1"/>
    <col min="10574" max="10574" width="9.7109375" style="2" customWidth="1"/>
    <col min="10575" max="10752" width="11.42578125" style="2"/>
    <col min="10753" max="10753" width="9.140625" style="2" customWidth="1"/>
    <col min="10754" max="10754" width="37.7109375" style="2" customWidth="1"/>
    <col min="10755" max="10755" width="10.85546875" style="2" customWidth="1"/>
    <col min="10756" max="10762" width="9.7109375" style="2" customWidth="1"/>
    <col min="10763" max="10763" width="13.7109375" style="2" customWidth="1"/>
    <col min="10764" max="10818" width="12.7109375" style="2" customWidth="1"/>
    <col min="10819" max="10827" width="9.7109375" style="2" customWidth="1"/>
    <col min="10828" max="10828" width="10.42578125" style="2" customWidth="1"/>
    <col min="10829" max="10829" width="14.7109375" style="2" customWidth="1"/>
    <col min="10830" max="10830" width="9.7109375" style="2" customWidth="1"/>
    <col min="10831" max="11008" width="11.42578125" style="2"/>
    <col min="11009" max="11009" width="9.140625" style="2" customWidth="1"/>
    <col min="11010" max="11010" width="37.7109375" style="2" customWidth="1"/>
    <col min="11011" max="11011" width="10.85546875" style="2" customWidth="1"/>
    <col min="11012" max="11018" width="9.7109375" style="2" customWidth="1"/>
    <col min="11019" max="11019" width="13.7109375" style="2" customWidth="1"/>
    <col min="11020" max="11074" width="12.7109375" style="2" customWidth="1"/>
    <col min="11075" max="11083" width="9.7109375" style="2" customWidth="1"/>
    <col min="11084" max="11084" width="10.42578125" style="2" customWidth="1"/>
    <col min="11085" max="11085" width="14.7109375" style="2" customWidth="1"/>
    <col min="11086" max="11086" width="9.7109375" style="2" customWidth="1"/>
    <col min="11087" max="11264" width="11.42578125" style="2"/>
    <col min="11265" max="11265" width="9.140625" style="2" customWidth="1"/>
    <col min="11266" max="11266" width="37.7109375" style="2" customWidth="1"/>
    <col min="11267" max="11267" width="10.85546875" style="2" customWidth="1"/>
    <col min="11268" max="11274" width="9.7109375" style="2" customWidth="1"/>
    <col min="11275" max="11275" width="13.7109375" style="2" customWidth="1"/>
    <col min="11276" max="11330" width="12.7109375" style="2" customWidth="1"/>
    <col min="11331" max="11339" width="9.7109375" style="2" customWidth="1"/>
    <col min="11340" max="11340" width="10.42578125" style="2" customWidth="1"/>
    <col min="11341" max="11341" width="14.7109375" style="2" customWidth="1"/>
    <col min="11342" max="11342" width="9.7109375" style="2" customWidth="1"/>
    <col min="11343" max="11520" width="11.42578125" style="2"/>
    <col min="11521" max="11521" width="9.140625" style="2" customWidth="1"/>
    <col min="11522" max="11522" width="37.7109375" style="2" customWidth="1"/>
    <col min="11523" max="11523" width="10.85546875" style="2" customWidth="1"/>
    <col min="11524" max="11530" width="9.7109375" style="2" customWidth="1"/>
    <col min="11531" max="11531" width="13.7109375" style="2" customWidth="1"/>
    <col min="11532" max="11586" width="12.7109375" style="2" customWidth="1"/>
    <col min="11587" max="11595" width="9.7109375" style="2" customWidth="1"/>
    <col min="11596" max="11596" width="10.42578125" style="2" customWidth="1"/>
    <col min="11597" max="11597" width="14.7109375" style="2" customWidth="1"/>
    <col min="11598" max="11598" width="9.7109375" style="2" customWidth="1"/>
    <col min="11599" max="11776" width="11.42578125" style="2"/>
    <col min="11777" max="11777" width="9.140625" style="2" customWidth="1"/>
    <col min="11778" max="11778" width="37.7109375" style="2" customWidth="1"/>
    <col min="11779" max="11779" width="10.85546875" style="2" customWidth="1"/>
    <col min="11780" max="11786" width="9.7109375" style="2" customWidth="1"/>
    <col min="11787" max="11787" width="13.7109375" style="2" customWidth="1"/>
    <col min="11788" max="11842" width="12.7109375" style="2" customWidth="1"/>
    <col min="11843" max="11851" width="9.7109375" style="2" customWidth="1"/>
    <col min="11852" max="11852" width="10.42578125" style="2" customWidth="1"/>
    <col min="11853" max="11853" width="14.7109375" style="2" customWidth="1"/>
    <col min="11854" max="11854" width="9.7109375" style="2" customWidth="1"/>
    <col min="11855" max="12032" width="11.42578125" style="2"/>
    <col min="12033" max="12033" width="9.140625" style="2" customWidth="1"/>
    <col min="12034" max="12034" width="37.7109375" style="2" customWidth="1"/>
    <col min="12035" max="12035" width="10.85546875" style="2" customWidth="1"/>
    <col min="12036" max="12042" width="9.7109375" style="2" customWidth="1"/>
    <col min="12043" max="12043" width="13.7109375" style="2" customWidth="1"/>
    <col min="12044" max="12098" width="12.7109375" style="2" customWidth="1"/>
    <col min="12099" max="12107" width="9.7109375" style="2" customWidth="1"/>
    <col min="12108" max="12108" width="10.42578125" style="2" customWidth="1"/>
    <col min="12109" max="12109" width="14.7109375" style="2" customWidth="1"/>
    <col min="12110" max="12110" width="9.7109375" style="2" customWidth="1"/>
    <col min="12111" max="12288" width="11.42578125" style="2"/>
    <col min="12289" max="12289" width="9.140625" style="2" customWidth="1"/>
    <col min="12290" max="12290" width="37.7109375" style="2" customWidth="1"/>
    <col min="12291" max="12291" width="10.85546875" style="2" customWidth="1"/>
    <col min="12292" max="12298" width="9.7109375" style="2" customWidth="1"/>
    <col min="12299" max="12299" width="13.7109375" style="2" customWidth="1"/>
    <col min="12300" max="12354" width="12.7109375" style="2" customWidth="1"/>
    <col min="12355" max="12363" width="9.7109375" style="2" customWidth="1"/>
    <col min="12364" max="12364" width="10.42578125" style="2" customWidth="1"/>
    <col min="12365" max="12365" width="14.7109375" style="2" customWidth="1"/>
    <col min="12366" max="12366" width="9.7109375" style="2" customWidth="1"/>
    <col min="12367" max="12544" width="11.42578125" style="2"/>
    <col min="12545" max="12545" width="9.140625" style="2" customWidth="1"/>
    <col min="12546" max="12546" width="37.7109375" style="2" customWidth="1"/>
    <col min="12547" max="12547" width="10.85546875" style="2" customWidth="1"/>
    <col min="12548" max="12554" width="9.7109375" style="2" customWidth="1"/>
    <col min="12555" max="12555" width="13.7109375" style="2" customWidth="1"/>
    <col min="12556" max="12610" width="12.7109375" style="2" customWidth="1"/>
    <col min="12611" max="12619" width="9.7109375" style="2" customWidth="1"/>
    <col min="12620" max="12620" width="10.42578125" style="2" customWidth="1"/>
    <col min="12621" max="12621" width="14.7109375" style="2" customWidth="1"/>
    <col min="12622" max="12622" width="9.7109375" style="2" customWidth="1"/>
    <col min="12623" max="12800" width="11.42578125" style="2"/>
    <col min="12801" max="12801" width="9.140625" style="2" customWidth="1"/>
    <col min="12802" max="12802" width="37.7109375" style="2" customWidth="1"/>
    <col min="12803" max="12803" width="10.85546875" style="2" customWidth="1"/>
    <col min="12804" max="12810" width="9.7109375" style="2" customWidth="1"/>
    <col min="12811" max="12811" width="13.7109375" style="2" customWidth="1"/>
    <col min="12812" max="12866" width="12.7109375" style="2" customWidth="1"/>
    <col min="12867" max="12875" width="9.7109375" style="2" customWidth="1"/>
    <col min="12876" max="12876" width="10.42578125" style="2" customWidth="1"/>
    <col min="12877" max="12877" width="14.7109375" style="2" customWidth="1"/>
    <col min="12878" max="12878" width="9.7109375" style="2" customWidth="1"/>
    <col min="12879" max="13056" width="11.42578125" style="2"/>
    <col min="13057" max="13057" width="9.140625" style="2" customWidth="1"/>
    <col min="13058" max="13058" width="37.7109375" style="2" customWidth="1"/>
    <col min="13059" max="13059" width="10.85546875" style="2" customWidth="1"/>
    <col min="13060" max="13066" width="9.7109375" style="2" customWidth="1"/>
    <col min="13067" max="13067" width="13.7109375" style="2" customWidth="1"/>
    <col min="13068" max="13122" width="12.7109375" style="2" customWidth="1"/>
    <col min="13123" max="13131" width="9.7109375" style="2" customWidth="1"/>
    <col min="13132" max="13132" width="10.42578125" style="2" customWidth="1"/>
    <col min="13133" max="13133" width="14.7109375" style="2" customWidth="1"/>
    <col min="13134" max="13134" width="9.7109375" style="2" customWidth="1"/>
    <col min="13135" max="13312" width="11.42578125" style="2"/>
    <col min="13313" max="13313" width="9.140625" style="2" customWidth="1"/>
    <col min="13314" max="13314" width="37.7109375" style="2" customWidth="1"/>
    <col min="13315" max="13315" width="10.85546875" style="2" customWidth="1"/>
    <col min="13316" max="13322" width="9.7109375" style="2" customWidth="1"/>
    <col min="13323" max="13323" width="13.7109375" style="2" customWidth="1"/>
    <col min="13324" max="13378" width="12.7109375" style="2" customWidth="1"/>
    <col min="13379" max="13387" width="9.7109375" style="2" customWidth="1"/>
    <col min="13388" max="13388" width="10.42578125" style="2" customWidth="1"/>
    <col min="13389" max="13389" width="14.7109375" style="2" customWidth="1"/>
    <col min="13390" max="13390" width="9.7109375" style="2" customWidth="1"/>
    <col min="13391" max="13568" width="11.42578125" style="2"/>
    <col min="13569" max="13569" width="9.140625" style="2" customWidth="1"/>
    <col min="13570" max="13570" width="37.7109375" style="2" customWidth="1"/>
    <col min="13571" max="13571" width="10.85546875" style="2" customWidth="1"/>
    <col min="13572" max="13578" width="9.7109375" style="2" customWidth="1"/>
    <col min="13579" max="13579" width="13.7109375" style="2" customWidth="1"/>
    <col min="13580" max="13634" width="12.7109375" style="2" customWidth="1"/>
    <col min="13635" max="13643" width="9.7109375" style="2" customWidth="1"/>
    <col min="13644" max="13644" width="10.42578125" style="2" customWidth="1"/>
    <col min="13645" max="13645" width="14.7109375" style="2" customWidth="1"/>
    <col min="13646" max="13646" width="9.7109375" style="2" customWidth="1"/>
    <col min="13647" max="13824" width="11.42578125" style="2"/>
    <col min="13825" max="13825" width="9.140625" style="2" customWidth="1"/>
    <col min="13826" max="13826" width="37.7109375" style="2" customWidth="1"/>
    <col min="13827" max="13827" width="10.85546875" style="2" customWidth="1"/>
    <col min="13828" max="13834" width="9.7109375" style="2" customWidth="1"/>
    <col min="13835" max="13835" width="13.7109375" style="2" customWidth="1"/>
    <col min="13836" max="13890" width="12.7109375" style="2" customWidth="1"/>
    <col min="13891" max="13899" width="9.7109375" style="2" customWidth="1"/>
    <col min="13900" max="13900" width="10.42578125" style="2" customWidth="1"/>
    <col min="13901" max="13901" width="14.7109375" style="2" customWidth="1"/>
    <col min="13902" max="13902" width="9.7109375" style="2" customWidth="1"/>
    <col min="13903" max="14080" width="11.42578125" style="2"/>
    <col min="14081" max="14081" width="9.140625" style="2" customWidth="1"/>
    <col min="14082" max="14082" width="37.7109375" style="2" customWidth="1"/>
    <col min="14083" max="14083" width="10.85546875" style="2" customWidth="1"/>
    <col min="14084" max="14090" width="9.7109375" style="2" customWidth="1"/>
    <col min="14091" max="14091" width="13.7109375" style="2" customWidth="1"/>
    <col min="14092" max="14146" width="12.7109375" style="2" customWidth="1"/>
    <col min="14147" max="14155" width="9.7109375" style="2" customWidth="1"/>
    <col min="14156" max="14156" width="10.42578125" style="2" customWidth="1"/>
    <col min="14157" max="14157" width="14.7109375" style="2" customWidth="1"/>
    <col min="14158" max="14158" width="9.7109375" style="2" customWidth="1"/>
    <col min="14159" max="14336" width="11.42578125" style="2"/>
    <col min="14337" max="14337" width="9.140625" style="2" customWidth="1"/>
    <col min="14338" max="14338" width="37.7109375" style="2" customWidth="1"/>
    <col min="14339" max="14339" width="10.85546875" style="2" customWidth="1"/>
    <col min="14340" max="14346" width="9.7109375" style="2" customWidth="1"/>
    <col min="14347" max="14347" width="13.7109375" style="2" customWidth="1"/>
    <col min="14348" max="14402" width="12.7109375" style="2" customWidth="1"/>
    <col min="14403" max="14411" width="9.7109375" style="2" customWidth="1"/>
    <col min="14412" max="14412" width="10.42578125" style="2" customWidth="1"/>
    <col min="14413" max="14413" width="14.7109375" style="2" customWidth="1"/>
    <col min="14414" max="14414" width="9.7109375" style="2" customWidth="1"/>
    <col min="14415" max="14592" width="11.42578125" style="2"/>
    <col min="14593" max="14593" width="9.140625" style="2" customWidth="1"/>
    <col min="14594" max="14594" width="37.7109375" style="2" customWidth="1"/>
    <col min="14595" max="14595" width="10.85546875" style="2" customWidth="1"/>
    <col min="14596" max="14602" width="9.7109375" style="2" customWidth="1"/>
    <col min="14603" max="14603" width="13.7109375" style="2" customWidth="1"/>
    <col min="14604" max="14658" width="12.7109375" style="2" customWidth="1"/>
    <col min="14659" max="14667" width="9.7109375" style="2" customWidth="1"/>
    <col min="14668" max="14668" width="10.42578125" style="2" customWidth="1"/>
    <col min="14669" max="14669" width="14.7109375" style="2" customWidth="1"/>
    <col min="14670" max="14670" width="9.7109375" style="2" customWidth="1"/>
    <col min="14671" max="14848" width="11.42578125" style="2"/>
    <col min="14849" max="14849" width="9.140625" style="2" customWidth="1"/>
    <col min="14850" max="14850" width="37.7109375" style="2" customWidth="1"/>
    <col min="14851" max="14851" width="10.85546875" style="2" customWidth="1"/>
    <col min="14852" max="14858" width="9.7109375" style="2" customWidth="1"/>
    <col min="14859" max="14859" width="13.7109375" style="2" customWidth="1"/>
    <col min="14860" max="14914" width="12.7109375" style="2" customWidth="1"/>
    <col min="14915" max="14923" width="9.7109375" style="2" customWidth="1"/>
    <col min="14924" max="14924" width="10.42578125" style="2" customWidth="1"/>
    <col min="14925" max="14925" width="14.7109375" style="2" customWidth="1"/>
    <col min="14926" max="14926" width="9.7109375" style="2" customWidth="1"/>
    <col min="14927" max="15104" width="11.42578125" style="2"/>
    <col min="15105" max="15105" width="9.140625" style="2" customWidth="1"/>
    <col min="15106" max="15106" width="37.7109375" style="2" customWidth="1"/>
    <col min="15107" max="15107" width="10.85546875" style="2" customWidth="1"/>
    <col min="15108" max="15114" width="9.7109375" style="2" customWidth="1"/>
    <col min="15115" max="15115" width="13.7109375" style="2" customWidth="1"/>
    <col min="15116" max="15170" width="12.7109375" style="2" customWidth="1"/>
    <col min="15171" max="15179" width="9.7109375" style="2" customWidth="1"/>
    <col min="15180" max="15180" width="10.42578125" style="2" customWidth="1"/>
    <col min="15181" max="15181" width="14.7109375" style="2" customWidth="1"/>
    <col min="15182" max="15182" width="9.7109375" style="2" customWidth="1"/>
    <col min="15183" max="15360" width="11.42578125" style="2"/>
    <col min="15361" max="15361" width="9.140625" style="2" customWidth="1"/>
    <col min="15362" max="15362" width="37.7109375" style="2" customWidth="1"/>
    <col min="15363" max="15363" width="10.85546875" style="2" customWidth="1"/>
    <col min="15364" max="15370" width="9.7109375" style="2" customWidth="1"/>
    <col min="15371" max="15371" width="13.7109375" style="2" customWidth="1"/>
    <col min="15372" max="15426" width="12.7109375" style="2" customWidth="1"/>
    <col min="15427" max="15435" width="9.7109375" style="2" customWidth="1"/>
    <col min="15436" max="15436" width="10.42578125" style="2" customWidth="1"/>
    <col min="15437" max="15437" width="14.7109375" style="2" customWidth="1"/>
    <col min="15438" max="15438" width="9.7109375" style="2" customWidth="1"/>
    <col min="15439" max="15616" width="11.42578125" style="2"/>
    <col min="15617" max="15617" width="9.140625" style="2" customWidth="1"/>
    <col min="15618" max="15618" width="37.7109375" style="2" customWidth="1"/>
    <col min="15619" max="15619" width="10.85546875" style="2" customWidth="1"/>
    <col min="15620" max="15626" width="9.7109375" style="2" customWidth="1"/>
    <col min="15627" max="15627" width="13.7109375" style="2" customWidth="1"/>
    <col min="15628" max="15682" width="12.7109375" style="2" customWidth="1"/>
    <col min="15683" max="15691" width="9.7109375" style="2" customWidth="1"/>
    <col min="15692" max="15692" width="10.42578125" style="2" customWidth="1"/>
    <col min="15693" max="15693" width="14.7109375" style="2" customWidth="1"/>
    <col min="15694" max="15694" width="9.7109375" style="2" customWidth="1"/>
    <col min="15695" max="15872" width="11.42578125" style="2"/>
    <col min="15873" max="15873" width="9.140625" style="2" customWidth="1"/>
    <col min="15874" max="15874" width="37.7109375" style="2" customWidth="1"/>
    <col min="15875" max="15875" width="10.85546875" style="2" customWidth="1"/>
    <col min="15876" max="15882" width="9.7109375" style="2" customWidth="1"/>
    <col min="15883" max="15883" width="13.7109375" style="2" customWidth="1"/>
    <col min="15884" max="15938" width="12.7109375" style="2" customWidth="1"/>
    <col min="15939" max="15947" width="9.7109375" style="2" customWidth="1"/>
    <col min="15948" max="15948" width="10.42578125" style="2" customWidth="1"/>
    <col min="15949" max="15949" width="14.7109375" style="2" customWidth="1"/>
    <col min="15950" max="15950" width="9.7109375" style="2" customWidth="1"/>
    <col min="15951" max="16128" width="11.42578125" style="2"/>
    <col min="16129" max="16129" width="9.140625" style="2" customWidth="1"/>
    <col min="16130" max="16130" width="37.7109375" style="2" customWidth="1"/>
    <col min="16131" max="16131" width="10.85546875" style="2" customWidth="1"/>
    <col min="16132" max="16138" width="9.7109375" style="2" customWidth="1"/>
    <col min="16139" max="16139" width="13.7109375" style="2" customWidth="1"/>
    <col min="16140" max="16194" width="12.7109375" style="2" customWidth="1"/>
    <col min="16195" max="16203" width="9.7109375" style="2" customWidth="1"/>
    <col min="16204" max="16204" width="10.42578125" style="2" customWidth="1"/>
    <col min="16205" max="16205" width="14.7109375" style="2" customWidth="1"/>
    <col min="16206" max="16206" width="9.7109375" style="2" customWidth="1"/>
    <col min="16207" max="16384" width="11.42578125" style="2"/>
  </cols>
  <sheetData>
    <row r="1" spans="1:78" ht="15.75">
      <c r="F1" s="4" t="s">
        <v>143</v>
      </c>
      <c r="G1" s="483" t="s">
        <v>278</v>
      </c>
      <c r="H1" s="113"/>
      <c r="I1" s="114"/>
      <c r="J1" s="114"/>
      <c r="K1" s="114"/>
      <c r="N1" s="1" t="s">
        <v>140</v>
      </c>
      <c r="BM1" s="2"/>
      <c r="BN1" s="2"/>
    </row>
    <row r="2" spans="1:78">
      <c r="A2" s="194" t="s">
        <v>0</v>
      </c>
      <c r="N2" s="8" t="s">
        <v>279</v>
      </c>
    </row>
    <row r="3" spans="1:78" ht="13.5" thickBot="1">
      <c r="C3" s="9" t="s">
        <v>85</v>
      </c>
      <c r="BN3" s="10"/>
      <c r="BT3" s="9"/>
    </row>
    <row r="4" spans="1:78" ht="14.25" thickTop="1" thickBot="1">
      <c r="L4" s="11" t="s">
        <v>86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84</v>
      </c>
      <c r="C5" s="484" t="s">
        <v>280</v>
      </c>
      <c r="D5" s="16" t="s">
        <v>87</v>
      </c>
      <c r="E5" s="16" t="s">
        <v>88</v>
      </c>
      <c r="F5" s="16" t="s">
        <v>214</v>
      </c>
      <c r="G5" s="16" t="s">
        <v>212</v>
      </c>
      <c r="H5" s="16" t="s">
        <v>89</v>
      </c>
      <c r="I5" s="16" t="s">
        <v>90</v>
      </c>
      <c r="J5" s="17" t="s">
        <v>91</v>
      </c>
      <c r="K5" s="18" t="s">
        <v>124</v>
      </c>
      <c r="L5" s="485" t="s">
        <v>281</v>
      </c>
      <c r="M5" s="19" t="s">
        <v>265</v>
      </c>
      <c r="N5" s="486" t="s">
        <v>270</v>
      </c>
      <c r="O5" s="486" t="s">
        <v>146</v>
      </c>
      <c r="P5" s="486" t="s">
        <v>282</v>
      </c>
      <c r="Q5" s="486" t="s">
        <v>283</v>
      </c>
      <c r="R5" s="19" t="s">
        <v>204</v>
      </c>
      <c r="S5" s="486" t="s">
        <v>284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205</v>
      </c>
      <c r="AA5" s="486" t="s">
        <v>287</v>
      </c>
      <c r="AB5" s="19" t="s">
        <v>135</v>
      </c>
      <c r="AC5" s="19" t="s">
        <v>207</v>
      </c>
      <c r="AD5" s="19" t="s">
        <v>136</v>
      </c>
      <c r="AE5" s="486" t="s">
        <v>197</v>
      </c>
      <c r="AF5" s="486" t="s">
        <v>288</v>
      </c>
      <c r="AG5" s="486" t="s">
        <v>151</v>
      </c>
      <c r="AH5" s="486" t="s">
        <v>289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187</v>
      </c>
      <c r="AO5" s="19" t="s">
        <v>47</v>
      </c>
      <c r="AP5" s="486" t="s">
        <v>290</v>
      </c>
      <c r="AQ5" s="19" t="s">
        <v>209</v>
      </c>
      <c r="AR5" s="19" t="s">
        <v>51</v>
      </c>
      <c r="AS5" s="19" t="s">
        <v>188</v>
      </c>
      <c r="AT5" s="19" t="s">
        <v>137</v>
      </c>
      <c r="AU5" s="19" t="s">
        <v>138</v>
      </c>
      <c r="AV5" s="19" t="s">
        <v>189</v>
      </c>
      <c r="AW5" s="19" t="s">
        <v>175</v>
      </c>
      <c r="AX5" s="19" t="s">
        <v>210</v>
      </c>
      <c r="AY5" s="19" t="s">
        <v>190</v>
      </c>
      <c r="AZ5" s="19" t="s">
        <v>191</v>
      </c>
      <c r="BA5" s="19" t="s">
        <v>192</v>
      </c>
      <c r="BB5" s="19" t="s">
        <v>193</v>
      </c>
      <c r="BC5" s="19" t="s">
        <v>63</v>
      </c>
      <c r="BD5" s="19" t="s">
        <v>211</v>
      </c>
      <c r="BE5" s="486" t="s">
        <v>74</v>
      </c>
      <c r="BF5" s="19" t="s">
        <v>67</v>
      </c>
      <c r="BG5" s="486" t="s">
        <v>291</v>
      </c>
      <c r="BH5" s="19" t="s">
        <v>194</v>
      </c>
      <c r="BI5" s="486" t="s">
        <v>201</v>
      </c>
      <c r="BJ5" s="19" t="s">
        <v>195</v>
      </c>
      <c r="BK5" s="19" t="s">
        <v>196</v>
      </c>
      <c r="BL5" s="16" t="s">
        <v>139</v>
      </c>
      <c r="BM5" s="18" t="s">
        <v>92</v>
      </c>
      <c r="BN5" s="20" t="s">
        <v>93</v>
      </c>
      <c r="BO5" s="21" t="s">
        <v>94</v>
      </c>
      <c r="BZ5" s="2"/>
    </row>
    <row r="6" spans="1:78" ht="15" customHeight="1">
      <c r="A6" s="22"/>
      <c r="B6" s="23"/>
      <c r="C6" s="24"/>
      <c r="D6" s="23"/>
      <c r="E6" s="23"/>
      <c r="F6" s="23"/>
      <c r="G6" s="23"/>
      <c r="H6" s="23"/>
      <c r="I6" s="23"/>
      <c r="J6" s="23"/>
      <c r="K6" s="23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6"/>
      <c r="BN6" s="27"/>
      <c r="BO6" s="28"/>
      <c r="BZ6" s="2"/>
    </row>
    <row r="7" spans="1:78" ht="15" customHeight="1" thickBot="1">
      <c r="A7" s="29"/>
      <c r="B7" s="30"/>
      <c r="C7" s="31"/>
      <c r="D7" s="30"/>
      <c r="E7" s="30"/>
      <c r="F7" s="30"/>
      <c r="G7" s="30"/>
      <c r="H7" s="30"/>
      <c r="I7" s="30"/>
      <c r="J7" s="30"/>
      <c r="K7" s="30"/>
      <c r="L7" s="32" t="s">
        <v>15</v>
      </c>
      <c r="M7" s="31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30</v>
      </c>
      <c r="AB7" s="31" t="s">
        <v>31</v>
      </c>
      <c r="AC7" s="31" t="s">
        <v>32</v>
      </c>
      <c r="AD7" s="31" t="s">
        <v>33</v>
      </c>
      <c r="AE7" s="31" t="s">
        <v>34</v>
      </c>
      <c r="AF7" s="31" t="s">
        <v>35</v>
      </c>
      <c r="AG7" s="31" t="s">
        <v>36</v>
      </c>
      <c r="AH7" s="31" t="s">
        <v>37</v>
      </c>
      <c r="AI7" s="31" t="s">
        <v>38</v>
      </c>
      <c r="AJ7" s="31" t="s">
        <v>39</v>
      </c>
      <c r="AK7" s="31" t="s">
        <v>40</v>
      </c>
      <c r="AL7" s="31" t="s">
        <v>42</v>
      </c>
      <c r="AM7" s="31" t="s">
        <v>44</v>
      </c>
      <c r="AN7" s="31" t="s">
        <v>45</v>
      </c>
      <c r="AO7" s="31" t="s">
        <v>46</v>
      </c>
      <c r="AP7" s="31" t="s">
        <v>48</v>
      </c>
      <c r="AQ7" s="31" t="s">
        <v>49</v>
      </c>
      <c r="AR7" s="31" t="s">
        <v>50</v>
      </c>
      <c r="AS7" s="31" t="s">
        <v>52</v>
      </c>
      <c r="AT7" s="31" t="s">
        <v>53</v>
      </c>
      <c r="AU7" s="31" t="s">
        <v>54</v>
      </c>
      <c r="AV7" s="31" t="s">
        <v>55</v>
      </c>
      <c r="AW7" s="31" t="s">
        <v>56</v>
      </c>
      <c r="AX7" s="31" t="s">
        <v>57</v>
      </c>
      <c r="AY7" s="31" t="s">
        <v>58</v>
      </c>
      <c r="AZ7" s="31" t="s">
        <v>59</v>
      </c>
      <c r="BA7" s="31" t="s">
        <v>60</v>
      </c>
      <c r="BB7" s="31" t="s">
        <v>61</v>
      </c>
      <c r="BC7" s="31" t="s">
        <v>62</v>
      </c>
      <c r="BD7" s="31" t="s">
        <v>64</v>
      </c>
      <c r="BE7" s="31" t="s">
        <v>65</v>
      </c>
      <c r="BF7" s="31" t="s">
        <v>66</v>
      </c>
      <c r="BG7" s="31" t="s">
        <v>68</v>
      </c>
      <c r="BH7" s="31" t="s">
        <v>69</v>
      </c>
      <c r="BI7" s="31" t="s">
        <v>70</v>
      </c>
      <c r="BJ7" s="31" t="s">
        <v>71</v>
      </c>
      <c r="BK7" s="31" t="s">
        <v>75</v>
      </c>
      <c r="BL7" s="31" t="s">
        <v>76</v>
      </c>
      <c r="BM7" s="33"/>
      <c r="BN7" s="27"/>
      <c r="BO7" s="28"/>
      <c r="BZ7" s="2"/>
    </row>
    <row r="8" spans="1:78" ht="13.5" thickTop="1">
      <c r="A8" s="22" t="s">
        <v>15</v>
      </c>
      <c r="B8" s="34" t="s">
        <v>281</v>
      </c>
      <c r="C8" s="35">
        <f>D8+E8+F8+G8+H8+I8+J8+K8</f>
        <v>18160.782999999999</v>
      </c>
      <c r="D8" s="34">
        <v>2631.0990000000002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246.72</v>
      </c>
      <c r="K8" s="34">
        <f>BM8+BN8+BO8</f>
        <v>15282.964</v>
      </c>
      <c r="L8" s="36">
        <v>11126.914000000001</v>
      </c>
      <c r="M8" s="35">
        <v>0</v>
      </c>
      <c r="N8" s="35">
        <v>0</v>
      </c>
      <c r="O8" s="35">
        <v>554.99900000000002</v>
      </c>
      <c r="P8" s="35">
        <v>0</v>
      </c>
      <c r="Q8" s="35">
        <v>0</v>
      </c>
      <c r="R8" s="35">
        <v>0</v>
      </c>
      <c r="S8" s="35">
        <v>31.675000000000001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0.55300000000000005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3.6640000000000001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7">
        <f>SUM(L8:BL8)</f>
        <v>11717.805</v>
      </c>
      <c r="BN8" s="38"/>
      <c r="BO8" s="139">
        <v>3565.1590000000001</v>
      </c>
      <c r="BZ8" s="2"/>
    </row>
    <row r="9" spans="1:78">
      <c r="A9" s="22" t="s">
        <v>16</v>
      </c>
      <c r="B9" s="34" t="s">
        <v>265</v>
      </c>
      <c r="C9" s="35">
        <f t="shared" ref="C9:C60" si="0">D9+E9+F9+G9+H9+I9+J9+K9</f>
        <v>7990.9840000000004</v>
      </c>
      <c r="D9" s="34">
        <v>2265.3809999999999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3.2349999999999999</v>
      </c>
      <c r="K9" s="34">
        <f t="shared" ref="K9:K60" si="1">BM9+BN9+BO9</f>
        <v>5722.3680000000004</v>
      </c>
      <c r="L9" s="36">
        <v>0</v>
      </c>
      <c r="M9" s="35">
        <v>5605.6710000000003</v>
      </c>
      <c r="N9" s="35">
        <v>0</v>
      </c>
      <c r="O9" s="35">
        <v>63.252000000000002</v>
      </c>
      <c r="P9" s="35">
        <v>0</v>
      </c>
      <c r="Q9" s="35">
        <v>0</v>
      </c>
      <c r="R9" s="35">
        <v>0</v>
      </c>
      <c r="S9" s="35">
        <v>41.067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7">
        <f t="shared" ref="BM9:BM60" si="2">SUM(L9:BL9)</f>
        <v>5709.9900000000007</v>
      </c>
      <c r="BN9" s="39"/>
      <c r="BO9" s="140">
        <v>12.378</v>
      </c>
      <c r="BZ9" s="2"/>
    </row>
    <row r="10" spans="1:78">
      <c r="A10" s="22" t="s">
        <v>17</v>
      </c>
      <c r="B10" s="34" t="s">
        <v>270</v>
      </c>
      <c r="C10" s="35">
        <f t="shared" si="0"/>
        <v>1260.48</v>
      </c>
      <c r="D10" s="34">
        <v>408.029</v>
      </c>
      <c r="E10" s="34">
        <v>0</v>
      </c>
      <c r="F10" s="34">
        <v>11.131</v>
      </c>
      <c r="G10" s="34">
        <v>0</v>
      </c>
      <c r="H10" s="34">
        <v>0</v>
      </c>
      <c r="I10" s="34">
        <v>0</v>
      </c>
      <c r="J10" s="34">
        <v>7.3550000000000004</v>
      </c>
      <c r="K10" s="34">
        <f t="shared" si="1"/>
        <v>833.96499999999992</v>
      </c>
      <c r="L10" s="36">
        <v>0</v>
      </c>
      <c r="M10" s="35">
        <v>0</v>
      </c>
      <c r="N10" s="35">
        <v>692.91700000000003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7.6120000000000001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12.319000000000001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7">
        <f t="shared" si="2"/>
        <v>712.84799999999996</v>
      </c>
      <c r="BN10" s="39"/>
      <c r="BO10" s="140">
        <v>121.117</v>
      </c>
      <c r="BZ10" s="2"/>
    </row>
    <row r="11" spans="1:78">
      <c r="A11" s="22" t="s">
        <v>18</v>
      </c>
      <c r="B11" s="34" t="s">
        <v>146</v>
      </c>
      <c r="C11" s="35">
        <f t="shared" si="0"/>
        <v>38423.569999999992</v>
      </c>
      <c r="D11" s="34">
        <v>5401.3190000000004</v>
      </c>
      <c r="E11" s="34">
        <v>0</v>
      </c>
      <c r="F11" s="34">
        <v>2705.1979999999999</v>
      </c>
      <c r="G11" s="34">
        <v>0</v>
      </c>
      <c r="H11" s="34">
        <v>0</v>
      </c>
      <c r="I11" s="34">
        <v>0</v>
      </c>
      <c r="J11" s="34">
        <v>2665.6149999999998</v>
      </c>
      <c r="K11" s="34">
        <f t="shared" si="1"/>
        <v>27651.437999999995</v>
      </c>
      <c r="L11" s="36">
        <v>474.44900000000001</v>
      </c>
      <c r="M11" s="35">
        <v>12.538</v>
      </c>
      <c r="N11" s="35">
        <v>0</v>
      </c>
      <c r="O11" s="35">
        <v>10356.996999999999</v>
      </c>
      <c r="P11" s="35">
        <v>13.224</v>
      </c>
      <c r="Q11" s="35">
        <v>0</v>
      </c>
      <c r="R11" s="35">
        <v>0</v>
      </c>
      <c r="S11" s="35">
        <v>40.539000000000001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0.16600000000000001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11.532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7">
        <f t="shared" si="2"/>
        <v>10909.444999999998</v>
      </c>
      <c r="BN11" s="39"/>
      <c r="BO11" s="140">
        <v>16741.992999999999</v>
      </c>
      <c r="BZ11" s="2"/>
    </row>
    <row r="12" spans="1:78">
      <c r="A12" s="22" t="s">
        <v>19</v>
      </c>
      <c r="B12" s="34" t="s">
        <v>282</v>
      </c>
      <c r="C12" s="35">
        <f t="shared" si="0"/>
        <v>11802.427</v>
      </c>
      <c r="D12" s="34">
        <v>1128.873</v>
      </c>
      <c r="E12" s="34">
        <v>0</v>
      </c>
      <c r="F12" s="34">
        <v>775.53399999999999</v>
      </c>
      <c r="G12" s="34">
        <v>0</v>
      </c>
      <c r="H12" s="34">
        <v>0</v>
      </c>
      <c r="I12" s="34">
        <v>0</v>
      </c>
      <c r="J12" s="34">
        <v>2145.81</v>
      </c>
      <c r="K12" s="34">
        <f t="shared" si="1"/>
        <v>7752.21</v>
      </c>
      <c r="L12" s="36">
        <v>1317.482</v>
      </c>
      <c r="M12" s="35">
        <v>0</v>
      </c>
      <c r="N12" s="35">
        <v>0</v>
      </c>
      <c r="O12" s="35">
        <v>406.09899999999999</v>
      </c>
      <c r="P12" s="35">
        <v>3240.422</v>
      </c>
      <c r="Q12" s="35">
        <v>0</v>
      </c>
      <c r="R12" s="35">
        <v>7.5209999999999999</v>
      </c>
      <c r="S12" s="35">
        <v>6.569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1.5189999999999999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7">
        <f t="shared" si="2"/>
        <v>4979.6120000000001</v>
      </c>
      <c r="BN12" s="39"/>
      <c r="BO12" s="140">
        <v>2772.598</v>
      </c>
      <c r="BZ12" s="2"/>
    </row>
    <row r="13" spans="1:78">
      <c r="A13" s="22" t="s">
        <v>20</v>
      </c>
      <c r="B13" s="34" t="s">
        <v>283</v>
      </c>
      <c r="C13" s="35">
        <f t="shared" si="0"/>
        <v>1718.7060000000001</v>
      </c>
      <c r="D13" s="34">
        <v>520.85400000000004</v>
      </c>
      <c r="E13" s="34">
        <v>0</v>
      </c>
      <c r="F13" s="34">
        <v>177.89099999999999</v>
      </c>
      <c r="G13" s="34">
        <v>0</v>
      </c>
      <c r="H13" s="34">
        <v>34.863</v>
      </c>
      <c r="I13" s="34">
        <v>0</v>
      </c>
      <c r="J13" s="34">
        <v>143.90799999999999</v>
      </c>
      <c r="K13" s="34">
        <f t="shared" si="1"/>
        <v>841.19</v>
      </c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35">
        <v>538.69500000000005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7">
        <f t="shared" si="2"/>
        <v>538.69500000000005</v>
      </c>
      <c r="BN13" s="39"/>
      <c r="BO13" s="140">
        <v>302.495</v>
      </c>
      <c r="BZ13" s="2"/>
    </row>
    <row r="14" spans="1:78">
      <c r="A14" s="22" t="s">
        <v>21</v>
      </c>
      <c r="B14" s="34" t="s">
        <v>204</v>
      </c>
      <c r="C14" s="35">
        <f t="shared" si="0"/>
        <v>4844.84</v>
      </c>
      <c r="D14" s="34">
        <v>861.44799999999998</v>
      </c>
      <c r="E14" s="34">
        <v>0</v>
      </c>
      <c r="F14" s="34">
        <v>322.35399999999998</v>
      </c>
      <c r="G14" s="34">
        <v>0</v>
      </c>
      <c r="H14" s="34">
        <v>0</v>
      </c>
      <c r="I14" s="34">
        <v>0</v>
      </c>
      <c r="J14" s="34">
        <v>393.61399999999998</v>
      </c>
      <c r="K14" s="34">
        <f t="shared" si="1"/>
        <v>3267.424</v>
      </c>
      <c r="L14" s="36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1086.6559999999999</v>
      </c>
      <c r="S14" s="35">
        <v>76.194000000000003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1.7509999999999999</v>
      </c>
      <c r="AA14" s="35">
        <v>4.0590000000000002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7">
        <f t="shared" si="2"/>
        <v>1168.6599999999999</v>
      </c>
      <c r="BN14" s="39"/>
      <c r="BO14" s="140">
        <v>2098.7640000000001</v>
      </c>
      <c r="BZ14" s="2"/>
    </row>
    <row r="15" spans="1:78">
      <c r="A15" s="22" t="s">
        <v>22</v>
      </c>
      <c r="B15" s="34" t="s">
        <v>284</v>
      </c>
      <c r="C15" s="35">
        <f t="shared" si="0"/>
        <v>2606.2379999999998</v>
      </c>
      <c r="D15" s="34">
        <v>426.20699999999999</v>
      </c>
      <c r="E15" s="34">
        <v>0</v>
      </c>
      <c r="F15" s="34">
        <v>119.02500000000001</v>
      </c>
      <c r="G15" s="34">
        <v>0</v>
      </c>
      <c r="H15" s="34">
        <v>0</v>
      </c>
      <c r="I15" s="34">
        <v>0</v>
      </c>
      <c r="J15" s="34">
        <v>98.994</v>
      </c>
      <c r="K15" s="34">
        <f t="shared" si="1"/>
        <v>1962.0119999999999</v>
      </c>
      <c r="L15" s="36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516.38099999999997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286.59399999999999</v>
      </c>
      <c r="AA15" s="35">
        <v>9.8019999999999996</v>
      </c>
      <c r="AB15" s="35">
        <v>0</v>
      </c>
      <c r="AC15" s="35">
        <v>0</v>
      </c>
      <c r="AD15" s="35">
        <v>0</v>
      </c>
      <c r="AE15" s="35">
        <v>3.339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7">
        <f t="shared" si="2"/>
        <v>816.11599999999999</v>
      </c>
      <c r="BN15" s="39"/>
      <c r="BO15" s="140">
        <v>1145.896</v>
      </c>
      <c r="BZ15" s="2"/>
    </row>
    <row r="16" spans="1:78">
      <c r="A16" s="22" t="s">
        <v>23</v>
      </c>
      <c r="B16" s="34" t="s">
        <v>285</v>
      </c>
      <c r="C16" s="35">
        <f t="shared" si="0"/>
        <v>24527.79</v>
      </c>
      <c r="D16" s="34">
        <v>5092.009</v>
      </c>
      <c r="E16" s="34">
        <v>0</v>
      </c>
      <c r="F16" s="34">
        <v>885.83399999999995</v>
      </c>
      <c r="G16" s="34">
        <v>0</v>
      </c>
      <c r="H16" s="34">
        <v>639.07299999999998</v>
      </c>
      <c r="I16" s="34">
        <v>0</v>
      </c>
      <c r="J16" s="34">
        <v>852.89099999999996</v>
      </c>
      <c r="K16" s="34">
        <f t="shared" si="1"/>
        <v>17057.983</v>
      </c>
      <c r="L16" s="36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0.16600000000000001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7">
        <f t="shared" si="2"/>
        <v>0.16600000000000001</v>
      </c>
      <c r="BN16" s="39"/>
      <c r="BO16" s="140">
        <v>17057.816999999999</v>
      </c>
      <c r="BZ16" s="2"/>
    </row>
    <row r="17" spans="1:78">
      <c r="A17" s="22" t="s">
        <v>24</v>
      </c>
      <c r="B17" s="34" t="s">
        <v>147</v>
      </c>
      <c r="C17" s="35">
        <f t="shared" si="0"/>
        <v>6371.5499999999993</v>
      </c>
      <c r="D17" s="34">
        <v>977.75199999999995</v>
      </c>
      <c r="E17" s="34">
        <v>0</v>
      </c>
      <c r="F17" s="34">
        <v>334.68799999999999</v>
      </c>
      <c r="G17" s="34">
        <v>0</v>
      </c>
      <c r="H17" s="34">
        <v>0</v>
      </c>
      <c r="I17" s="34">
        <v>0</v>
      </c>
      <c r="J17" s="34">
        <v>448.29899999999998</v>
      </c>
      <c r="K17" s="34">
        <f t="shared" si="1"/>
        <v>4610.8109999999997</v>
      </c>
      <c r="L17" s="36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15.763</v>
      </c>
      <c r="S17" s="35">
        <v>0</v>
      </c>
      <c r="T17" s="35">
        <v>0</v>
      </c>
      <c r="U17" s="35">
        <v>1116.0319999999999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46.503</v>
      </c>
      <c r="AB17" s="35">
        <v>0</v>
      </c>
      <c r="AC17" s="35">
        <v>0</v>
      </c>
      <c r="AD17" s="35">
        <v>0</v>
      </c>
      <c r="AE17" s="35">
        <v>35.393000000000001</v>
      </c>
      <c r="AF17" s="35">
        <v>0</v>
      </c>
      <c r="AG17" s="35">
        <v>0</v>
      </c>
      <c r="AH17" s="35">
        <v>0</v>
      </c>
      <c r="AI17" s="35">
        <v>1.3120000000000001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7">
        <f t="shared" si="2"/>
        <v>1215.0029999999997</v>
      </c>
      <c r="BN17" s="39"/>
      <c r="BO17" s="140">
        <v>3395.808</v>
      </c>
      <c r="BZ17" s="2"/>
    </row>
    <row r="18" spans="1:78">
      <c r="A18" s="22" t="s">
        <v>25</v>
      </c>
      <c r="B18" s="34" t="s">
        <v>132</v>
      </c>
      <c r="C18" s="35">
        <f t="shared" si="0"/>
        <v>2367.893</v>
      </c>
      <c r="D18" s="34">
        <v>907.07899999999995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5.5129999999999999</v>
      </c>
      <c r="K18" s="34">
        <f t="shared" si="1"/>
        <v>1455.3009999999999</v>
      </c>
      <c r="L18" s="36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390.77100000000002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7">
        <f t="shared" si="2"/>
        <v>390.77100000000002</v>
      </c>
      <c r="BN18" s="39"/>
      <c r="BO18" s="140">
        <v>1064.53</v>
      </c>
      <c r="BZ18" s="2"/>
    </row>
    <row r="19" spans="1:78">
      <c r="A19" s="22" t="s">
        <v>26</v>
      </c>
      <c r="B19" s="34" t="s">
        <v>133</v>
      </c>
      <c r="C19" s="35">
        <f t="shared" si="0"/>
        <v>3411.09</v>
      </c>
      <c r="D19" s="34">
        <v>325.66399999999999</v>
      </c>
      <c r="E19" s="34">
        <v>0</v>
      </c>
      <c r="F19" s="34">
        <v>41.966999999999999</v>
      </c>
      <c r="G19" s="34">
        <v>0</v>
      </c>
      <c r="H19" s="34">
        <v>0</v>
      </c>
      <c r="I19" s="34">
        <v>0</v>
      </c>
      <c r="J19" s="34">
        <v>280.19900000000001</v>
      </c>
      <c r="K19" s="34">
        <f t="shared" si="1"/>
        <v>2763.26</v>
      </c>
      <c r="L19" s="36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210.96</v>
      </c>
      <c r="X19" s="35">
        <v>0</v>
      </c>
      <c r="Y19" s="35">
        <v>0</v>
      </c>
      <c r="Z19" s="35">
        <v>5.0380000000000003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7">
        <f t="shared" si="2"/>
        <v>215.99800000000002</v>
      </c>
      <c r="BN19" s="39"/>
      <c r="BO19" s="140">
        <v>2547.2620000000002</v>
      </c>
      <c r="BZ19" s="2"/>
    </row>
    <row r="20" spans="1:78">
      <c r="A20" s="22" t="s">
        <v>27</v>
      </c>
      <c r="B20" s="34" t="s">
        <v>286</v>
      </c>
      <c r="C20" s="35">
        <f t="shared" si="0"/>
        <v>7931.0259999999998</v>
      </c>
      <c r="D20" s="34">
        <v>1527.1769999999999</v>
      </c>
      <c r="E20" s="34">
        <v>0</v>
      </c>
      <c r="F20" s="34">
        <v>44.500999999999998</v>
      </c>
      <c r="G20" s="34">
        <v>0</v>
      </c>
      <c r="H20" s="34">
        <v>0</v>
      </c>
      <c r="I20" s="34">
        <v>0</v>
      </c>
      <c r="J20" s="34">
        <v>407.536</v>
      </c>
      <c r="K20" s="34">
        <f t="shared" si="1"/>
        <v>5951.8119999999999</v>
      </c>
      <c r="L20" s="36">
        <v>0</v>
      </c>
      <c r="M20" s="35">
        <v>0</v>
      </c>
      <c r="N20" s="35">
        <v>17.445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1001.347</v>
      </c>
      <c r="Y20" s="35">
        <v>0</v>
      </c>
      <c r="Z20" s="35">
        <v>0</v>
      </c>
      <c r="AA20" s="35">
        <v>1.9059999999999999</v>
      </c>
      <c r="AB20" s="35">
        <v>0</v>
      </c>
      <c r="AC20" s="35">
        <v>0</v>
      </c>
      <c r="AD20" s="35">
        <v>0</v>
      </c>
      <c r="AE20" s="35">
        <v>48.392000000000003</v>
      </c>
      <c r="AF20" s="35">
        <v>0</v>
      </c>
      <c r="AG20" s="35">
        <v>45.9</v>
      </c>
      <c r="AH20" s="35">
        <v>388.80900000000003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7">
        <f t="shared" si="2"/>
        <v>1503.799</v>
      </c>
      <c r="BN20" s="39"/>
      <c r="BO20" s="140">
        <v>4448.0129999999999</v>
      </c>
      <c r="BZ20" s="2"/>
    </row>
    <row r="21" spans="1:78">
      <c r="A21" s="22" t="s">
        <v>28</v>
      </c>
      <c r="B21" s="34" t="s">
        <v>134</v>
      </c>
      <c r="C21" s="35">
        <f t="shared" si="0"/>
        <v>8978.012999999999</v>
      </c>
      <c r="D21" s="34">
        <v>2114.4839999999999</v>
      </c>
      <c r="E21" s="34">
        <v>0</v>
      </c>
      <c r="F21" s="34">
        <v>71.39</v>
      </c>
      <c r="G21" s="34">
        <v>0</v>
      </c>
      <c r="H21" s="34">
        <v>0</v>
      </c>
      <c r="I21" s="34">
        <v>0</v>
      </c>
      <c r="J21" s="34">
        <v>187.529</v>
      </c>
      <c r="K21" s="34">
        <f t="shared" si="1"/>
        <v>6604.61</v>
      </c>
      <c r="L21" s="36">
        <v>0</v>
      </c>
      <c r="M21" s="35">
        <v>0</v>
      </c>
      <c r="N21" s="35">
        <v>14.303000000000001</v>
      </c>
      <c r="O21" s="35">
        <v>0</v>
      </c>
      <c r="P21" s="35">
        <v>0</v>
      </c>
      <c r="Q21" s="35">
        <v>0</v>
      </c>
      <c r="R21" s="35">
        <v>0</v>
      </c>
      <c r="S21" s="35">
        <v>70.349999999999994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1085.021</v>
      </c>
      <c r="Z21" s="35">
        <v>51.533000000000001</v>
      </c>
      <c r="AA21" s="35">
        <v>19.768999999999998</v>
      </c>
      <c r="AB21" s="35">
        <v>0</v>
      </c>
      <c r="AC21" s="35">
        <v>0</v>
      </c>
      <c r="AD21" s="35">
        <v>0</v>
      </c>
      <c r="AE21" s="35">
        <v>0</v>
      </c>
      <c r="AF21" s="35">
        <v>177.39500000000001</v>
      </c>
      <c r="AG21" s="35">
        <v>7.0999999999999994E-2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7">
        <f t="shared" si="2"/>
        <v>1418.4419999999998</v>
      </c>
      <c r="BN21" s="39"/>
      <c r="BO21" s="140">
        <v>5186.1679999999997</v>
      </c>
      <c r="BZ21" s="2"/>
    </row>
    <row r="22" spans="1:78">
      <c r="A22" s="22" t="s">
        <v>29</v>
      </c>
      <c r="B22" s="34" t="s">
        <v>205</v>
      </c>
      <c r="C22" s="35">
        <f t="shared" si="0"/>
        <v>2681.2629999999999</v>
      </c>
      <c r="D22" s="34">
        <v>503.899</v>
      </c>
      <c r="E22" s="34">
        <v>0</v>
      </c>
      <c r="F22" s="34">
        <v>219.172</v>
      </c>
      <c r="G22" s="34">
        <v>0</v>
      </c>
      <c r="H22" s="34">
        <v>0</v>
      </c>
      <c r="I22" s="34">
        <v>0</v>
      </c>
      <c r="J22" s="34">
        <v>231.25700000000001</v>
      </c>
      <c r="K22" s="34">
        <f t="shared" si="1"/>
        <v>1726.9349999999999</v>
      </c>
      <c r="L22" s="36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7.5209999999999999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356.01499999999999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3.0649999999999999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7">
        <f t="shared" si="2"/>
        <v>366.601</v>
      </c>
      <c r="BN22" s="39"/>
      <c r="BO22" s="140">
        <v>1360.3340000000001</v>
      </c>
      <c r="BZ22" s="2"/>
    </row>
    <row r="23" spans="1:78">
      <c r="A23" s="22" t="s">
        <v>30</v>
      </c>
      <c r="B23" s="34" t="s">
        <v>287</v>
      </c>
      <c r="C23" s="35">
        <f t="shared" si="0"/>
        <v>32541.525999999998</v>
      </c>
      <c r="D23" s="34">
        <v>4234.7820000000002</v>
      </c>
      <c r="E23" s="34">
        <v>0</v>
      </c>
      <c r="F23" s="34">
        <v>936.30799999999999</v>
      </c>
      <c r="G23" s="34">
        <v>0</v>
      </c>
      <c r="H23" s="34">
        <v>0</v>
      </c>
      <c r="I23" s="34">
        <v>0</v>
      </c>
      <c r="J23" s="34">
        <v>1737.9449999999999</v>
      </c>
      <c r="K23" s="34">
        <f t="shared" si="1"/>
        <v>25632.490999999998</v>
      </c>
      <c r="L23" s="36">
        <v>0</v>
      </c>
      <c r="M23" s="35">
        <v>0</v>
      </c>
      <c r="N23" s="35">
        <v>0</v>
      </c>
      <c r="O23" s="35">
        <v>5.5609999999999999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24.658999999999999</v>
      </c>
      <c r="AA23" s="35">
        <v>1026.3689999999999</v>
      </c>
      <c r="AB23" s="35">
        <v>0</v>
      </c>
      <c r="AC23" s="35">
        <v>0</v>
      </c>
      <c r="AD23" s="35">
        <v>0</v>
      </c>
      <c r="AE23" s="35">
        <v>0</v>
      </c>
      <c r="AF23" s="35">
        <v>26.231000000000002</v>
      </c>
      <c r="AG23" s="35">
        <v>0</v>
      </c>
      <c r="AH23" s="35">
        <v>0</v>
      </c>
      <c r="AI23" s="35">
        <v>0.61199999999999999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131.44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7">
        <f t="shared" si="2"/>
        <v>1214.8720000000001</v>
      </c>
      <c r="BN23" s="39"/>
      <c r="BO23" s="140">
        <v>24417.618999999999</v>
      </c>
      <c r="BZ23" s="2"/>
    </row>
    <row r="24" spans="1:78">
      <c r="A24" s="22" t="s">
        <v>31</v>
      </c>
      <c r="B24" s="34" t="s">
        <v>135</v>
      </c>
      <c r="C24" s="35">
        <f t="shared" si="0"/>
        <v>1552.09</v>
      </c>
      <c r="D24" s="34">
        <v>0</v>
      </c>
      <c r="E24" s="34">
        <v>0</v>
      </c>
      <c r="F24" s="34">
        <v>5.2830000000000004</v>
      </c>
      <c r="G24" s="34">
        <v>0</v>
      </c>
      <c r="H24" s="34">
        <v>0</v>
      </c>
      <c r="I24" s="34">
        <v>0</v>
      </c>
      <c r="J24" s="34">
        <v>0</v>
      </c>
      <c r="K24" s="34">
        <f t="shared" si="1"/>
        <v>1546.807</v>
      </c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480.18599999999998</v>
      </c>
      <c r="AC24" s="35">
        <v>0</v>
      </c>
      <c r="AD24" s="35">
        <v>0</v>
      </c>
      <c r="AE24" s="35">
        <v>0</v>
      </c>
      <c r="AF24" s="35">
        <v>78.813999999999993</v>
      </c>
      <c r="AG24" s="35">
        <v>1.306</v>
      </c>
      <c r="AH24" s="35">
        <v>0</v>
      </c>
      <c r="AI24" s="35">
        <v>1.0089999999999999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1.5580000000000001</v>
      </c>
      <c r="BJ24" s="35">
        <v>0</v>
      </c>
      <c r="BK24" s="35">
        <v>0</v>
      </c>
      <c r="BL24" s="35">
        <v>0</v>
      </c>
      <c r="BM24" s="37">
        <f t="shared" si="2"/>
        <v>562.87300000000005</v>
      </c>
      <c r="BN24" s="39"/>
      <c r="BO24" s="140">
        <v>983.93399999999997</v>
      </c>
      <c r="BZ24" s="2"/>
    </row>
    <row r="25" spans="1:78">
      <c r="A25" s="22" t="s">
        <v>32</v>
      </c>
      <c r="B25" s="34" t="s">
        <v>207</v>
      </c>
      <c r="C25" s="35">
        <f t="shared" si="0"/>
        <v>9221.2749999999996</v>
      </c>
      <c r="D25" s="34">
        <v>0</v>
      </c>
      <c r="E25" s="34">
        <v>0</v>
      </c>
      <c r="F25" s="34">
        <v>777.45600000000002</v>
      </c>
      <c r="G25" s="34">
        <v>0</v>
      </c>
      <c r="H25" s="34">
        <v>0</v>
      </c>
      <c r="I25" s="34">
        <v>0</v>
      </c>
      <c r="J25" s="34">
        <v>0</v>
      </c>
      <c r="K25" s="34">
        <f t="shared" si="1"/>
        <v>8443.8189999999995</v>
      </c>
      <c r="L25" s="36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7114.9639999999999</v>
      </c>
      <c r="AD25" s="35">
        <v>1328.6479999999999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0.152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5.5E-2</v>
      </c>
      <c r="BJ25" s="35">
        <v>0</v>
      </c>
      <c r="BK25" s="35">
        <v>0</v>
      </c>
      <c r="BL25" s="35">
        <v>0</v>
      </c>
      <c r="BM25" s="37">
        <f t="shared" si="2"/>
        <v>8443.8189999999995</v>
      </c>
      <c r="BN25" s="39"/>
      <c r="BO25" s="140">
        <v>0</v>
      </c>
      <c r="BZ25" s="2"/>
    </row>
    <row r="26" spans="1:78">
      <c r="A26" s="22" t="s">
        <v>33</v>
      </c>
      <c r="B26" s="34" t="s">
        <v>136</v>
      </c>
      <c r="C26" s="35">
        <f t="shared" si="0"/>
        <v>3612.7360000000003</v>
      </c>
      <c r="D26" s="34">
        <v>0</v>
      </c>
      <c r="E26" s="34">
        <v>0</v>
      </c>
      <c r="F26" s="34">
        <v>266.81299999999999</v>
      </c>
      <c r="G26" s="34">
        <v>0</v>
      </c>
      <c r="H26" s="34">
        <v>0</v>
      </c>
      <c r="I26" s="34">
        <v>0</v>
      </c>
      <c r="J26" s="34">
        <v>0</v>
      </c>
      <c r="K26" s="34">
        <f t="shared" si="1"/>
        <v>3345.9230000000002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1336.5250000000001</v>
      </c>
      <c r="AD26" s="35">
        <v>1932.933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75.328999999999994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1.1359999999999999</v>
      </c>
      <c r="BJ26" s="35">
        <v>0</v>
      </c>
      <c r="BK26" s="35">
        <v>0</v>
      </c>
      <c r="BL26" s="35">
        <v>0</v>
      </c>
      <c r="BM26" s="37">
        <f t="shared" si="2"/>
        <v>3345.9230000000002</v>
      </c>
      <c r="BN26" s="39"/>
      <c r="BO26" s="140">
        <v>0</v>
      </c>
      <c r="BZ26" s="2"/>
    </row>
    <row r="27" spans="1:78">
      <c r="A27" s="22" t="s">
        <v>34</v>
      </c>
      <c r="B27" s="34" t="s">
        <v>197</v>
      </c>
      <c r="C27" s="35">
        <f t="shared" si="0"/>
        <v>39051.548999999999</v>
      </c>
      <c r="D27" s="34">
        <v>0</v>
      </c>
      <c r="E27" s="34">
        <v>0</v>
      </c>
      <c r="F27" s="34">
        <v>88.14</v>
      </c>
      <c r="G27" s="34">
        <v>0</v>
      </c>
      <c r="H27" s="34">
        <v>0.22900000000000001</v>
      </c>
      <c r="I27" s="34">
        <v>0</v>
      </c>
      <c r="J27" s="34">
        <v>3.863</v>
      </c>
      <c r="K27" s="34">
        <f t="shared" si="1"/>
        <v>38959.316999999995</v>
      </c>
      <c r="L27" s="36">
        <v>0</v>
      </c>
      <c r="M27" s="35">
        <v>0</v>
      </c>
      <c r="N27" s="35">
        <v>0.96099999999999997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54.302</v>
      </c>
      <c r="Y27" s="35">
        <v>2.5880000000000001</v>
      </c>
      <c r="Z27" s="35">
        <v>0</v>
      </c>
      <c r="AA27" s="35">
        <v>9.9079999999999995</v>
      </c>
      <c r="AB27" s="35">
        <v>0</v>
      </c>
      <c r="AC27" s="35">
        <v>0</v>
      </c>
      <c r="AD27" s="35">
        <v>290.44900000000001</v>
      </c>
      <c r="AE27" s="35">
        <v>37508.178999999996</v>
      </c>
      <c r="AF27" s="35">
        <v>0</v>
      </c>
      <c r="AG27" s="35">
        <v>2.081</v>
      </c>
      <c r="AH27" s="35">
        <v>71.430000000000007</v>
      </c>
      <c r="AI27" s="35">
        <v>5.0010000000000003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18.033000000000001</v>
      </c>
      <c r="AS27" s="35">
        <v>0</v>
      </c>
      <c r="AT27" s="35">
        <v>0</v>
      </c>
      <c r="AU27" s="35">
        <v>0</v>
      </c>
      <c r="AV27" s="35">
        <v>0</v>
      </c>
      <c r="AW27" s="35">
        <v>16.241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7">
        <f t="shared" si="2"/>
        <v>37979.172999999995</v>
      </c>
      <c r="BN27" s="39"/>
      <c r="BO27" s="140">
        <v>980.14400000000001</v>
      </c>
      <c r="BZ27" s="2"/>
    </row>
    <row r="28" spans="1:78">
      <c r="A28" s="22" t="s">
        <v>35</v>
      </c>
      <c r="B28" s="34" t="s">
        <v>288</v>
      </c>
      <c r="C28" s="35">
        <f t="shared" si="0"/>
        <v>1128.6400000000003</v>
      </c>
      <c r="D28" s="34">
        <v>-861.08699999999999</v>
      </c>
      <c r="E28" s="34">
        <v>0</v>
      </c>
      <c r="F28" s="34">
        <v>53.503</v>
      </c>
      <c r="G28" s="34">
        <v>0</v>
      </c>
      <c r="H28" s="34">
        <v>0</v>
      </c>
      <c r="I28" s="34">
        <v>0</v>
      </c>
      <c r="J28" s="34">
        <v>0</v>
      </c>
      <c r="K28" s="34">
        <f t="shared" si="1"/>
        <v>1936.2240000000002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1894.874</v>
      </c>
      <c r="AG28" s="35">
        <v>2.2959999999999998</v>
      </c>
      <c r="AH28" s="35">
        <v>30.231000000000002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8.8230000000000004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7">
        <f t="shared" si="2"/>
        <v>1936.2240000000002</v>
      </c>
      <c r="BN28" s="39"/>
      <c r="BO28" s="140">
        <v>0</v>
      </c>
      <c r="BZ28" s="2"/>
    </row>
    <row r="29" spans="1:78">
      <c r="A29" s="22" t="s">
        <v>36</v>
      </c>
      <c r="B29" s="34" t="s">
        <v>151</v>
      </c>
      <c r="C29" s="35">
        <f t="shared" si="0"/>
        <v>0</v>
      </c>
      <c r="D29" s="34">
        <v>-2220.0790000000002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 t="shared" si="1"/>
        <v>2220.0789999999997</v>
      </c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114.997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1940.1469999999999</v>
      </c>
      <c r="AH29" s="35">
        <v>0</v>
      </c>
      <c r="AI29" s="35">
        <v>1.8979999999999999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116.937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46.1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7">
        <f t="shared" si="2"/>
        <v>2220.0789999999997</v>
      </c>
      <c r="BN29" s="39"/>
      <c r="BO29" s="140">
        <v>0</v>
      </c>
      <c r="BZ29" s="2"/>
    </row>
    <row r="30" spans="1:78">
      <c r="A30" s="22" t="s">
        <v>37</v>
      </c>
      <c r="B30" s="34" t="s">
        <v>289</v>
      </c>
      <c r="C30" s="35">
        <f t="shared" si="0"/>
        <v>0</v>
      </c>
      <c r="D30" s="34">
        <v>-6823.7039999999997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f t="shared" si="1"/>
        <v>6823.7039999999997</v>
      </c>
      <c r="L30" s="3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5.6589999999999998</v>
      </c>
      <c r="AB30" s="35">
        <v>0</v>
      </c>
      <c r="AC30" s="35">
        <v>0</v>
      </c>
      <c r="AD30" s="35">
        <v>0</v>
      </c>
      <c r="AE30" s="35">
        <v>97.040999999999997</v>
      </c>
      <c r="AF30" s="35">
        <v>0</v>
      </c>
      <c r="AG30" s="35">
        <v>6.681</v>
      </c>
      <c r="AH30" s="35">
        <v>6694.8249999999998</v>
      </c>
      <c r="AI30" s="35">
        <v>19.498000000000001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7">
        <f t="shared" si="2"/>
        <v>6823.7039999999997</v>
      </c>
      <c r="BN30" s="39"/>
      <c r="BO30" s="140">
        <v>0</v>
      </c>
      <c r="BZ30" s="2"/>
    </row>
    <row r="31" spans="1:78">
      <c r="A31" s="22" t="s">
        <v>38</v>
      </c>
      <c r="B31" s="34" t="s">
        <v>152</v>
      </c>
      <c r="C31" s="35">
        <f t="shared" si="0"/>
        <v>0</v>
      </c>
      <c r="D31" s="34">
        <v>-19421.186000000002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f t="shared" si="1"/>
        <v>19421.186000000002</v>
      </c>
      <c r="L31" s="36">
        <v>0</v>
      </c>
      <c r="M31" s="35">
        <v>0</v>
      </c>
      <c r="N31" s="35">
        <v>8.76</v>
      </c>
      <c r="O31" s="35">
        <v>321.22500000000002</v>
      </c>
      <c r="P31" s="35">
        <v>1241.925</v>
      </c>
      <c r="Q31" s="35">
        <v>87.283000000000001</v>
      </c>
      <c r="R31" s="35">
        <v>35.438000000000002</v>
      </c>
      <c r="S31" s="35">
        <v>0</v>
      </c>
      <c r="T31" s="35">
        <v>0</v>
      </c>
      <c r="U31" s="35">
        <v>0</v>
      </c>
      <c r="V31" s="35">
        <v>6.532</v>
      </c>
      <c r="W31" s="35">
        <v>0</v>
      </c>
      <c r="X31" s="35">
        <v>0</v>
      </c>
      <c r="Y31" s="35">
        <v>0</v>
      </c>
      <c r="Z31" s="35">
        <v>1.7509999999999999</v>
      </c>
      <c r="AA31" s="35">
        <v>3.5270000000000001</v>
      </c>
      <c r="AB31" s="35">
        <v>10.759</v>
      </c>
      <c r="AC31" s="35">
        <v>0</v>
      </c>
      <c r="AD31" s="35">
        <v>0</v>
      </c>
      <c r="AE31" s="35">
        <v>1.5349999999999999</v>
      </c>
      <c r="AF31" s="35">
        <v>0</v>
      </c>
      <c r="AG31" s="35">
        <v>1.2709999999999999</v>
      </c>
      <c r="AH31" s="35">
        <v>6.9249999999999998</v>
      </c>
      <c r="AI31" s="35">
        <v>16732.386999999999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41.024999999999999</v>
      </c>
      <c r="AP31" s="35">
        <v>703.51199999999994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6.968</v>
      </c>
      <c r="AY31" s="35">
        <v>0.42899999999999999</v>
      </c>
      <c r="AZ31" s="35">
        <v>0</v>
      </c>
      <c r="BA31" s="35">
        <v>0.04</v>
      </c>
      <c r="BB31" s="35">
        <v>0</v>
      </c>
      <c r="BC31" s="35">
        <v>0</v>
      </c>
      <c r="BD31" s="35">
        <v>0</v>
      </c>
      <c r="BE31" s="35">
        <v>0.63300000000000001</v>
      </c>
      <c r="BF31" s="35">
        <v>0</v>
      </c>
      <c r="BG31" s="35">
        <v>204.94800000000001</v>
      </c>
      <c r="BH31" s="35">
        <v>0</v>
      </c>
      <c r="BI31" s="35">
        <v>4.3129999999999997</v>
      </c>
      <c r="BJ31" s="35">
        <v>0</v>
      </c>
      <c r="BK31" s="35">
        <v>0</v>
      </c>
      <c r="BL31" s="35">
        <v>0</v>
      </c>
      <c r="BM31" s="37">
        <f t="shared" si="2"/>
        <v>19421.186000000002</v>
      </c>
      <c r="BN31" s="39"/>
      <c r="BO31" s="140">
        <v>0</v>
      </c>
      <c r="BZ31" s="2"/>
    </row>
    <row r="32" spans="1:78">
      <c r="A32" s="22" t="s">
        <v>39</v>
      </c>
      <c r="B32" s="34" t="s">
        <v>153</v>
      </c>
      <c r="C32" s="35">
        <f t="shared" si="0"/>
        <v>19546.155000000002</v>
      </c>
      <c r="D32" s="34">
        <v>0</v>
      </c>
      <c r="E32" s="34">
        <v>0</v>
      </c>
      <c r="F32" s="34">
        <v>221.26599999999999</v>
      </c>
      <c r="G32" s="34">
        <v>0</v>
      </c>
      <c r="H32" s="34">
        <v>0</v>
      </c>
      <c r="I32" s="34">
        <v>0</v>
      </c>
      <c r="J32" s="34">
        <v>0</v>
      </c>
      <c r="K32" s="34">
        <f t="shared" si="1"/>
        <v>19324.889000000003</v>
      </c>
      <c r="L32" s="36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1.4410000000000001</v>
      </c>
      <c r="AG32" s="35">
        <v>17.193000000000001</v>
      </c>
      <c r="AH32" s="35">
        <v>141.57499999999999</v>
      </c>
      <c r="AI32" s="35">
        <v>15.702</v>
      </c>
      <c r="AJ32" s="35">
        <v>19147.666000000001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1.3120000000000001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7">
        <f t="shared" si="2"/>
        <v>19324.889000000003</v>
      </c>
      <c r="BN32" s="39"/>
      <c r="BO32" s="140">
        <v>0</v>
      </c>
      <c r="BZ32" s="2"/>
    </row>
    <row r="33" spans="1:78">
      <c r="A33" s="22" t="s">
        <v>40</v>
      </c>
      <c r="B33" s="34" t="s">
        <v>41</v>
      </c>
      <c r="C33" s="35">
        <f t="shared" si="0"/>
        <v>2374.0139999999997</v>
      </c>
      <c r="D33" s="34">
        <v>0</v>
      </c>
      <c r="E33" s="34">
        <v>0</v>
      </c>
      <c r="F33" s="34">
        <v>121.801</v>
      </c>
      <c r="G33" s="34">
        <v>0</v>
      </c>
      <c r="H33" s="34">
        <v>0</v>
      </c>
      <c r="I33" s="34">
        <v>0</v>
      </c>
      <c r="J33" s="34">
        <v>0</v>
      </c>
      <c r="K33" s="34">
        <f t="shared" si="1"/>
        <v>2252.2129999999997</v>
      </c>
      <c r="L33" s="36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249.55500000000001</v>
      </c>
      <c r="AI33" s="35">
        <v>0</v>
      </c>
      <c r="AJ33" s="35">
        <v>0</v>
      </c>
      <c r="AK33" s="35">
        <v>2002.6579999999999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7">
        <f t="shared" si="2"/>
        <v>2252.2129999999997</v>
      </c>
      <c r="BN33" s="39"/>
      <c r="BO33" s="140">
        <v>0</v>
      </c>
      <c r="BZ33" s="2"/>
    </row>
    <row r="34" spans="1:78">
      <c r="A34" s="22" t="s">
        <v>42</v>
      </c>
      <c r="B34" s="34" t="s">
        <v>43</v>
      </c>
      <c r="C34" s="35">
        <f t="shared" si="0"/>
        <v>8808.9590000000007</v>
      </c>
      <c r="D34" s="34">
        <v>0</v>
      </c>
      <c r="E34" s="34">
        <v>0</v>
      </c>
      <c r="F34" s="34">
        <v>626.11599999999999</v>
      </c>
      <c r="G34" s="34">
        <v>0</v>
      </c>
      <c r="H34" s="34">
        <v>10.727</v>
      </c>
      <c r="I34" s="34">
        <v>0</v>
      </c>
      <c r="J34" s="34">
        <v>0</v>
      </c>
      <c r="K34" s="34">
        <f t="shared" si="1"/>
        <v>8172.116</v>
      </c>
      <c r="L34" s="36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6008.3220000000001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7">
        <f t="shared" si="2"/>
        <v>6008.3220000000001</v>
      </c>
      <c r="BN34" s="39"/>
      <c r="BO34" s="140">
        <v>2163.7939999999999</v>
      </c>
      <c r="BZ34" s="2"/>
    </row>
    <row r="35" spans="1:78">
      <c r="A35" s="22" t="s">
        <v>44</v>
      </c>
      <c r="B35" s="34" t="s">
        <v>154</v>
      </c>
      <c r="C35" s="35">
        <f t="shared" si="0"/>
        <v>16214.356000000002</v>
      </c>
      <c r="D35" s="34">
        <v>0</v>
      </c>
      <c r="E35" s="34">
        <v>0</v>
      </c>
      <c r="F35" s="34">
        <v>2.774</v>
      </c>
      <c r="G35" s="34">
        <v>0</v>
      </c>
      <c r="H35" s="34">
        <v>0</v>
      </c>
      <c r="I35" s="34">
        <v>0</v>
      </c>
      <c r="J35" s="34">
        <v>0</v>
      </c>
      <c r="K35" s="34">
        <f t="shared" si="1"/>
        <v>16211.582000000002</v>
      </c>
      <c r="L35" s="36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4.2999999999999997E-2</v>
      </c>
      <c r="AH35" s="35">
        <v>62.481000000000002</v>
      </c>
      <c r="AI35" s="35">
        <v>39.886000000000003</v>
      </c>
      <c r="AJ35" s="35">
        <v>802.96799999999996</v>
      </c>
      <c r="AK35" s="35">
        <v>0</v>
      </c>
      <c r="AL35" s="35">
        <v>0</v>
      </c>
      <c r="AM35" s="35">
        <v>12869.485000000001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7">
        <f t="shared" si="2"/>
        <v>13774.863000000001</v>
      </c>
      <c r="BN35" s="39"/>
      <c r="BO35" s="140">
        <v>2436.7190000000001</v>
      </c>
      <c r="BZ35" s="2"/>
    </row>
    <row r="36" spans="1:78">
      <c r="A36" s="22" t="s">
        <v>45</v>
      </c>
      <c r="B36" s="34" t="s">
        <v>187</v>
      </c>
      <c r="C36" s="35">
        <f t="shared" si="0"/>
        <v>318.01499999999999</v>
      </c>
      <c r="D36" s="34">
        <v>0</v>
      </c>
      <c r="E36" s="34">
        <v>0</v>
      </c>
      <c r="F36" s="34">
        <v>32.716999999999999</v>
      </c>
      <c r="G36" s="34">
        <v>0</v>
      </c>
      <c r="H36" s="34">
        <v>0</v>
      </c>
      <c r="I36" s="34">
        <v>0</v>
      </c>
      <c r="J36" s="34">
        <v>0</v>
      </c>
      <c r="K36" s="34">
        <f t="shared" si="1"/>
        <v>285.298</v>
      </c>
      <c r="L36" s="36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276.94600000000003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7">
        <f t="shared" si="2"/>
        <v>276.94600000000003</v>
      </c>
      <c r="BN36" s="39"/>
      <c r="BO36" s="140">
        <v>8.3520000000000003</v>
      </c>
      <c r="BZ36" s="2"/>
    </row>
    <row r="37" spans="1:78">
      <c r="A37" s="22" t="s">
        <v>46</v>
      </c>
      <c r="B37" s="34" t="s">
        <v>47</v>
      </c>
      <c r="C37" s="35">
        <f t="shared" si="0"/>
        <v>24996.748000000003</v>
      </c>
      <c r="D37" s="34">
        <v>0</v>
      </c>
      <c r="E37" s="34">
        <v>0</v>
      </c>
      <c r="F37" s="34">
        <v>1289.3689999999999</v>
      </c>
      <c r="G37" s="34">
        <v>0</v>
      </c>
      <c r="H37" s="34">
        <v>849.41700000000003</v>
      </c>
      <c r="I37" s="34">
        <v>0</v>
      </c>
      <c r="J37" s="34">
        <v>0</v>
      </c>
      <c r="K37" s="34">
        <f t="shared" si="1"/>
        <v>22857.962000000003</v>
      </c>
      <c r="L37" s="36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5.6449999999999996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20904.613000000001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1947.704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7">
        <f t="shared" si="2"/>
        <v>22857.962000000003</v>
      </c>
      <c r="BN37" s="39"/>
      <c r="BO37" s="140">
        <v>0</v>
      </c>
      <c r="BZ37" s="2"/>
    </row>
    <row r="38" spans="1:78">
      <c r="A38" s="22" t="s">
        <v>48</v>
      </c>
      <c r="B38" s="34" t="s">
        <v>290</v>
      </c>
      <c r="C38" s="35">
        <f t="shared" si="0"/>
        <v>13533.468000000001</v>
      </c>
      <c r="D38" s="34">
        <v>0</v>
      </c>
      <c r="E38" s="34">
        <v>0</v>
      </c>
      <c r="F38" s="34">
        <v>324.375</v>
      </c>
      <c r="G38" s="34">
        <v>0</v>
      </c>
      <c r="H38" s="34">
        <v>0</v>
      </c>
      <c r="I38" s="34">
        <v>0</v>
      </c>
      <c r="J38" s="34">
        <v>0</v>
      </c>
      <c r="K38" s="34">
        <f t="shared" si="1"/>
        <v>13209.093000000001</v>
      </c>
      <c r="L38" s="36">
        <v>5.4880000000000004</v>
      </c>
      <c r="M38" s="35">
        <v>0</v>
      </c>
      <c r="N38" s="35">
        <v>0</v>
      </c>
      <c r="O38" s="35">
        <v>30.675000000000001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49.262999999999998</v>
      </c>
      <c r="AJ38" s="35">
        <v>13.013999999999999</v>
      </c>
      <c r="AK38" s="35">
        <v>2.2400000000000002</v>
      </c>
      <c r="AL38" s="35">
        <v>0</v>
      </c>
      <c r="AM38" s="35">
        <v>0</v>
      </c>
      <c r="AN38" s="35">
        <v>0</v>
      </c>
      <c r="AO38" s="35">
        <v>3201.7959999999998</v>
      </c>
      <c r="AP38" s="35">
        <v>9891.9230000000007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3.758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10.936</v>
      </c>
      <c r="BJ38" s="35">
        <v>0</v>
      </c>
      <c r="BK38" s="35">
        <v>0</v>
      </c>
      <c r="BL38" s="35">
        <v>0</v>
      </c>
      <c r="BM38" s="37">
        <f t="shared" si="2"/>
        <v>13209.093000000001</v>
      </c>
      <c r="BN38" s="39"/>
      <c r="BO38" s="140">
        <v>0</v>
      </c>
      <c r="BZ38" s="2"/>
    </row>
    <row r="39" spans="1:78">
      <c r="A39" s="22" t="s">
        <v>49</v>
      </c>
      <c r="B39" s="34" t="s">
        <v>209</v>
      </c>
      <c r="C39" s="35">
        <f t="shared" si="0"/>
        <v>1599.9080000000001</v>
      </c>
      <c r="D39" s="34">
        <v>0</v>
      </c>
      <c r="E39" s="34">
        <v>0</v>
      </c>
      <c r="F39" s="34">
        <v>112.045</v>
      </c>
      <c r="G39" s="34">
        <v>0</v>
      </c>
      <c r="H39" s="34">
        <v>0</v>
      </c>
      <c r="I39" s="34">
        <v>0</v>
      </c>
      <c r="J39" s="34">
        <v>8.0760000000000005</v>
      </c>
      <c r="K39" s="34">
        <f t="shared" si="1"/>
        <v>1479.787</v>
      </c>
      <c r="L39" s="36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1091.93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9.9049999999999994</v>
      </c>
      <c r="AY39" s="35">
        <v>0</v>
      </c>
      <c r="AZ39" s="35">
        <v>0</v>
      </c>
      <c r="BA39" s="35">
        <v>0</v>
      </c>
      <c r="BB39" s="35">
        <v>0</v>
      </c>
      <c r="BC39" s="35">
        <v>122.071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9.5640000000000001</v>
      </c>
      <c r="BJ39" s="35">
        <v>0</v>
      </c>
      <c r="BK39" s="35">
        <v>0</v>
      </c>
      <c r="BL39" s="35">
        <v>0</v>
      </c>
      <c r="BM39" s="37">
        <f t="shared" si="2"/>
        <v>1233.47</v>
      </c>
      <c r="BN39" s="39"/>
      <c r="BO39" s="140">
        <v>246.31700000000001</v>
      </c>
      <c r="BZ39" s="2"/>
    </row>
    <row r="40" spans="1:78">
      <c r="A40" s="22" t="s">
        <v>50</v>
      </c>
      <c r="B40" s="34" t="s">
        <v>51</v>
      </c>
      <c r="C40" s="35">
        <f t="shared" si="0"/>
        <v>11030.659999999998</v>
      </c>
      <c r="D40" s="34">
        <v>0</v>
      </c>
      <c r="E40" s="34">
        <v>0</v>
      </c>
      <c r="F40" s="34">
        <v>778.67600000000004</v>
      </c>
      <c r="G40" s="34">
        <v>0</v>
      </c>
      <c r="H40" s="34">
        <v>0</v>
      </c>
      <c r="I40" s="34">
        <v>0</v>
      </c>
      <c r="J40" s="34">
        <v>0</v>
      </c>
      <c r="K40" s="34">
        <f t="shared" si="1"/>
        <v>10251.983999999999</v>
      </c>
      <c r="L40" s="3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1.1539999999999999</v>
      </c>
      <c r="AH40" s="35">
        <v>0.69899999999999995</v>
      </c>
      <c r="AI40" s="35">
        <v>122.348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39.301000000000002</v>
      </c>
      <c r="AP40" s="35">
        <v>33.325000000000003</v>
      </c>
      <c r="AQ40" s="35">
        <v>0</v>
      </c>
      <c r="AR40" s="35">
        <v>9597.7099999999991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2.2719999999999998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8.2829999999999995</v>
      </c>
      <c r="BJ40" s="35">
        <v>0</v>
      </c>
      <c r="BK40" s="35">
        <v>0</v>
      </c>
      <c r="BL40" s="35">
        <v>0</v>
      </c>
      <c r="BM40" s="37">
        <f t="shared" si="2"/>
        <v>9805.0919999999987</v>
      </c>
      <c r="BN40" s="39"/>
      <c r="BO40" s="140">
        <v>446.892</v>
      </c>
      <c r="BZ40" s="2"/>
    </row>
    <row r="41" spans="1:78">
      <c r="A41" s="22" t="s">
        <v>52</v>
      </c>
      <c r="B41" s="34" t="s">
        <v>188</v>
      </c>
      <c r="C41" s="35">
        <f t="shared" si="0"/>
        <v>1990.2390000000003</v>
      </c>
      <c r="D41" s="34">
        <v>0</v>
      </c>
      <c r="E41" s="34">
        <v>0</v>
      </c>
      <c r="F41" s="34">
        <v>7.22</v>
      </c>
      <c r="G41" s="34">
        <v>0</v>
      </c>
      <c r="H41" s="34">
        <v>0</v>
      </c>
      <c r="I41" s="34">
        <v>0</v>
      </c>
      <c r="J41" s="34">
        <v>0</v>
      </c>
      <c r="K41" s="34">
        <f t="shared" si="1"/>
        <v>1983.0190000000002</v>
      </c>
      <c r="L41" s="36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766.89800000000002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0.377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1.258</v>
      </c>
      <c r="BJ41" s="35">
        <v>0</v>
      </c>
      <c r="BK41" s="35">
        <v>0</v>
      </c>
      <c r="BL41" s="35">
        <v>0</v>
      </c>
      <c r="BM41" s="37">
        <f t="shared" si="2"/>
        <v>768.53300000000002</v>
      </c>
      <c r="BN41" s="39"/>
      <c r="BO41" s="140">
        <v>1214.4860000000001</v>
      </c>
      <c r="BZ41" s="2"/>
    </row>
    <row r="42" spans="1:78">
      <c r="A42" s="22" t="s">
        <v>53</v>
      </c>
      <c r="B42" s="34" t="s">
        <v>137</v>
      </c>
      <c r="C42" s="35">
        <f t="shared" si="0"/>
        <v>16231.17</v>
      </c>
      <c r="D42" s="34">
        <v>0</v>
      </c>
      <c r="E42" s="34">
        <v>0</v>
      </c>
      <c r="F42" s="34">
        <v>0</v>
      </c>
      <c r="G42" s="34">
        <v>0</v>
      </c>
      <c r="H42" s="34">
        <v>235.547</v>
      </c>
      <c r="I42" s="34">
        <v>0</v>
      </c>
      <c r="J42" s="34">
        <v>0</v>
      </c>
      <c r="K42" s="34">
        <f t="shared" si="1"/>
        <v>15995.623</v>
      </c>
      <c r="L42" s="36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15094.338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7">
        <f t="shared" si="2"/>
        <v>15094.338</v>
      </c>
      <c r="BN42" s="39"/>
      <c r="BO42" s="140">
        <v>901.28499999999997</v>
      </c>
      <c r="BZ42" s="2"/>
    </row>
    <row r="43" spans="1:78">
      <c r="A43" s="22" t="s">
        <v>54</v>
      </c>
      <c r="B43" s="34" t="s">
        <v>138</v>
      </c>
      <c r="C43" s="35">
        <f t="shared" si="0"/>
        <v>2452.9190000000003</v>
      </c>
      <c r="D43" s="34">
        <v>0</v>
      </c>
      <c r="E43" s="34">
        <v>0</v>
      </c>
      <c r="F43" s="34">
        <v>0</v>
      </c>
      <c r="G43" s="34">
        <v>0</v>
      </c>
      <c r="H43" s="34">
        <v>83.475999999999999</v>
      </c>
      <c r="I43" s="34">
        <v>0</v>
      </c>
      <c r="J43" s="34">
        <v>0</v>
      </c>
      <c r="K43" s="34">
        <f t="shared" si="1"/>
        <v>2369.4430000000002</v>
      </c>
      <c r="L43" s="36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1546.136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7">
        <f t="shared" si="2"/>
        <v>1546.136</v>
      </c>
      <c r="BN43" s="39"/>
      <c r="BO43" s="140">
        <v>823.30700000000002</v>
      </c>
      <c r="BZ43" s="2"/>
    </row>
    <row r="44" spans="1:78">
      <c r="A44" s="22" t="s">
        <v>55</v>
      </c>
      <c r="B44" s="34" t="s">
        <v>189</v>
      </c>
      <c r="C44" s="35">
        <f t="shared" si="0"/>
        <v>1118.7279999999998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1118.7279999999998</v>
      </c>
      <c r="L44" s="36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7.6390000000000002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1076.578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34.511000000000003</v>
      </c>
      <c r="BJ44" s="35">
        <v>0</v>
      </c>
      <c r="BK44" s="35">
        <v>0</v>
      </c>
      <c r="BL44" s="35">
        <v>0</v>
      </c>
      <c r="BM44" s="37">
        <f t="shared" si="2"/>
        <v>1118.7279999999998</v>
      </c>
      <c r="BN44" s="39"/>
      <c r="BO44" s="140">
        <v>0</v>
      </c>
      <c r="BZ44" s="2"/>
    </row>
    <row r="45" spans="1:78">
      <c r="A45" s="22" t="s">
        <v>56</v>
      </c>
      <c r="B45" s="34" t="s">
        <v>175</v>
      </c>
      <c r="C45" s="35">
        <f t="shared" si="0"/>
        <v>19405.918999999998</v>
      </c>
      <c r="D45" s="34">
        <v>0</v>
      </c>
      <c r="E45" s="34">
        <v>0</v>
      </c>
      <c r="F45" s="34">
        <v>217.267</v>
      </c>
      <c r="G45" s="34">
        <v>0</v>
      </c>
      <c r="H45" s="34">
        <v>40.927999999999997</v>
      </c>
      <c r="I45" s="34">
        <v>0</v>
      </c>
      <c r="J45" s="34">
        <v>0</v>
      </c>
      <c r="K45" s="34">
        <f t="shared" si="1"/>
        <v>19147.723999999998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8.6170000000000009</v>
      </c>
      <c r="S45" s="35">
        <v>3.97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8.1709999999999994</v>
      </c>
      <c r="AA45" s="35">
        <v>0</v>
      </c>
      <c r="AB45" s="35">
        <v>0</v>
      </c>
      <c r="AC45" s="35">
        <v>0</v>
      </c>
      <c r="AD45" s="35">
        <v>0</v>
      </c>
      <c r="AE45" s="35">
        <v>7.649</v>
      </c>
      <c r="AF45" s="35">
        <v>13.148</v>
      </c>
      <c r="AG45" s="35">
        <v>20.439</v>
      </c>
      <c r="AH45" s="35">
        <v>60.606999999999999</v>
      </c>
      <c r="AI45" s="35">
        <v>118.90900000000001</v>
      </c>
      <c r="AJ45" s="35">
        <v>0</v>
      </c>
      <c r="AK45" s="35">
        <v>0</v>
      </c>
      <c r="AL45" s="35">
        <v>356.50799999999998</v>
      </c>
      <c r="AM45" s="35">
        <v>0</v>
      </c>
      <c r="AN45" s="35">
        <v>20.675000000000001</v>
      </c>
      <c r="AO45" s="35">
        <v>214.834</v>
      </c>
      <c r="AP45" s="35">
        <v>0</v>
      </c>
      <c r="AQ45" s="35">
        <v>0</v>
      </c>
      <c r="AR45" s="35">
        <v>17.085000000000001</v>
      </c>
      <c r="AS45" s="35">
        <v>0</v>
      </c>
      <c r="AT45" s="35">
        <v>0</v>
      </c>
      <c r="AU45" s="35">
        <v>0</v>
      </c>
      <c r="AV45" s="35">
        <v>0</v>
      </c>
      <c r="AW45" s="35">
        <v>17878.812999999998</v>
      </c>
      <c r="AX45" s="35">
        <v>15.151999999999999</v>
      </c>
      <c r="AY45" s="35">
        <v>0</v>
      </c>
      <c r="AZ45" s="35">
        <v>0</v>
      </c>
      <c r="BA45" s="35">
        <v>0</v>
      </c>
      <c r="BB45" s="35">
        <v>0</v>
      </c>
      <c r="BC45" s="35">
        <v>195.24700000000001</v>
      </c>
      <c r="BD45" s="35">
        <v>0</v>
      </c>
      <c r="BE45" s="35">
        <v>0</v>
      </c>
      <c r="BF45" s="35">
        <v>207.9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7">
        <f t="shared" si="2"/>
        <v>19147.723999999998</v>
      </c>
      <c r="BN45" s="39"/>
      <c r="BO45" s="140">
        <v>0</v>
      </c>
      <c r="BZ45" s="2"/>
    </row>
    <row r="46" spans="1:78">
      <c r="A46" s="22" t="s">
        <v>57</v>
      </c>
      <c r="B46" s="34" t="s">
        <v>210</v>
      </c>
      <c r="C46" s="35">
        <f t="shared" si="0"/>
        <v>9630.3640000000014</v>
      </c>
      <c r="D46" s="34">
        <v>0</v>
      </c>
      <c r="E46" s="34">
        <v>0</v>
      </c>
      <c r="F46" s="34">
        <v>131.83000000000001</v>
      </c>
      <c r="G46" s="34">
        <v>0</v>
      </c>
      <c r="H46" s="34">
        <v>0</v>
      </c>
      <c r="I46" s="34">
        <v>0</v>
      </c>
      <c r="J46" s="34">
        <v>3.1E-2</v>
      </c>
      <c r="K46" s="34">
        <f t="shared" si="1"/>
        <v>9498.5030000000006</v>
      </c>
      <c r="L46" s="36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4.0549999999999997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36.25</v>
      </c>
      <c r="AD46" s="35">
        <v>0</v>
      </c>
      <c r="AE46" s="35">
        <v>0</v>
      </c>
      <c r="AF46" s="35">
        <v>15.016999999999999</v>
      </c>
      <c r="AG46" s="35">
        <v>1.0409999999999999</v>
      </c>
      <c r="AH46" s="35">
        <v>164.83500000000001</v>
      </c>
      <c r="AI46" s="35">
        <v>80.414000000000001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19.620999999999999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3967.84</v>
      </c>
      <c r="AY46" s="35">
        <v>0</v>
      </c>
      <c r="AZ46" s="35">
        <v>0</v>
      </c>
      <c r="BA46" s="35">
        <v>0</v>
      </c>
      <c r="BB46" s="35">
        <v>0</v>
      </c>
      <c r="BC46" s="35">
        <v>451.54399999999998</v>
      </c>
      <c r="BD46" s="35">
        <v>0</v>
      </c>
      <c r="BE46" s="35">
        <v>0</v>
      </c>
      <c r="BF46" s="35">
        <v>2.0790000000000002</v>
      </c>
      <c r="BG46" s="35">
        <v>0</v>
      </c>
      <c r="BH46" s="35">
        <v>0</v>
      </c>
      <c r="BI46" s="35">
        <v>70.015000000000001</v>
      </c>
      <c r="BJ46" s="35">
        <v>0</v>
      </c>
      <c r="BK46" s="35">
        <v>0</v>
      </c>
      <c r="BL46" s="35">
        <v>0</v>
      </c>
      <c r="BM46" s="37">
        <f t="shared" si="2"/>
        <v>4812.7110000000002</v>
      </c>
      <c r="BN46" s="39"/>
      <c r="BO46" s="140">
        <v>4685.7920000000004</v>
      </c>
      <c r="BZ46" s="2"/>
    </row>
    <row r="47" spans="1:78">
      <c r="A47" s="22" t="s">
        <v>58</v>
      </c>
      <c r="B47" s="34" t="s">
        <v>190</v>
      </c>
      <c r="C47" s="35">
        <f t="shared" si="0"/>
        <v>13.899000000000001</v>
      </c>
      <c r="D47" s="34">
        <v>0</v>
      </c>
      <c r="E47" s="34">
        <v>0</v>
      </c>
      <c r="F47" s="34">
        <v>1.224</v>
      </c>
      <c r="G47" s="34">
        <v>0</v>
      </c>
      <c r="H47" s="34">
        <v>0</v>
      </c>
      <c r="I47" s="34">
        <v>0</v>
      </c>
      <c r="J47" s="34">
        <v>0</v>
      </c>
      <c r="K47" s="34">
        <f t="shared" si="1"/>
        <v>12.675000000000001</v>
      </c>
      <c r="L47" s="36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0.05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12.625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7">
        <f t="shared" si="2"/>
        <v>12.675000000000001</v>
      </c>
      <c r="BN47" s="39"/>
      <c r="BO47" s="140">
        <v>0</v>
      </c>
      <c r="BZ47" s="2"/>
    </row>
    <row r="48" spans="1:78">
      <c r="A48" s="22" t="s">
        <v>59</v>
      </c>
      <c r="B48" s="34" t="s">
        <v>191</v>
      </c>
      <c r="C48" s="35">
        <f t="shared" si="0"/>
        <v>5345.0220000000008</v>
      </c>
      <c r="D48" s="34">
        <v>0</v>
      </c>
      <c r="E48" s="34">
        <v>0</v>
      </c>
      <c r="F48" s="34">
        <v>221.40299999999999</v>
      </c>
      <c r="G48" s="34">
        <v>0</v>
      </c>
      <c r="H48" s="34">
        <v>0</v>
      </c>
      <c r="I48" s="34">
        <v>0</v>
      </c>
      <c r="J48" s="34">
        <v>0</v>
      </c>
      <c r="K48" s="34">
        <f t="shared" si="1"/>
        <v>5123.6190000000006</v>
      </c>
      <c r="L48" s="36">
        <v>0</v>
      </c>
      <c r="M48" s="35">
        <v>0</v>
      </c>
      <c r="N48" s="35">
        <v>6.8360000000000003</v>
      </c>
      <c r="O48" s="35">
        <v>47.886000000000003</v>
      </c>
      <c r="P48" s="35">
        <v>3.2330000000000001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61.07</v>
      </c>
      <c r="AE48" s="35">
        <v>405.14600000000002</v>
      </c>
      <c r="AF48" s="35">
        <v>41.823999999999998</v>
      </c>
      <c r="AG48" s="35">
        <v>1.0249999999999999</v>
      </c>
      <c r="AH48" s="35">
        <v>8.1890000000000001</v>
      </c>
      <c r="AI48" s="35">
        <v>33.457999999999998</v>
      </c>
      <c r="AJ48" s="35">
        <v>1.0780000000000001</v>
      </c>
      <c r="AK48" s="35">
        <v>0</v>
      </c>
      <c r="AL48" s="35">
        <v>0</v>
      </c>
      <c r="AM48" s="35">
        <v>0</v>
      </c>
      <c r="AN48" s="35">
        <v>0</v>
      </c>
      <c r="AO48" s="35">
        <v>23.626999999999999</v>
      </c>
      <c r="AP48" s="35">
        <v>0</v>
      </c>
      <c r="AQ48" s="35">
        <v>0</v>
      </c>
      <c r="AR48" s="35">
        <v>42.247999999999998</v>
      </c>
      <c r="AS48" s="35">
        <v>0</v>
      </c>
      <c r="AT48" s="35">
        <v>0</v>
      </c>
      <c r="AU48" s="35">
        <v>0</v>
      </c>
      <c r="AV48" s="35">
        <v>0</v>
      </c>
      <c r="AW48" s="35">
        <v>9.1310000000000002</v>
      </c>
      <c r="AX48" s="35">
        <v>0</v>
      </c>
      <c r="AY48" s="35">
        <v>0</v>
      </c>
      <c r="AZ48" s="35">
        <v>972.51599999999996</v>
      </c>
      <c r="BA48" s="35">
        <v>0</v>
      </c>
      <c r="BB48" s="35">
        <v>0</v>
      </c>
      <c r="BC48" s="35">
        <v>33.600999999999999</v>
      </c>
      <c r="BD48" s="35">
        <v>2.7360000000000002</v>
      </c>
      <c r="BE48" s="35">
        <v>0</v>
      </c>
      <c r="BF48" s="35">
        <v>28.960999999999999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7">
        <f t="shared" si="2"/>
        <v>1722.5650000000001</v>
      </c>
      <c r="BN48" s="39"/>
      <c r="BO48" s="140">
        <v>3401.0540000000001</v>
      </c>
      <c r="BZ48" s="2"/>
    </row>
    <row r="49" spans="1:79">
      <c r="A49" s="22" t="s">
        <v>60</v>
      </c>
      <c r="B49" s="34" t="s">
        <v>192</v>
      </c>
      <c r="C49" s="35">
        <f t="shared" si="0"/>
        <v>6887.1530000000002</v>
      </c>
      <c r="D49" s="34">
        <v>0</v>
      </c>
      <c r="E49" s="34">
        <v>0</v>
      </c>
      <c r="F49" s="34">
        <v>538.39200000000005</v>
      </c>
      <c r="G49" s="34">
        <v>0</v>
      </c>
      <c r="H49" s="34">
        <v>0</v>
      </c>
      <c r="I49" s="34">
        <v>0</v>
      </c>
      <c r="J49" s="34">
        <v>0</v>
      </c>
      <c r="K49" s="34">
        <f t="shared" si="1"/>
        <v>6348.7610000000004</v>
      </c>
      <c r="L49" s="36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6348.7610000000004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7">
        <f t="shared" si="2"/>
        <v>6348.7610000000004</v>
      </c>
      <c r="BN49" s="39"/>
      <c r="BO49" s="140">
        <v>0</v>
      </c>
      <c r="BZ49" s="2"/>
    </row>
    <row r="50" spans="1:79">
      <c r="A50" s="22" t="s">
        <v>61</v>
      </c>
      <c r="B50" s="34" t="s">
        <v>193</v>
      </c>
      <c r="C50" s="35">
        <f t="shared" si="0"/>
        <v>2806.7229999999995</v>
      </c>
      <c r="D50" s="34">
        <v>0</v>
      </c>
      <c r="E50" s="34">
        <v>0</v>
      </c>
      <c r="F50" s="34">
        <v>65.344999999999999</v>
      </c>
      <c r="G50" s="34">
        <v>0</v>
      </c>
      <c r="H50" s="34">
        <v>0</v>
      </c>
      <c r="I50" s="34">
        <v>0</v>
      </c>
      <c r="J50" s="34">
        <v>0</v>
      </c>
      <c r="K50" s="34">
        <f t="shared" si="1"/>
        <v>2741.3779999999997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45.012999999999998</v>
      </c>
      <c r="AF50" s="35">
        <v>0</v>
      </c>
      <c r="AG50" s="35">
        <v>1.2470000000000001</v>
      </c>
      <c r="AH50" s="35">
        <v>0</v>
      </c>
      <c r="AI50" s="35">
        <v>7.2770000000000001</v>
      </c>
      <c r="AJ50" s="35">
        <v>10.737</v>
      </c>
      <c r="AK50" s="35">
        <v>0</v>
      </c>
      <c r="AL50" s="35">
        <v>0</v>
      </c>
      <c r="AM50" s="35">
        <v>0</v>
      </c>
      <c r="AN50" s="35">
        <v>0</v>
      </c>
      <c r="AO50" s="35">
        <v>24.582000000000001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2646.62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5.9020000000000001</v>
      </c>
      <c r="BJ50" s="35">
        <v>0</v>
      </c>
      <c r="BK50" s="35">
        <v>0</v>
      </c>
      <c r="BL50" s="35">
        <v>0</v>
      </c>
      <c r="BM50" s="37">
        <f t="shared" si="2"/>
        <v>2741.3779999999997</v>
      </c>
      <c r="BN50" s="39"/>
      <c r="BO50" s="140">
        <v>0</v>
      </c>
      <c r="BZ50" s="2"/>
    </row>
    <row r="51" spans="1:79">
      <c r="A51" s="22" t="s">
        <v>62</v>
      </c>
      <c r="B51" s="34" t="s">
        <v>63</v>
      </c>
      <c r="C51" s="35">
        <f t="shared" si="0"/>
        <v>23757.397000000001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f t="shared" si="1"/>
        <v>23757.397000000001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23757.397000000001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7">
        <f t="shared" si="2"/>
        <v>23757.397000000001</v>
      </c>
      <c r="BN51" s="39"/>
      <c r="BO51" s="140">
        <v>0</v>
      </c>
      <c r="BZ51" s="2"/>
    </row>
    <row r="52" spans="1:79">
      <c r="A52" s="22" t="s">
        <v>64</v>
      </c>
      <c r="B52" s="34" t="s">
        <v>211</v>
      </c>
      <c r="C52" s="35">
        <f t="shared" si="0"/>
        <v>712.65599999999995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f t="shared" si="1"/>
        <v>712.65599999999995</v>
      </c>
      <c r="L52" s="36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712.65599999999995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7">
        <f t="shared" si="2"/>
        <v>712.65599999999995</v>
      </c>
      <c r="BN52" s="39"/>
      <c r="BO52" s="140">
        <v>0</v>
      </c>
      <c r="BZ52" s="2"/>
    </row>
    <row r="53" spans="1:79">
      <c r="A53" s="22" t="s">
        <v>65</v>
      </c>
      <c r="B53" s="34" t="s">
        <v>74</v>
      </c>
      <c r="C53" s="35">
        <f t="shared" si="0"/>
        <v>10813.723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f t="shared" si="1"/>
        <v>10813.723</v>
      </c>
      <c r="L53" s="36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10751.341</v>
      </c>
      <c r="BF53" s="35">
        <v>0</v>
      </c>
      <c r="BG53" s="35">
        <v>0</v>
      </c>
      <c r="BH53" s="35">
        <v>0</v>
      </c>
      <c r="BI53" s="35">
        <v>62.381999999999998</v>
      </c>
      <c r="BJ53" s="35">
        <v>0</v>
      </c>
      <c r="BK53" s="35">
        <v>0</v>
      </c>
      <c r="BL53" s="35">
        <v>0</v>
      </c>
      <c r="BM53" s="37">
        <f t="shared" si="2"/>
        <v>10813.723</v>
      </c>
      <c r="BN53" s="39"/>
      <c r="BO53" s="140">
        <v>0</v>
      </c>
      <c r="BZ53" s="2"/>
    </row>
    <row r="54" spans="1:79">
      <c r="A54" s="22" t="s">
        <v>66</v>
      </c>
      <c r="B54" s="34" t="s">
        <v>67</v>
      </c>
      <c r="C54" s="35">
        <f t="shared" si="0"/>
        <v>5732.0519999999997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f t="shared" si="1"/>
        <v>5732.0519999999997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0.77400000000000002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-182.17099999999999</v>
      </c>
      <c r="BF54" s="35">
        <v>5913.4489999999996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7">
        <f t="shared" si="2"/>
        <v>5732.0519999999997</v>
      </c>
      <c r="BN54" s="39"/>
      <c r="BO54" s="140">
        <v>0</v>
      </c>
      <c r="BZ54" s="2"/>
    </row>
    <row r="55" spans="1:79">
      <c r="A55" s="22" t="s">
        <v>68</v>
      </c>
      <c r="B55" s="34" t="s">
        <v>291</v>
      </c>
      <c r="C55" s="35">
        <f t="shared" si="0"/>
        <v>2962.1460000000002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1.248</v>
      </c>
      <c r="K55" s="34">
        <f t="shared" si="1"/>
        <v>2960.8980000000001</v>
      </c>
      <c r="L55" s="36">
        <v>53.914999999999999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8.9390000000000001</v>
      </c>
      <c r="AH55" s="35">
        <v>0</v>
      </c>
      <c r="AI55" s="35">
        <v>2.31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10.093999999999999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53.914999999999999</v>
      </c>
      <c r="BD55" s="35">
        <v>0</v>
      </c>
      <c r="BE55" s="35">
        <v>0</v>
      </c>
      <c r="BF55" s="35">
        <v>0</v>
      </c>
      <c r="BG55" s="35">
        <v>2813.06</v>
      </c>
      <c r="BH55" s="35">
        <v>0</v>
      </c>
      <c r="BI55" s="35">
        <v>5.8460000000000001</v>
      </c>
      <c r="BJ55" s="35">
        <v>0</v>
      </c>
      <c r="BK55" s="35">
        <v>0</v>
      </c>
      <c r="BL55" s="35">
        <v>0</v>
      </c>
      <c r="BM55" s="37">
        <f t="shared" si="2"/>
        <v>2948.0790000000002</v>
      </c>
      <c r="BN55" s="39"/>
      <c r="BO55" s="140">
        <v>12.819000000000001</v>
      </c>
      <c r="BZ55" s="2"/>
    </row>
    <row r="56" spans="1:79">
      <c r="A56" s="22" t="s">
        <v>69</v>
      </c>
      <c r="B56" s="34" t="s">
        <v>194</v>
      </c>
      <c r="C56" s="35">
        <f t="shared" si="0"/>
        <v>495.12700000000001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f t="shared" si="1"/>
        <v>495.12700000000001</v>
      </c>
      <c r="L56" s="36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495.12700000000001</v>
      </c>
      <c r="BI56" s="35">
        <v>0</v>
      </c>
      <c r="BJ56" s="35">
        <v>0</v>
      </c>
      <c r="BK56" s="35">
        <v>0</v>
      </c>
      <c r="BL56" s="35">
        <v>0</v>
      </c>
      <c r="BM56" s="37">
        <f t="shared" si="2"/>
        <v>495.12700000000001</v>
      </c>
      <c r="BN56" s="39"/>
      <c r="BO56" s="140">
        <v>0</v>
      </c>
      <c r="BZ56" s="2"/>
    </row>
    <row r="57" spans="1:79">
      <c r="A57" s="22" t="s">
        <v>70</v>
      </c>
      <c r="B57" s="34" t="s">
        <v>201</v>
      </c>
      <c r="C57" s="35">
        <f t="shared" si="0"/>
        <v>2186.2339999999999</v>
      </c>
      <c r="D57" s="34">
        <v>0</v>
      </c>
      <c r="E57" s="34">
        <v>0</v>
      </c>
      <c r="F57" s="34">
        <v>117.57</v>
      </c>
      <c r="G57" s="34">
        <v>0</v>
      </c>
      <c r="H57" s="34">
        <v>0</v>
      </c>
      <c r="I57" s="34">
        <v>0</v>
      </c>
      <c r="J57" s="34">
        <v>0</v>
      </c>
      <c r="K57" s="34">
        <f t="shared" si="1"/>
        <v>2068.6639999999998</v>
      </c>
      <c r="L57" s="36">
        <v>0</v>
      </c>
      <c r="M57" s="35">
        <v>0</v>
      </c>
      <c r="N57" s="35">
        <v>5.1980000000000004</v>
      </c>
      <c r="O57" s="35">
        <v>0</v>
      </c>
      <c r="P57" s="35">
        <v>0</v>
      </c>
      <c r="Q57" s="35">
        <v>0</v>
      </c>
      <c r="R57" s="35">
        <v>35.070999999999998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177.34100000000001</v>
      </c>
      <c r="AA57" s="35">
        <v>4.2359999999999998</v>
      </c>
      <c r="AB57" s="35">
        <v>0</v>
      </c>
      <c r="AC57" s="35">
        <v>0</v>
      </c>
      <c r="AD57" s="35">
        <v>0</v>
      </c>
      <c r="AE57" s="35">
        <v>0</v>
      </c>
      <c r="AF57" s="35">
        <v>97.926000000000002</v>
      </c>
      <c r="AG57" s="35">
        <v>49.548000000000002</v>
      </c>
      <c r="AH57" s="35">
        <v>0.83799999999999997</v>
      </c>
      <c r="AI57" s="35">
        <v>22.635999999999999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126.446</v>
      </c>
      <c r="AP57" s="35">
        <v>3.3359999999999999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34.573999999999998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1511.5139999999999</v>
      </c>
      <c r="BJ57" s="35">
        <v>0</v>
      </c>
      <c r="BK57" s="35">
        <v>0</v>
      </c>
      <c r="BL57" s="35">
        <v>0</v>
      </c>
      <c r="BM57" s="37">
        <f t="shared" si="2"/>
        <v>2068.6639999999998</v>
      </c>
      <c r="BN57" s="39"/>
      <c r="BO57" s="140">
        <v>0</v>
      </c>
      <c r="BZ57" s="2"/>
    </row>
    <row r="58" spans="1:79">
      <c r="A58" s="22" t="s">
        <v>71</v>
      </c>
      <c r="B58" s="34" t="s">
        <v>195</v>
      </c>
      <c r="C58" s="35">
        <f t="shared" si="0"/>
        <v>979.53300000000002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f t="shared" si="1"/>
        <v>979.53300000000002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979.53300000000002</v>
      </c>
      <c r="BK58" s="35">
        <v>0</v>
      </c>
      <c r="BL58" s="35">
        <v>0</v>
      </c>
      <c r="BM58" s="37">
        <f t="shared" si="2"/>
        <v>979.53300000000002</v>
      </c>
      <c r="BN58" s="39"/>
      <c r="BO58" s="140">
        <v>0</v>
      </c>
      <c r="BZ58" s="2"/>
    </row>
    <row r="59" spans="1:79">
      <c r="A59" s="22" t="s">
        <v>75</v>
      </c>
      <c r="B59" s="34" t="s">
        <v>196</v>
      </c>
      <c r="C59" s="35">
        <f t="shared" si="0"/>
        <v>8695.8009999999995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f t="shared" si="1"/>
        <v>8695.8009999999995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7">
        <f t="shared" si="2"/>
        <v>0</v>
      </c>
      <c r="BN59" s="39"/>
      <c r="BO59" s="140">
        <v>8695.8009999999995</v>
      </c>
      <c r="BZ59" s="2"/>
    </row>
    <row r="60" spans="1:79" ht="13.5" thickBot="1">
      <c r="A60" s="29" t="s">
        <v>76</v>
      </c>
      <c r="B60" s="34" t="s">
        <v>139</v>
      </c>
      <c r="C60" s="35">
        <f t="shared" si="0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f t="shared" si="1"/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7">
        <f t="shared" si="2"/>
        <v>0</v>
      </c>
      <c r="BN60" s="41"/>
      <c r="BO60" s="42">
        <v>0</v>
      </c>
      <c r="BZ60" s="2"/>
    </row>
    <row r="61" spans="1:79" s="49" customFormat="1" ht="21.75" customHeight="1" thickTop="1" thickBot="1">
      <c r="A61" s="43"/>
      <c r="B61" s="44">
        <f>SUM(B8:B60)</f>
        <v>0</v>
      </c>
      <c r="C61" s="45">
        <f>SUM(C8:C60)</f>
        <v>450823.55699999997</v>
      </c>
      <c r="D61" s="45">
        <f>SUM(D8:D60)</f>
        <v>0</v>
      </c>
      <c r="E61" s="45">
        <f t="shared" ref="E61:BO61" si="3">SUM(E8:E60)</f>
        <v>0</v>
      </c>
      <c r="F61" s="45">
        <f t="shared" si="3"/>
        <v>12645.577999999998</v>
      </c>
      <c r="G61" s="45">
        <f t="shared" si="3"/>
        <v>0</v>
      </c>
      <c r="H61" s="45">
        <f t="shared" si="3"/>
        <v>1894.2599999999998</v>
      </c>
      <c r="I61" s="45">
        <f t="shared" si="3"/>
        <v>0</v>
      </c>
      <c r="J61" s="45">
        <f t="shared" si="3"/>
        <v>9869.6379999999972</v>
      </c>
      <c r="K61" s="46">
        <f t="shared" si="3"/>
        <v>426414.08100000001</v>
      </c>
      <c r="L61" s="44">
        <f t="shared" si="3"/>
        <v>12978.248000000001</v>
      </c>
      <c r="M61" s="44">
        <f t="shared" si="3"/>
        <v>5618.2089999999998</v>
      </c>
      <c r="N61" s="44">
        <f t="shared" si="3"/>
        <v>746.42000000000007</v>
      </c>
      <c r="O61" s="44">
        <f t="shared" si="3"/>
        <v>11786.694</v>
      </c>
      <c r="P61" s="44">
        <f t="shared" si="3"/>
        <v>4498.8040000000001</v>
      </c>
      <c r="Q61" s="44">
        <f t="shared" si="3"/>
        <v>625.97800000000007</v>
      </c>
      <c r="R61" s="44">
        <f t="shared" si="3"/>
        <v>1196.5869999999998</v>
      </c>
      <c r="S61" s="44">
        <f t="shared" si="3"/>
        <v>786.745</v>
      </c>
      <c r="T61" s="44">
        <f t="shared" si="3"/>
        <v>0</v>
      </c>
      <c r="U61" s="44">
        <f t="shared" si="3"/>
        <v>1235.0840000000001</v>
      </c>
      <c r="V61" s="44">
        <f t="shared" si="3"/>
        <v>397.303</v>
      </c>
      <c r="W61" s="44">
        <f t="shared" si="3"/>
        <v>210.96</v>
      </c>
      <c r="X61" s="44">
        <f t="shared" si="3"/>
        <v>1055.6489999999999</v>
      </c>
      <c r="Y61" s="44">
        <f t="shared" si="3"/>
        <v>1087.6089999999999</v>
      </c>
      <c r="Z61" s="44">
        <f t="shared" si="3"/>
        <v>912.85300000000007</v>
      </c>
      <c r="AA61" s="44">
        <f t="shared" si="3"/>
        <v>1134.1420000000001</v>
      </c>
      <c r="AB61" s="44">
        <f t="shared" si="3"/>
        <v>490.94499999999999</v>
      </c>
      <c r="AC61" s="44">
        <f t="shared" si="3"/>
        <v>8487.7389999999996</v>
      </c>
      <c r="AD61" s="44">
        <f t="shared" si="3"/>
        <v>3613.1000000000004</v>
      </c>
      <c r="AE61" s="44">
        <f t="shared" si="3"/>
        <v>38159.298999999992</v>
      </c>
      <c r="AF61" s="44">
        <f t="shared" si="3"/>
        <v>2346.6699999999996</v>
      </c>
      <c r="AG61" s="44">
        <f t="shared" si="3"/>
        <v>2100.3819999999996</v>
      </c>
      <c r="AH61" s="44">
        <f t="shared" si="3"/>
        <v>7880.9989999999998</v>
      </c>
      <c r="AI61" s="44">
        <f t="shared" si="3"/>
        <v>17274.985999999997</v>
      </c>
      <c r="AJ61" s="44">
        <f t="shared" si="3"/>
        <v>19975.463000000003</v>
      </c>
      <c r="AK61" s="44">
        <f t="shared" si="3"/>
        <v>2004.8979999999999</v>
      </c>
      <c r="AL61" s="44">
        <f t="shared" si="3"/>
        <v>6364.83</v>
      </c>
      <c r="AM61" s="44">
        <f t="shared" si="3"/>
        <v>12869.485000000001</v>
      </c>
      <c r="AN61" s="44">
        <f t="shared" si="3"/>
        <v>297.62100000000004</v>
      </c>
      <c r="AO61" s="44">
        <f t="shared" si="3"/>
        <v>24613.577999999998</v>
      </c>
      <c r="AP61" s="44">
        <f t="shared" si="3"/>
        <v>10632.096000000001</v>
      </c>
      <c r="AQ61" s="44">
        <f t="shared" si="3"/>
        <v>1091.93</v>
      </c>
      <c r="AR61" s="44">
        <f t="shared" si="3"/>
        <v>9792.0129999999972</v>
      </c>
      <c r="AS61" s="44">
        <f t="shared" si="3"/>
        <v>766.89800000000002</v>
      </c>
      <c r="AT61" s="44">
        <f t="shared" si="3"/>
        <v>15094.338</v>
      </c>
      <c r="AU61" s="44">
        <f t="shared" si="3"/>
        <v>1546.136</v>
      </c>
      <c r="AV61" s="44">
        <f t="shared" si="3"/>
        <v>1076.578</v>
      </c>
      <c r="AW61" s="44">
        <f t="shared" si="3"/>
        <v>19851.888999999999</v>
      </c>
      <c r="AX61" s="44">
        <f t="shared" si="3"/>
        <v>3999.8650000000002</v>
      </c>
      <c r="AY61" s="44">
        <f t="shared" si="3"/>
        <v>13.054</v>
      </c>
      <c r="AZ61" s="44">
        <f t="shared" si="3"/>
        <v>981.33899999999994</v>
      </c>
      <c r="BA61" s="44">
        <f t="shared" si="3"/>
        <v>6351.4500000000007</v>
      </c>
      <c r="BB61" s="44">
        <f t="shared" si="3"/>
        <v>2692.72</v>
      </c>
      <c r="BC61" s="44">
        <f t="shared" si="3"/>
        <v>24876.323000000004</v>
      </c>
      <c r="BD61" s="44">
        <f t="shared" si="3"/>
        <v>715.39199999999994</v>
      </c>
      <c r="BE61" s="44">
        <f t="shared" si="3"/>
        <v>10569.803</v>
      </c>
      <c r="BF61" s="44">
        <f t="shared" si="3"/>
        <v>6152.3889999999992</v>
      </c>
      <c r="BG61" s="44">
        <f t="shared" si="3"/>
        <v>3018.0079999999998</v>
      </c>
      <c r="BH61" s="44">
        <f t="shared" si="3"/>
        <v>495.12700000000001</v>
      </c>
      <c r="BI61" s="44">
        <f t="shared" si="3"/>
        <v>1727.2729999999999</v>
      </c>
      <c r="BJ61" s="44">
        <f t="shared" si="3"/>
        <v>979.53300000000002</v>
      </c>
      <c r="BK61" s="44">
        <f t="shared" si="3"/>
        <v>0</v>
      </c>
      <c r="BL61" s="44">
        <f t="shared" si="3"/>
        <v>0</v>
      </c>
      <c r="BM61" s="44">
        <f t="shared" si="3"/>
        <v>313175.43400000007</v>
      </c>
      <c r="BN61" s="47">
        <f t="shared" si="3"/>
        <v>0</v>
      </c>
      <c r="BO61" s="46">
        <f t="shared" si="3"/>
        <v>113238.647</v>
      </c>
      <c r="BP61" s="2"/>
      <c r="BQ61" s="2"/>
      <c r="BR61" s="2"/>
      <c r="BS61" s="2"/>
      <c r="BT61" s="2"/>
      <c r="BU61" s="2"/>
      <c r="BV61" s="2"/>
      <c r="BW61" s="2"/>
      <c r="BX61" s="2"/>
      <c r="BY61" s="48"/>
      <c r="BZ61" s="48"/>
      <c r="CA61" s="48"/>
    </row>
    <row r="62" spans="1:79" s="49" customFormat="1" ht="21.75" customHeight="1" thickTop="1" thickBo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48"/>
      <c r="BY62" s="48"/>
      <c r="BZ62" s="48"/>
    </row>
    <row r="63" spans="1:79" ht="14.25" thickTop="1" thickBot="1">
      <c r="L63" s="52" t="s">
        <v>186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3"/>
      <c r="BN63" s="2"/>
      <c r="BY63" s="7"/>
      <c r="BZ63" s="2"/>
    </row>
    <row r="64" spans="1:79" ht="69.75" customHeight="1" thickTop="1" thickBot="1">
      <c r="A64" s="14"/>
      <c r="B64" s="54" t="s">
        <v>95</v>
      </c>
      <c r="C64" s="16" t="s">
        <v>123</v>
      </c>
      <c r="D64" s="16" t="s">
        <v>87</v>
      </c>
      <c r="E64" s="16" t="s">
        <v>88</v>
      </c>
      <c r="F64" s="16" t="s">
        <v>214</v>
      </c>
      <c r="G64" s="16" t="s">
        <v>212</v>
      </c>
      <c r="H64" s="16" t="s">
        <v>89</v>
      </c>
      <c r="I64" s="16" t="s">
        <v>90</v>
      </c>
      <c r="J64" s="17" t="s">
        <v>91</v>
      </c>
      <c r="K64" s="138" t="s">
        <v>125</v>
      </c>
      <c r="L64" s="485" t="s">
        <v>281</v>
      </c>
      <c r="M64" s="19" t="s">
        <v>265</v>
      </c>
      <c r="N64" s="486" t="s">
        <v>270</v>
      </c>
      <c r="O64" s="486" t="s">
        <v>146</v>
      </c>
      <c r="P64" s="486" t="s">
        <v>282</v>
      </c>
      <c r="Q64" s="486" t="s">
        <v>283</v>
      </c>
      <c r="R64" s="19" t="s">
        <v>204</v>
      </c>
      <c r="S64" s="486" t="s">
        <v>284</v>
      </c>
      <c r="T64" s="486" t="s">
        <v>285</v>
      </c>
      <c r="U64" s="486" t="s">
        <v>147</v>
      </c>
      <c r="V64" s="19" t="s">
        <v>132</v>
      </c>
      <c r="W64" s="19" t="s">
        <v>133</v>
      </c>
      <c r="X64" s="486" t="s">
        <v>286</v>
      </c>
      <c r="Y64" s="19" t="s">
        <v>134</v>
      </c>
      <c r="Z64" s="19" t="s">
        <v>205</v>
      </c>
      <c r="AA64" s="486" t="s">
        <v>287</v>
      </c>
      <c r="AB64" s="19" t="s">
        <v>135</v>
      </c>
      <c r="AC64" s="19" t="s">
        <v>207</v>
      </c>
      <c r="AD64" s="19" t="s">
        <v>136</v>
      </c>
      <c r="AE64" s="486" t="s">
        <v>197</v>
      </c>
      <c r="AF64" s="486" t="s">
        <v>288</v>
      </c>
      <c r="AG64" s="486" t="s">
        <v>151</v>
      </c>
      <c r="AH64" s="486" t="s">
        <v>289</v>
      </c>
      <c r="AI64" s="486" t="s">
        <v>152</v>
      </c>
      <c r="AJ64" s="486" t="s">
        <v>153</v>
      </c>
      <c r="AK64" s="19" t="s">
        <v>41</v>
      </c>
      <c r="AL64" s="19" t="s">
        <v>43</v>
      </c>
      <c r="AM64" s="486" t="s">
        <v>154</v>
      </c>
      <c r="AN64" s="19" t="s">
        <v>187</v>
      </c>
      <c r="AO64" s="19" t="s">
        <v>47</v>
      </c>
      <c r="AP64" s="486" t="s">
        <v>290</v>
      </c>
      <c r="AQ64" s="19" t="s">
        <v>209</v>
      </c>
      <c r="AR64" s="19" t="s">
        <v>51</v>
      </c>
      <c r="AS64" s="19" t="s">
        <v>188</v>
      </c>
      <c r="AT64" s="19" t="s">
        <v>137</v>
      </c>
      <c r="AU64" s="19" t="s">
        <v>138</v>
      </c>
      <c r="AV64" s="19" t="s">
        <v>189</v>
      </c>
      <c r="AW64" s="19" t="s">
        <v>175</v>
      </c>
      <c r="AX64" s="19" t="s">
        <v>210</v>
      </c>
      <c r="AY64" s="19" t="s">
        <v>190</v>
      </c>
      <c r="AZ64" s="19" t="s">
        <v>191</v>
      </c>
      <c r="BA64" s="19" t="s">
        <v>192</v>
      </c>
      <c r="BB64" s="19" t="s">
        <v>193</v>
      </c>
      <c r="BC64" s="19" t="s">
        <v>63</v>
      </c>
      <c r="BD64" s="19" t="s">
        <v>211</v>
      </c>
      <c r="BE64" s="486" t="s">
        <v>74</v>
      </c>
      <c r="BF64" s="19" t="s">
        <v>67</v>
      </c>
      <c r="BG64" s="486" t="s">
        <v>291</v>
      </c>
      <c r="BH64" s="19" t="s">
        <v>194</v>
      </c>
      <c r="BI64" s="486" t="s">
        <v>201</v>
      </c>
      <c r="BJ64" s="19" t="s">
        <v>195</v>
      </c>
      <c r="BK64" s="19" t="s">
        <v>196</v>
      </c>
      <c r="BL64" s="19" t="s">
        <v>139</v>
      </c>
      <c r="BM64" s="18" t="s">
        <v>96</v>
      </c>
      <c r="BN64" s="21" t="s">
        <v>97</v>
      </c>
      <c r="BO64" s="20" t="s">
        <v>98</v>
      </c>
      <c r="BP64" s="55" t="s">
        <v>100</v>
      </c>
      <c r="BQ64" s="56"/>
      <c r="BR64" s="57"/>
      <c r="BS64" s="58"/>
      <c r="BT64" s="58"/>
      <c r="BU64" s="58"/>
      <c r="BV64" s="59" t="s">
        <v>101</v>
      </c>
      <c r="BW64" s="16" t="s">
        <v>102</v>
      </c>
      <c r="BX64" s="487" t="s">
        <v>292</v>
      </c>
      <c r="BZ64" s="2"/>
    </row>
    <row r="65" spans="1:78" ht="13.5" thickTop="1">
      <c r="A65" s="60"/>
      <c r="B65" s="61"/>
      <c r="C65" s="24"/>
      <c r="D65" s="23"/>
      <c r="E65" s="23"/>
      <c r="F65" s="23"/>
      <c r="G65" s="23"/>
      <c r="H65" s="23"/>
      <c r="I65" s="23"/>
      <c r="J65" s="23"/>
      <c r="K65" s="23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62"/>
      <c r="BM65" s="63"/>
      <c r="BN65" s="40"/>
      <c r="BO65" s="64"/>
      <c r="BP65" s="65" t="s">
        <v>99</v>
      </c>
      <c r="BQ65" s="66" t="s">
        <v>103</v>
      </c>
      <c r="BR65" s="67"/>
      <c r="BS65" s="68"/>
      <c r="BT65" s="69" t="s">
        <v>77</v>
      </c>
      <c r="BU65" s="70" t="s">
        <v>106</v>
      </c>
      <c r="BV65" s="23"/>
      <c r="BW65" s="71"/>
      <c r="BX65" s="26"/>
      <c r="BZ65" s="2"/>
    </row>
    <row r="66" spans="1:78" ht="13.5" thickBot="1">
      <c r="A66" s="72"/>
      <c r="B66" s="73"/>
      <c r="C66" s="31"/>
      <c r="D66" s="30"/>
      <c r="E66" s="30"/>
      <c r="F66" s="30"/>
      <c r="G66" s="30"/>
      <c r="H66" s="30"/>
      <c r="I66" s="30"/>
      <c r="J66" s="30"/>
      <c r="K66" s="30"/>
      <c r="L66" s="32" t="s">
        <v>15</v>
      </c>
      <c r="M66" s="31" t="s">
        <v>16</v>
      </c>
      <c r="N66" s="31" t="s">
        <v>17</v>
      </c>
      <c r="O66" s="31" t="s">
        <v>18</v>
      </c>
      <c r="P66" s="31" t="s">
        <v>19</v>
      </c>
      <c r="Q66" s="31" t="s">
        <v>20</v>
      </c>
      <c r="R66" s="31" t="s">
        <v>21</v>
      </c>
      <c r="S66" s="31" t="s">
        <v>22</v>
      </c>
      <c r="T66" s="31" t="s">
        <v>23</v>
      </c>
      <c r="U66" s="31" t="s">
        <v>24</v>
      </c>
      <c r="V66" s="31" t="s">
        <v>25</v>
      </c>
      <c r="W66" s="31" t="s">
        <v>26</v>
      </c>
      <c r="X66" s="31" t="s">
        <v>27</v>
      </c>
      <c r="Y66" s="31" t="s">
        <v>28</v>
      </c>
      <c r="Z66" s="31" t="s">
        <v>29</v>
      </c>
      <c r="AA66" s="31" t="s">
        <v>30</v>
      </c>
      <c r="AB66" s="31" t="s">
        <v>31</v>
      </c>
      <c r="AC66" s="31" t="s">
        <v>32</v>
      </c>
      <c r="AD66" s="31" t="s">
        <v>33</v>
      </c>
      <c r="AE66" s="31" t="s">
        <v>34</v>
      </c>
      <c r="AF66" s="31" t="s">
        <v>35</v>
      </c>
      <c r="AG66" s="31" t="s">
        <v>36</v>
      </c>
      <c r="AH66" s="31" t="s">
        <v>37</v>
      </c>
      <c r="AI66" s="31" t="s">
        <v>38</v>
      </c>
      <c r="AJ66" s="31" t="s">
        <v>39</v>
      </c>
      <c r="AK66" s="31" t="s">
        <v>40</v>
      </c>
      <c r="AL66" s="31" t="s">
        <v>42</v>
      </c>
      <c r="AM66" s="31" t="s">
        <v>44</v>
      </c>
      <c r="AN66" s="31" t="s">
        <v>45</v>
      </c>
      <c r="AO66" s="31" t="s">
        <v>46</v>
      </c>
      <c r="AP66" s="31" t="s">
        <v>48</v>
      </c>
      <c r="AQ66" s="31" t="s">
        <v>49</v>
      </c>
      <c r="AR66" s="31" t="s">
        <v>50</v>
      </c>
      <c r="AS66" s="31" t="s">
        <v>52</v>
      </c>
      <c r="AT66" s="31" t="s">
        <v>53</v>
      </c>
      <c r="AU66" s="31" t="s">
        <v>54</v>
      </c>
      <c r="AV66" s="31" t="s">
        <v>55</v>
      </c>
      <c r="AW66" s="31" t="s">
        <v>56</v>
      </c>
      <c r="AX66" s="31" t="s">
        <v>57</v>
      </c>
      <c r="AY66" s="31" t="s">
        <v>58</v>
      </c>
      <c r="AZ66" s="31" t="s">
        <v>59</v>
      </c>
      <c r="BA66" s="31" t="s">
        <v>60</v>
      </c>
      <c r="BB66" s="31" t="s">
        <v>61</v>
      </c>
      <c r="BC66" s="31" t="s">
        <v>62</v>
      </c>
      <c r="BD66" s="31" t="s">
        <v>64</v>
      </c>
      <c r="BE66" s="31" t="s">
        <v>65</v>
      </c>
      <c r="BF66" s="31" t="s">
        <v>66</v>
      </c>
      <c r="BG66" s="31" t="s">
        <v>68</v>
      </c>
      <c r="BH66" s="31" t="s">
        <v>69</v>
      </c>
      <c r="BI66" s="31" t="s">
        <v>70</v>
      </c>
      <c r="BJ66" s="31" t="s">
        <v>71</v>
      </c>
      <c r="BK66" s="31" t="s">
        <v>75</v>
      </c>
      <c r="BL66" s="31" t="s">
        <v>76</v>
      </c>
      <c r="BM66" s="73"/>
      <c r="BN66" s="42"/>
      <c r="BO66" s="74"/>
      <c r="BP66" s="75" t="s">
        <v>78</v>
      </c>
      <c r="BQ66" s="41" t="s">
        <v>104</v>
      </c>
      <c r="BR66" s="76" t="s">
        <v>79</v>
      </c>
      <c r="BS66" s="77" t="s">
        <v>105</v>
      </c>
      <c r="BT66" s="78" t="s">
        <v>107</v>
      </c>
      <c r="BU66" s="78"/>
      <c r="BV66" s="74"/>
      <c r="BW66" s="79"/>
      <c r="BX66" s="42"/>
      <c r="BZ66" s="2"/>
    </row>
    <row r="67" spans="1:78" ht="13.5" thickTop="1">
      <c r="A67" s="60" t="s">
        <v>15</v>
      </c>
      <c r="B67" s="37" t="s">
        <v>281</v>
      </c>
      <c r="C67" s="35">
        <f>BM67+BO67+BP67+SUM(BV67:BX67)</f>
        <v>18160.782999999999</v>
      </c>
      <c r="D67" s="34"/>
      <c r="E67" s="34"/>
      <c r="F67" s="34"/>
      <c r="G67" s="34"/>
      <c r="H67" s="34"/>
      <c r="I67" s="34"/>
      <c r="J67" s="34"/>
      <c r="K67" s="34"/>
      <c r="L67" s="36">
        <v>3229.4490000000001</v>
      </c>
      <c r="M67" s="35">
        <v>46.847999999999999</v>
      </c>
      <c r="N67" s="35">
        <v>0</v>
      </c>
      <c r="O67" s="35">
        <v>1475.43</v>
      </c>
      <c r="P67" s="35">
        <v>47.616</v>
      </c>
      <c r="Q67" s="35">
        <v>0</v>
      </c>
      <c r="R67" s="35">
        <v>0</v>
      </c>
      <c r="S67" s="35">
        <v>3.101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0.76</v>
      </c>
      <c r="AA67" s="35">
        <v>0.28000000000000003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11.722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914.80799999999999</v>
      </c>
      <c r="AP67" s="35">
        <v>707.70899999999995</v>
      </c>
      <c r="AQ67" s="35">
        <v>6.0000000000000001E-3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1.359</v>
      </c>
      <c r="BC67" s="35">
        <v>49.475999999999999</v>
      </c>
      <c r="BD67" s="35">
        <v>0</v>
      </c>
      <c r="BE67" s="35">
        <v>24.029</v>
      </c>
      <c r="BF67" s="35">
        <v>22.082999999999998</v>
      </c>
      <c r="BG67" s="35">
        <v>0</v>
      </c>
      <c r="BH67" s="35">
        <v>0</v>
      </c>
      <c r="BI67" s="35">
        <v>2.36</v>
      </c>
      <c r="BJ67" s="35">
        <v>0</v>
      </c>
      <c r="BK67" s="35">
        <v>0</v>
      </c>
      <c r="BL67" s="80">
        <v>0</v>
      </c>
      <c r="BM67" s="81">
        <f>SUM(L67:BL67)</f>
        <v>6537.0359999999991</v>
      </c>
      <c r="BN67" s="37"/>
      <c r="BO67" s="34">
        <v>5.15</v>
      </c>
      <c r="BP67" s="82">
        <f>BQ67+BT67+BU67</f>
        <v>6816.2960000000003</v>
      </c>
      <c r="BQ67" s="36">
        <f>SUM(BR67:BS67)</f>
        <v>6816.2960000000003</v>
      </c>
      <c r="BR67" s="83">
        <v>647.43299999999999</v>
      </c>
      <c r="BS67" s="34">
        <v>6168.8630000000003</v>
      </c>
      <c r="BT67" s="84">
        <v>0</v>
      </c>
      <c r="BU67" s="84">
        <v>0</v>
      </c>
      <c r="BV67" s="34">
        <v>4733.2809999999999</v>
      </c>
      <c r="BW67" s="85">
        <v>69.02</v>
      </c>
      <c r="BX67" s="37">
        <v>0</v>
      </c>
      <c r="BZ67" s="2"/>
    </row>
    <row r="68" spans="1:78">
      <c r="A68" s="60" t="s">
        <v>16</v>
      </c>
      <c r="B68" s="37" t="s">
        <v>265</v>
      </c>
      <c r="C68" s="35">
        <f t="shared" ref="C68:C119" si="4">BM68+BO68+BP68+SUM(BV68:BX68)</f>
        <v>7990.9839999999995</v>
      </c>
      <c r="D68" s="34"/>
      <c r="E68" s="34"/>
      <c r="F68" s="34"/>
      <c r="G68" s="34"/>
      <c r="H68" s="34"/>
      <c r="I68" s="34"/>
      <c r="J68" s="34"/>
      <c r="K68" s="34"/>
      <c r="L68" s="36">
        <v>0</v>
      </c>
      <c r="M68" s="35">
        <v>452.762</v>
      </c>
      <c r="N68" s="35">
        <v>0</v>
      </c>
      <c r="O68" s="35">
        <v>2400.9189999999999</v>
      </c>
      <c r="P68" s="35">
        <v>0</v>
      </c>
      <c r="Q68" s="35">
        <v>0</v>
      </c>
      <c r="R68" s="35">
        <v>0</v>
      </c>
      <c r="S68" s="35">
        <v>1.988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5.6000000000000001E-2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6.2270000000000003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697.38599999999997</v>
      </c>
      <c r="AP68" s="35">
        <v>283.17700000000002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73.697999999999993</v>
      </c>
      <c r="BD68" s="35">
        <v>0</v>
      </c>
      <c r="BE68" s="35">
        <v>35.96</v>
      </c>
      <c r="BF68" s="35">
        <v>32.895000000000003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80">
        <v>0</v>
      </c>
      <c r="BM68" s="81">
        <f t="shared" ref="BM68:BM119" si="5">SUM(L68:BL68)</f>
        <v>3985.0679999999998</v>
      </c>
      <c r="BN68" s="37"/>
      <c r="BO68" s="34">
        <v>1242.22</v>
      </c>
      <c r="BP68" s="82">
        <f t="shared" ref="BP68:BP119" si="6">BQ68+BT68+BU68</f>
        <v>2763.6959999999999</v>
      </c>
      <c r="BQ68" s="36">
        <f t="shared" ref="BQ68:BQ119" si="7">SUM(BR68:BS68)</f>
        <v>2763.6959999999999</v>
      </c>
      <c r="BR68" s="83">
        <v>106.562</v>
      </c>
      <c r="BS68" s="34">
        <v>2657.134</v>
      </c>
      <c r="BT68" s="84">
        <v>0</v>
      </c>
      <c r="BU68" s="84">
        <v>0</v>
      </c>
      <c r="BV68" s="34">
        <v>0</v>
      </c>
      <c r="BW68" s="85">
        <v>0</v>
      </c>
      <c r="BX68" s="37">
        <v>0</v>
      </c>
      <c r="BZ68" s="2"/>
    </row>
    <row r="69" spans="1:78">
      <c r="A69" s="60" t="s">
        <v>17</v>
      </c>
      <c r="B69" s="37" t="s">
        <v>270</v>
      </c>
      <c r="C69" s="35">
        <f t="shared" si="4"/>
        <v>1260.48</v>
      </c>
      <c r="D69" s="34"/>
      <c r="E69" s="34"/>
      <c r="F69" s="34"/>
      <c r="G69" s="34"/>
      <c r="H69" s="34"/>
      <c r="I69" s="34"/>
      <c r="J69" s="34"/>
      <c r="K69" s="34"/>
      <c r="L69" s="36">
        <v>0</v>
      </c>
      <c r="M69" s="35">
        <v>0</v>
      </c>
      <c r="N69" s="35">
        <v>1.0999999999999999E-2</v>
      </c>
      <c r="O69" s="35">
        <v>9.5960000000000001</v>
      </c>
      <c r="P69" s="35">
        <v>2.5499999999999998</v>
      </c>
      <c r="Q69" s="35">
        <v>0</v>
      </c>
      <c r="R69" s="35">
        <v>0</v>
      </c>
      <c r="S69" s="35">
        <v>0.33500000000000002</v>
      </c>
      <c r="T69" s="35">
        <v>0</v>
      </c>
      <c r="U69" s="35">
        <v>0</v>
      </c>
      <c r="V69" s="35">
        <v>0</v>
      </c>
      <c r="W69" s="35">
        <v>0</v>
      </c>
      <c r="X69" s="35">
        <v>113.774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684.30600000000004</v>
      </c>
      <c r="AF69" s="35">
        <v>0</v>
      </c>
      <c r="AG69" s="35">
        <v>0</v>
      </c>
      <c r="AH69" s="35">
        <v>2.827</v>
      </c>
      <c r="AI69" s="35">
        <v>2.7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76.003</v>
      </c>
      <c r="AP69" s="35">
        <v>3.11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14.273</v>
      </c>
      <c r="AX69" s="35">
        <v>0</v>
      </c>
      <c r="AY69" s="35">
        <v>0</v>
      </c>
      <c r="AZ69" s="35">
        <v>1.492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80">
        <v>0</v>
      </c>
      <c r="BM69" s="81">
        <f t="shared" si="5"/>
        <v>910.97700000000009</v>
      </c>
      <c r="BN69" s="37"/>
      <c r="BO69" s="34">
        <v>2.1999999999999999E-2</v>
      </c>
      <c r="BP69" s="82">
        <f t="shared" si="6"/>
        <v>183.54499999999999</v>
      </c>
      <c r="BQ69" s="36">
        <f t="shared" si="7"/>
        <v>183.54499999999999</v>
      </c>
      <c r="BR69" s="83">
        <v>0</v>
      </c>
      <c r="BS69" s="34">
        <v>183.54499999999999</v>
      </c>
      <c r="BT69" s="84">
        <v>0</v>
      </c>
      <c r="BU69" s="84">
        <v>0</v>
      </c>
      <c r="BV69" s="34">
        <v>0</v>
      </c>
      <c r="BW69" s="85">
        <v>165.93600000000001</v>
      </c>
      <c r="BX69" s="37">
        <v>0</v>
      </c>
      <c r="BZ69" s="2"/>
    </row>
    <row r="70" spans="1:78">
      <c r="A70" s="60" t="s">
        <v>18</v>
      </c>
      <c r="B70" s="37" t="s">
        <v>146</v>
      </c>
      <c r="C70" s="35">
        <f t="shared" si="4"/>
        <v>38423.57</v>
      </c>
      <c r="D70" s="34"/>
      <c r="E70" s="34"/>
      <c r="F70" s="34"/>
      <c r="G70" s="34"/>
      <c r="H70" s="34"/>
      <c r="I70" s="34"/>
      <c r="J70" s="34"/>
      <c r="K70" s="34"/>
      <c r="L70" s="36">
        <v>1027.4159999999999</v>
      </c>
      <c r="M70" s="35">
        <v>403.82499999999999</v>
      </c>
      <c r="N70" s="35">
        <v>0</v>
      </c>
      <c r="O70" s="35">
        <v>1921.799</v>
      </c>
      <c r="P70" s="35">
        <v>250.15799999999999</v>
      </c>
      <c r="Q70" s="35">
        <v>0</v>
      </c>
      <c r="R70" s="35">
        <v>0</v>
      </c>
      <c r="S70" s="35">
        <v>6.7380000000000004</v>
      </c>
      <c r="T70" s="35">
        <v>0</v>
      </c>
      <c r="U70" s="35">
        <v>49.701000000000001</v>
      </c>
      <c r="V70" s="35">
        <v>1.0840000000000001</v>
      </c>
      <c r="W70" s="35">
        <v>0</v>
      </c>
      <c r="X70" s="35">
        <v>0</v>
      </c>
      <c r="Y70" s="35">
        <v>0</v>
      </c>
      <c r="Z70" s="35">
        <v>4.0609999999999999</v>
      </c>
      <c r="AA70" s="35">
        <v>5.7640000000000002</v>
      </c>
      <c r="AB70" s="35">
        <v>0.502</v>
      </c>
      <c r="AC70" s="35">
        <v>0</v>
      </c>
      <c r="AD70" s="35">
        <v>0</v>
      </c>
      <c r="AE70" s="35">
        <v>7.7519999999999998</v>
      </c>
      <c r="AF70" s="35">
        <v>92.846000000000004</v>
      </c>
      <c r="AG70" s="35">
        <v>0</v>
      </c>
      <c r="AH70" s="35">
        <v>0</v>
      </c>
      <c r="AI70" s="35">
        <v>312.55500000000001</v>
      </c>
      <c r="AJ70" s="35">
        <v>0</v>
      </c>
      <c r="AK70" s="35">
        <v>4.6970000000000001</v>
      </c>
      <c r="AL70" s="35">
        <v>0</v>
      </c>
      <c r="AM70" s="35">
        <v>0</v>
      </c>
      <c r="AN70" s="35">
        <v>0</v>
      </c>
      <c r="AO70" s="35">
        <v>2165.0030000000002</v>
      </c>
      <c r="AP70" s="35">
        <v>2372.991</v>
      </c>
      <c r="AQ70" s="35">
        <v>0</v>
      </c>
      <c r="AR70" s="35">
        <v>0</v>
      </c>
      <c r="AS70" s="35">
        <v>0</v>
      </c>
      <c r="AT70" s="35">
        <v>0</v>
      </c>
      <c r="AU70" s="35">
        <v>1.4079999999999999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0.39600000000000002</v>
      </c>
      <c r="BB70" s="35">
        <v>0</v>
      </c>
      <c r="BC70" s="35">
        <v>277.161</v>
      </c>
      <c r="BD70" s="35">
        <v>0</v>
      </c>
      <c r="BE70" s="35">
        <v>49.356000000000002</v>
      </c>
      <c r="BF70" s="35">
        <v>75.536000000000001</v>
      </c>
      <c r="BG70" s="35">
        <v>3.778</v>
      </c>
      <c r="BH70" s="35">
        <v>43.744999999999997</v>
      </c>
      <c r="BI70" s="35">
        <v>30.218</v>
      </c>
      <c r="BJ70" s="35">
        <v>0</v>
      </c>
      <c r="BK70" s="35">
        <v>0</v>
      </c>
      <c r="BL70" s="80">
        <v>0</v>
      </c>
      <c r="BM70" s="81">
        <f t="shared" si="5"/>
        <v>9108.4900000000016</v>
      </c>
      <c r="BN70" s="37"/>
      <c r="BO70" s="34">
        <v>2477.7060000000001</v>
      </c>
      <c r="BP70" s="82">
        <f t="shared" si="6"/>
        <v>26779.638999999999</v>
      </c>
      <c r="BQ70" s="36">
        <f t="shared" si="7"/>
        <v>26779.638999999999</v>
      </c>
      <c r="BR70" s="83">
        <v>231.91</v>
      </c>
      <c r="BS70" s="34">
        <v>26547.728999999999</v>
      </c>
      <c r="BT70" s="84">
        <v>0</v>
      </c>
      <c r="BU70" s="84">
        <v>0</v>
      </c>
      <c r="BV70" s="34">
        <v>0</v>
      </c>
      <c r="BW70" s="85">
        <v>57.734999999999999</v>
      </c>
      <c r="BX70" s="37">
        <v>0</v>
      </c>
      <c r="BZ70" s="2"/>
    </row>
    <row r="71" spans="1:78">
      <c r="A71" s="60" t="s">
        <v>19</v>
      </c>
      <c r="B71" s="37" t="s">
        <v>282</v>
      </c>
      <c r="C71" s="35">
        <f t="shared" si="4"/>
        <v>11802.427000000001</v>
      </c>
      <c r="D71" s="34"/>
      <c r="E71" s="34"/>
      <c r="F71" s="34"/>
      <c r="G71" s="34"/>
      <c r="H71" s="34"/>
      <c r="I71" s="34"/>
      <c r="J71" s="34"/>
      <c r="K71" s="34"/>
      <c r="L71" s="36">
        <v>0</v>
      </c>
      <c r="M71" s="35">
        <v>37.884999999999998</v>
      </c>
      <c r="N71" s="35">
        <v>0</v>
      </c>
      <c r="O71" s="35">
        <v>40.643999999999998</v>
      </c>
      <c r="P71" s="35">
        <v>152.87200000000001</v>
      </c>
      <c r="Q71" s="35">
        <v>0</v>
      </c>
      <c r="R71" s="35">
        <v>0</v>
      </c>
      <c r="S71" s="35">
        <v>0.59799999999999998</v>
      </c>
      <c r="T71" s="35">
        <v>0</v>
      </c>
      <c r="U71" s="35">
        <v>0</v>
      </c>
      <c r="V71" s="35">
        <v>6.25</v>
      </c>
      <c r="W71" s="35">
        <v>0.10199999999999999</v>
      </c>
      <c r="X71" s="35">
        <v>0</v>
      </c>
      <c r="Y71" s="35">
        <v>2.5000000000000001E-2</v>
      </c>
      <c r="Z71" s="35">
        <v>0.98599999999999999</v>
      </c>
      <c r="AA71" s="35">
        <v>0.16500000000000001</v>
      </c>
      <c r="AB71" s="35">
        <v>2.577</v>
      </c>
      <c r="AC71" s="35">
        <v>0</v>
      </c>
      <c r="AD71" s="35">
        <v>0</v>
      </c>
      <c r="AE71" s="35">
        <v>3.6640000000000001</v>
      </c>
      <c r="AF71" s="35">
        <v>0</v>
      </c>
      <c r="AG71" s="35">
        <v>0</v>
      </c>
      <c r="AH71" s="35">
        <v>0</v>
      </c>
      <c r="AI71" s="35">
        <v>31.259</v>
      </c>
      <c r="AJ71" s="35">
        <v>0</v>
      </c>
      <c r="AK71" s="35">
        <v>0</v>
      </c>
      <c r="AL71" s="35">
        <v>10.404</v>
      </c>
      <c r="AM71" s="35">
        <v>0</v>
      </c>
      <c r="AN71" s="35">
        <v>0</v>
      </c>
      <c r="AO71" s="35">
        <v>3086.4760000000001</v>
      </c>
      <c r="AP71" s="35">
        <v>760.37300000000005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0.128</v>
      </c>
      <c r="AW71" s="35">
        <v>0</v>
      </c>
      <c r="AX71" s="35">
        <v>0</v>
      </c>
      <c r="AY71" s="35">
        <v>0</v>
      </c>
      <c r="AZ71" s="35">
        <v>0</v>
      </c>
      <c r="BA71" s="35">
        <v>8.1000000000000003E-2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1004.078</v>
      </c>
      <c r="BH71" s="35">
        <v>0</v>
      </c>
      <c r="BI71" s="35">
        <v>2.9620000000000002</v>
      </c>
      <c r="BJ71" s="35">
        <v>0</v>
      </c>
      <c r="BK71" s="35">
        <v>0</v>
      </c>
      <c r="BL71" s="80">
        <v>0</v>
      </c>
      <c r="BM71" s="81">
        <f t="shared" si="5"/>
        <v>5141.5290000000014</v>
      </c>
      <c r="BN71" s="37"/>
      <c r="BO71" s="34">
        <v>57.743000000000002</v>
      </c>
      <c r="BP71" s="82">
        <f t="shared" si="6"/>
        <v>6468.3280000000004</v>
      </c>
      <c r="BQ71" s="36">
        <f t="shared" si="7"/>
        <v>6468.3280000000004</v>
      </c>
      <c r="BR71" s="83">
        <v>441.86200000000002</v>
      </c>
      <c r="BS71" s="34">
        <v>6026.4660000000003</v>
      </c>
      <c r="BT71" s="84">
        <v>0</v>
      </c>
      <c r="BU71" s="84">
        <v>0</v>
      </c>
      <c r="BV71" s="34">
        <v>0</v>
      </c>
      <c r="BW71" s="85">
        <v>134.827</v>
      </c>
      <c r="BX71" s="37">
        <v>0</v>
      </c>
      <c r="BZ71" s="2"/>
    </row>
    <row r="72" spans="1:78">
      <c r="A72" s="60" t="s">
        <v>20</v>
      </c>
      <c r="B72" s="37" t="s">
        <v>283</v>
      </c>
      <c r="C72" s="35">
        <f t="shared" si="4"/>
        <v>1718.7059999999999</v>
      </c>
      <c r="D72" s="34"/>
      <c r="E72" s="34"/>
      <c r="F72" s="34"/>
      <c r="G72" s="34"/>
      <c r="H72" s="34"/>
      <c r="I72" s="34"/>
      <c r="J72" s="34"/>
      <c r="K72" s="34"/>
      <c r="L72" s="36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246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48.485999999999997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80">
        <v>0</v>
      </c>
      <c r="BM72" s="81">
        <f t="shared" si="5"/>
        <v>294.48599999999999</v>
      </c>
      <c r="BN72" s="37"/>
      <c r="BO72" s="34">
        <v>0</v>
      </c>
      <c r="BP72" s="82">
        <f t="shared" si="6"/>
        <v>1365.826</v>
      </c>
      <c r="BQ72" s="36">
        <f t="shared" si="7"/>
        <v>1365.826</v>
      </c>
      <c r="BR72" s="83">
        <v>0</v>
      </c>
      <c r="BS72" s="34">
        <v>1365.826</v>
      </c>
      <c r="BT72" s="84">
        <v>0</v>
      </c>
      <c r="BU72" s="84">
        <v>0</v>
      </c>
      <c r="BV72" s="34">
        <v>0</v>
      </c>
      <c r="BW72" s="85">
        <v>58.393999999999998</v>
      </c>
      <c r="BX72" s="37">
        <v>0</v>
      </c>
      <c r="BZ72" s="2"/>
    </row>
    <row r="73" spans="1:78">
      <c r="A73" s="60" t="s">
        <v>21</v>
      </c>
      <c r="B73" s="37" t="s">
        <v>204</v>
      </c>
      <c r="C73" s="35">
        <f t="shared" si="4"/>
        <v>4844.84</v>
      </c>
      <c r="D73" s="34"/>
      <c r="E73" s="34"/>
      <c r="F73" s="34"/>
      <c r="G73" s="34"/>
      <c r="H73" s="34"/>
      <c r="I73" s="34"/>
      <c r="J73" s="34"/>
      <c r="K73" s="34"/>
      <c r="L73" s="36">
        <v>0</v>
      </c>
      <c r="M73" s="35">
        <v>0</v>
      </c>
      <c r="N73" s="35">
        <v>0</v>
      </c>
      <c r="O73" s="35">
        <v>12.984</v>
      </c>
      <c r="P73" s="35">
        <v>8.4550000000000001</v>
      </c>
      <c r="Q73" s="35">
        <v>0</v>
      </c>
      <c r="R73" s="35">
        <v>596.61</v>
      </c>
      <c r="S73" s="35">
        <v>30.49</v>
      </c>
      <c r="T73" s="35">
        <v>0</v>
      </c>
      <c r="U73" s="35">
        <v>4.09</v>
      </c>
      <c r="V73" s="35">
        <v>0.35499999999999998</v>
      </c>
      <c r="W73" s="35">
        <v>0</v>
      </c>
      <c r="X73" s="35">
        <v>0</v>
      </c>
      <c r="Y73" s="35">
        <v>17.629000000000001</v>
      </c>
      <c r="Z73" s="35">
        <v>0.42799999999999999</v>
      </c>
      <c r="AA73" s="35">
        <v>181.58099999999999</v>
      </c>
      <c r="AB73" s="35">
        <v>7.6</v>
      </c>
      <c r="AC73" s="35">
        <v>0</v>
      </c>
      <c r="AD73" s="35">
        <v>9.7899999999999991</v>
      </c>
      <c r="AE73" s="35">
        <v>0</v>
      </c>
      <c r="AF73" s="35">
        <v>0.67100000000000004</v>
      </c>
      <c r="AG73" s="35">
        <v>0</v>
      </c>
      <c r="AH73" s="35">
        <v>0</v>
      </c>
      <c r="AI73" s="35">
        <v>8.3179999999999996</v>
      </c>
      <c r="AJ73" s="35">
        <v>0</v>
      </c>
      <c r="AK73" s="35">
        <v>0</v>
      </c>
      <c r="AL73" s="35">
        <v>5.56</v>
      </c>
      <c r="AM73" s="35">
        <v>0.627</v>
      </c>
      <c r="AN73" s="35">
        <v>0</v>
      </c>
      <c r="AO73" s="35">
        <v>32.185000000000002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0.03</v>
      </c>
      <c r="AV73" s="35">
        <v>0</v>
      </c>
      <c r="AW73" s="35">
        <v>0</v>
      </c>
      <c r="AX73" s="35">
        <v>0.39</v>
      </c>
      <c r="AY73" s="35">
        <v>0</v>
      </c>
      <c r="AZ73" s="35">
        <v>1.635</v>
      </c>
      <c r="BA73" s="35">
        <v>0</v>
      </c>
      <c r="BB73" s="35">
        <v>0</v>
      </c>
      <c r="BC73" s="35">
        <v>283.39</v>
      </c>
      <c r="BD73" s="35">
        <v>0.315</v>
      </c>
      <c r="BE73" s="35">
        <v>1.1890000000000001</v>
      </c>
      <c r="BF73" s="35">
        <v>19.372</v>
      </c>
      <c r="BG73" s="35">
        <v>76.605000000000004</v>
      </c>
      <c r="BH73" s="35">
        <v>11.331</v>
      </c>
      <c r="BI73" s="35">
        <v>23.907</v>
      </c>
      <c r="BJ73" s="35">
        <v>0</v>
      </c>
      <c r="BK73" s="35">
        <v>0</v>
      </c>
      <c r="BL73" s="80">
        <v>0</v>
      </c>
      <c r="BM73" s="81">
        <f t="shared" si="5"/>
        <v>1335.537</v>
      </c>
      <c r="BN73" s="37"/>
      <c r="BO73" s="34">
        <v>1083.587</v>
      </c>
      <c r="BP73" s="82">
        <f t="shared" si="6"/>
        <v>2418.752</v>
      </c>
      <c r="BQ73" s="36">
        <f t="shared" si="7"/>
        <v>2418.752</v>
      </c>
      <c r="BR73" s="83">
        <v>0</v>
      </c>
      <c r="BS73" s="34">
        <v>2418.752</v>
      </c>
      <c r="BT73" s="84">
        <v>0</v>
      </c>
      <c r="BU73" s="84">
        <v>0</v>
      </c>
      <c r="BV73" s="34">
        <v>0</v>
      </c>
      <c r="BW73" s="85">
        <v>6.9640000000000004</v>
      </c>
      <c r="BX73" s="37">
        <v>0</v>
      </c>
      <c r="BZ73" s="2"/>
    </row>
    <row r="74" spans="1:78">
      <c r="A74" s="60" t="s">
        <v>22</v>
      </c>
      <c r="B74" s="37" t="s">
        <v>284</v>
      </c>
      <c r="C74" s="35">
        <f t="shared" si="4"/>
        <v>2606.2379999999994</v>
      </c>
      <c r="D74" s="34"/>
      <c r="E74" s="34"/>
      <c r="F74" s="34"/>
      <c r="G74" s="34"/>
      <c r="H74" s="34"/>
      <c r="I74" s="34"/>
      <c r="J74" s="34"/>
      <c r="K74" s="34"/>
      <c r="L74" s="36">
        <v>0</v>
      </c>
      <c r="M74" s="35">
        <v>0</v>
      </c>
      <c r="N74" s="35">
        <v>0</v>
      </c>
      <c r="O74" s="35">
        <v>0</v>
      </c>
      <c r="P74" s="35">
        <v>9.3729999999999993</v>
      </c>
      <c r="Q74" s="35">
        <v>0</v>
      </c>
      <c r="R74" s="35">
        <v>0</v>
      </c>
      <c r="S74" s="35">
        <v>150.68</v>
      </c>
      <c r="T74" s="35">
        <v>0</v>
      </c>
      <c r="U74" s="35">
        <v>0</v>
      </c>
      <c r="V74" s="35">
        <v>0</v>
      </c>
      <c r="W74" s="35">
        <v>0</v>
      </c>
      <c r="X74" s="35">
        <v>2.7989999999999999</v>
      </c>
      <c r="Y74" s="35">
        <v>6.42</v>
      </c>
      <c r="Z74" s="35">
        <v>98.47</v>
      </c>
      <c r="AA74" s="35">
        <v>3.9020000000000001</v>
      </c>
      <c r="AB74" s="35">
        <v>0</v>
      </c>
      <c r="AC74" s="35">
        <v>0</v>
      </c>
      <c r="AD74" s="35">
        <v>0</v>
      </c>
      <c r="AE74" s="35">
        <v>1876.2860000000001</v>
      </c>
      <c r="AF74" s="35">
        <v>0</v>
      </c>
      <c r="AG74" s="35">
        <v>0</v>
      </c>
      <c r="AH74" s="35">
        <v>0</v>
      </c>
      <c r="AI74" s="35">
        <v>43.392000000000003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25.667000000000002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4.7850000000000001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40.536000000000001</v>
      </c>
      <c r="BH74" s="35">
        <v>0</v>
      </c>
      <c r="BI74" s="35">
        <v>0.219</v>
      </c>
      <c r="BJ74" s="35">
        <v>0</v>
      </c>
      <c r="BK74" s="35">
        <v>0</v>
      </c>
      <c r="BL74" s="80">
        <v>0</v>
      </c>
      <c r="BM74" s="81">
        <f t="shared" si="5"/>
        <v>2262.5289999999995</v>
      </c>
      <c r="BN74" s="37"/>
      <c r="BO74" s="34">
        <v>0</v>
      </c>
      <c r="BP74" s="82">
        <f t="shared" si="6"/>
        <v>122.739</v>
      </c>
      <c r="BQ74" s="36">
        <f t="shared" si="7"/>
        <v>122.739</v>
      </c>
      <c r="BR74" s="83">
        <v>0</v>
      </c>
      <c r="BS74" s="34">
        <v>122.739</v>
      </c>
      <c r="BT74" s="84">
        <v>0</v>
      </c>
      <c r="BU74" s="84">
        <v>0</v>
      </c>
      <c r="BV74" s="34">
        <v>0</v>
      </c>
      <c r="BW74" s="85">
        <v>220.97</v>
      </c>
      <c r="BX74" s="37">
        <v>0</v>
      </c>
      <c r="BZ74" s="2"/>
    </row>
    <row r="75" spans="1:78">
      <c r="A75" s="60" t="s">
        <v>23</v>
      </c>
      <c r="B75" s="37" t="s">
        <v>285</v>
      </c>
      <c r="C75" s="35">
        <f t="shared" si="4"/>
        <v>24527.79</v>
      </c>
      <c r="D75" s="34"/>
      <c r="E75" s="34"/>
      <c r="F75" s="34"/>
      <c r="G75" s="34"/>
      <c r="H75" s="34"/>
      <c r="I75" s="34"/>
      <c r="J75" s="34"/>
      <c r="K75" s="34"/>
      <c r="L75" s="36">
        <v>2.2650000000000001</v>
      </c>
      <c r="M75" s="35">
        <v>618.39200000000005</v>
      </c>
      <c r="N75" s="35">
        <v>11.478999999999999</v>
      </c>
      <c r="O75" s="35">
        <v>49.537999999999997</v>
      </c>
      <c r="P75" s="35">
        <v>29.331</v>
      </c>
      <c r="Q75" s="35">
        <v>6.0000000000000001E-3</v>
      </c>
      <c r="R75" s="35">
        <v>1.675</v>
      </c>
      <c r="S75" s="35">
        <v>8.2050000000000001</v>
      </c>
      <c r="T75" s="35">
        <v>0</v>
      </c>
      <c r="U75" s="35">
        <v>7.4429999999999996</v>
      </c>
      <c r="V75" s="35">
        <v>1.5149999999999999</v>
      </c>
      <c r="W75" s="35">
        <v>2.3740000000000001</v>
      </c>
      <c r="X75" s="35">
        <v>35.405000000000001</v>
      </c>
      <c r="Y75" s="35">
        <v>8.407</v>
      </c>
      <c r="Z75" s="35">
        <v>0.31900000000000001</v>
      </c>
      <c r="AA75" s="35">
        <v>1.347</v>
      </c>
      <c r="AB75" s="35">
        <v>2.7210000000000001</v>
      </c>
      <c r="AC75" s="35">
        <v>4124.7349999999997</v>
      </c>
      <c r="AD75" s="35">
        <v>13.938000000000001</v>
      </c>
      <c r="AE75" s="35">
        <v>337.92500000000001</v>
      </c>
      <c r="AF75" s="35">
        <v>40.93</v>
      </c>
      <c r="AG75" s="35">
        <v>35.124000000000002</v>
      </c>
      <c r="AH75" s="35">
        <v>115.73</v>
      </c>
      <c r="AI75" s="35">
        <v>130.541</v>
      </c>
      <c r="AJ75" s="35">
        <v>3032.6790000000001</v>
      </c>
      <c r="AK75" s="35">
        <v>202.61099999999999</v>
      </c>
      <c r="AL75" s="35">
        <v>1085.8019999999999</v>
      </c>
      <c r="AM75" s="35">
        <v>72.274000000000001</v>
      </c>
      <c r="AN75" s="35">
        <v>2.4830000000000001</v>
      </c>
      <c r="AO75" s="35">
        <v>162.28299999999999</v>
      </c>
      <c r="AP75" s="35">
        <v>24.966999999999999</v>
      </c>
      <c r="AQ75" s="35">
        <v>11.083</v>
      </c>
      <c r="AR75" s="35">
        <v>38.142000000000003</v>
      </c>
      <c r="AS75" s="35">
        <v>1.861</v>
      </c>
      <c r="AT75" s="35">
        <v>23.302</v>
      </c>
      <c r="AU75" s="35">
        <v>3.9990000000000001</v>
      </c>
      <c r="AV75" s="35">
        <v>2.1160000000000001</v>
      </c>
      <c r="AW75" s="35">
        <v>18.879000000000001</v>
      </c>
      <c r="AX75" s="35">
        <v>6.085</v>
      </c>
      <c r="AY75" s="35">
        <v>0.316</v>
      </c>
      <c r="AZ75" s="35">
        <v>44.174999999999997</v>
      </c>
      <c r="BA75" s="35">
        <v>69.796999999999997</v>
      </c>
      <c r="BB75" s="35">
        <v>20.561</v>
      </c>
      <c r="BC75" s="35">
        <v>339.447</v>
      </c>
      <c r="BD75" s="35">
        <v>3.169</v>
      </c>
      <c r="BE75" s="35">
        <v>27.242999999999999</v>
      </c>
      <c r="BF75" s="35">
        <v>30.067</v>
      </c>
      <c r="BG75" s="35">
        <v>7.7329999999999997</v>
      </c>
      <c r="BH75" s="35">
        <v>7.3879999999999999</v>
      </c>
      <c r="BI75" s="35">
        <v>49.88</v>
      </c>
      <c r="BJ75" s="35">
        <v>0</v>
      </c>
      <c r="BK75" s="35">
        <v>0</v>
      </c>
      <c r="BL75" s="80">
        <v>0</v>
      </c>
      <c r="BM75" s="81">
        <f t="shared" si="5"/>
        <v>10867.687</v>
      </c>
      <c r="BN75" s="37"/>
      <c r="BO75" s="34">
        <v>8802.1640000000007</v>
      </c>
      <c r="BP75" s="82">
        <f t="shared" si="6"/>
        <v>4796.424</v>
      </c>
      <c r="BQ75" s="36">
        <f t="shared" si="7"/>
        <v>4796.424</v>
      </c>
      <c r="BR75" s="83">
        <v>0</v>
      </c>
      <c r="BS75" s="34">
        <v>4796.424</v>
      </c>
      <c r="BT75" s="84">
        <v>0</v>
      </c>
      <c r="BU75" s="84">
        <v>0</v>
      </c>
      <c r="BV75" s="34">
        <v>0</v>
      </c>
      <c r="BW75" s="85">
        <v>61.515000000000001</v>
      </c>
      <c r="BX75" s="37">
        <v>0</v>
      </c>
      <c r="BZ75" s="2"/>
    </row>
    <row r="76" spans="1:78">
      <c r="A76" s="60" t="s">
        <v>24</v>
      </c>
      <c r="B76" s="37" t="s">
        <v>147</v>
      </c>
      <c r="C76" s="35">
        <f t="shared" si="4"/>
        <v>6371.5499999999984</v>
      </c>
      <c r="D76" s="34"/>
      <c r="E76" s="34"/>
      <c r="F76" s="34"/>
      <c r="G76" s="34"/>
      <c r="H76" s="34"/>
      <c r="I76" s="34"/>
      <c r="J76" s="34"/>
      <c r="K76" s="34"/>
      <c r="L76" s="36">
        <v>366.09100000000001</v>
      </c>
      <c r="M76" s="35">
        <v>0</v>
      </c>
      <c r="N76" s="35">
        <v>0.189</v>
      </c>
      <c r="O76" s="35">
        <v>245.36600000000001</v>
      </c>
      <c r="P76" s="35">
        <v>363.72199999999998</v>
      </c>
      <c r="Q76" s="35">
        <v>6.0000000000000001E-3</v>
      </c>
      <c r="R76" s="35">
        <v>5.1429999999999998</v>
      </c>
      <c r="S76" s="35">
        <v>9.5489999999999995</v>
      </c>
      <c r="T76" s="35">
        <v>0</v>
      </c>
      <c r="U76" s="35">
        <v>454.42</v>
      </c>
      <c r="V76" s="35">
        <v>70.694999999999993</v>
      </c>
      <c r="W76" s="35">
        <v>133.63200000000001</v>
      </c>
      <c r="X76" s="35">
        <v>0.47899999999999998</v>
      </c>
      <c r="Y76" s="35">
        <v>2.915</v>
      </c>
      <c r="Z76" s="35">
        <v>4.1829999999999998</v>
      </c>
      <c r="AA76" s="35">
        <v>151.38900000000001</v>
      </c>
      <c r="AB76" s="35">
        <v>33.597000000000001</v>
      </c>
      <c r="AC76" s="35">
        <v>0.64</v>
      </c>
      <c r="AD76" s="35">
        <v>0</v>
      </c>
      <c r="AE76" s="35">
        <v>696.11300000000006</v>
      </c>
      <c r="AF76" s="35">
        <v>58.246000000000002</v>
      </c>
      <c r="AG76" s="35">
        <v>3.7160000000000002</v>
      </c>
      <c r="AH76" s="35">
        <v>0.95899999999999996</v>
      </c>
      <c r="AI76" s="35">
        <v>22.93</v>
      </c>
      <c r="AJ76" s="35">
        <v>0.872</v>
      </c>
      <c r="AK76" s="35">
        <v>2.8490000000000002</v>
      </c>
      <c r="AL76" s="35">
        <v>6.0810000000000004</v>
      </c>
      <c r="AM76" s="35">
        <v>60.037999999999997</v>
      </c>
      <c r="AN76" s="35">
        <v>0.73399999999999999</v>
      </c>
      <c r="AO76" s="35">
        <v>288.64499999999998</v>
      </c>
      <c r="AP76" s="35">
        <v>16.132999999999999</v>
      </c>
      <c r="AQ76" s="35">
        <v>2.8000000000000001E-2</v>
      </c>
      <c r="AR76" s="35">
        <v>0</v>
      </c>
      <c r="AS76" s="35">
        <v>8.5999999999999993E-2</v>
      </c>
      <c r="AT76" s="35">
        <v>0</v>
      </c>
      <c r="AU76" s="35">
        <v>0</v>
      </c>
      <c r="AV76" s="35">
        <v>0.09</v>
      </c>
      <c r="AW76" s="35">
        <v>14.019</v>
      </c>
      <c r="AX76" s="35">
        <v>1.5860000000000001</v>
      </c>
      <c r="AY76" s="35">
        <v>8.5000000000000006E-2</v>
      </c>
      <c r="AZ76" s="35">
        <v>0.47</v>
      </c>
      <c r="BA76" s="35">
        <v>1.2370000000000001</v>
      </c>
      <c r="BB76" s="35">
        <v>399.392</v>
      </c>
      <c r="BC76" s="35">
        <v>75.78</v>
      </c>
      <c r="BD76" s="35">
        <v>6.8250000000000002</v>
      </c>
      <c r="BE76" s="35">
        <v>23.974</v>
      </c>
      <c r="BF76" s="35">
        <v>229.20599999999999</v>
      </c>
      <c r="BG76" s="35">
        <v>66.150999999999996</v>
      </c>
      <c r="BH76" s="35">
        <v>0</v>
      </c>
      <c r="BI76" s="35">
        <v>95.977999999999994</v>
      </c>
      <c r="BJ76" s="35">
        <v>0</v>
      </c>
      <c r="BK76" s="35">
        <v>0</v>
      </c>
      <c r="BL76" s="80">
        <v>0</v>
      </c>
      <c r="BM76" s="81">
        <f t="shared" si="5"/>
        <v>3914.2389999999987</v>
      </c>
      <c r="BN76" s="37"/>
      <c r="BO76" s="34">
        <v>1.704</v>
      </c>
      <c r="BP76" s="82">
        <f t="shared" si="6"/>
        <v>2294.1559999999999</v>
      </c>
      <c r="BQ76" s="36">
        <f t="shared" si="7"/>
        <v>2294.1559999999999</v>
      </c>
      <c r="BR76" s="83">
        <v>0</v>
      </c>
      <c r="BS76" s="34">
        <v>2294.1559999999999</v>
      </c>
      <c r="BT76" s="84">
        <v>0</v>
      </c>
      <c r="BU76" s="84">
        <v>0</v>
      </c>
      <c r="BV76" s="34">
        <v>0</v>
      </c>
      <c r="BW76" s="85">
        <v>161.45099999999999</v>
      </c>
      <c r="BX76" s="37">
        <v>0</v>
      </c>
      <c r="BZ76" s="2"/>
    </row>
    <row r="77" spans="1:78">
      <c r="A77" s="60" t="s">
        <v>25</v>
      </c>
      <c r="B77" s="37" t="s">
        <v>132</v>
      </c>
      <c r="C77" s="35">
        <f t="shared" si="4"/>
        <v>2367.893</v>
      </c>
      <c r="D77" s="34"/>
      <c r="E77" s="34"/>
      <c r="F77" s="34"/>
      <c r="G77" s="34"/>
      <c r="H77" s="34"/>
      <c r="I77" s="34"/>
      <c r="J77" s="34"/>
      <c r="K77" s="34"/>
      <c r="L77" s="36">
        <v>52.564</v>
      </c>
      <c r="M77" s="35">
        <v>0</v>
      </c>
      <c r="N77" s="35">
        <v>0</v>
      </c>
      <c r="O77" s="35">
        <v>9.2840000000000007</v>
      </c>
      <c r="P77" s="35">
        <v>6.3890000000000002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0.42299999999999999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15.922000000000001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2.218</v>
      </c>
      <c r="AZ77" s="35">
        <v>0</v>
      </c>
      <c r="BA77" s="35">
        <v>0</v>
      </c>
      <c r="BB77" s="35">
        <v>0</v>
      </c>
      <c r="BC77" s="35">
        <v>15.625</v>
      </c>
      <c r="BD77" s="35">
        <v>0</v>
      </c>
      <c r="BE77" s="35">
        <v>0.24199999999999999</v>
      </c>
      <c r="BF77" s="35">
        <v>455.29300000000001</v>
      </c>
      <c r="BG77" s="35">
        <v>0.55400000000000005</v>
      </c>
      <c r="BH77" s="35">
        <v>6.3949999999999996</v>
      </c>
      <c r="BI77" s="35">
        <v>0.23599999999999999</v>
      </c>
      <c r="BJ77" s="35">
        <v>0</v>
      </c>
      <c r="BK77" s="35">
        <v>0</v>
      </c>
      <c r="BL77" s="80">
        <v>0</v>
      </c>
      <c r="BM77" s="81">
        <f t="shared" si="5"/>
        <v>565.14499999999998</v>
      </c>
      <c r="BN77" s="37"/>
      <c r="BO77" s="34">
        <v>6.3540000000000001</v>
      </c>
      <c r="BP77" s="82">
        <f t="shared" si="6"/>
        <v>1789.779</v>
      </c>
      <c r="BQ77" s="36">
        <f t="shared" si="7"/>
        <v>1789.779</v>
      </c>
      <c r="BR77" s="83">
        <v>0</v>
      </c>
      <c r="BS77" s="34">
        <v>1789.779</v>
      </c>
      <c r="BT77" s="84">
        <v>0</v>
      </c>
      <c r="BU77" s="84">
        <v>0</v>
      </c>
      <c r="BV77" s="34">
        <v>0</v>
      </c>
      <c r="BW77" s="85">
        <v>6.6150000000000002</v>
      </c>
      <c r="BX77" s="37">
        <v>0</v>
      </c>
      <c r="BZ77" s="2"/>
    </row>
    <row r="78" spans="1:78">
      <c r="A78" s="60" t="s">
        <v>26</v>
      </c>
      <c r="B78" s="37" t="s">
        <v>133</v>
      </c>
      <c r="C78" s="35">
        <f t="shared" si="4"/>
        <v>3411.0899999999997</v>
      </c>
      <c r="D78" s="34"/>
      <c r="E78" s="34"/>
      <c r="F78" s="34"/>
      <c r="G78" s="34"/>
      <c r="H78" s="34"/>
      <c r="I78" s="34"/>
      <c r="J78" s="34"/>
      <c r="K78" s="34"/>
      <c r="L78" s="36">
        <v>0</v>
      </c>
      <c r="M78" s="35">
        <v>0</v>
      </c>
      <c r="N78" s="35">
        <v>0</v>
      </c>
      <c r="O78" s="35">
        <v>90.632000000000005</v>
      </c>
      <c r="P78" s="35">
        <v>271.24700000000001</v>
      </c>
      <c r="Q78" s="35">
        <v>2E-3</v>
      </c>
      <c r="R78" s="35">
        <v>4.2000000000000003E-2</v>
      </c>
      <c r="S78" s="35">
        <v>29.587</v>
      </c>
      <c r="T78" s="35">
        <v>0</v>
      </c>
      <c r="U78" s="35">
        <v>0</v>
      </c>
      <c r="V78" s="35">
        <v>0</v>
      </c>
      <c r="W78" s="35">
        <v>0</v>
      </c>
      <c r="X78" s="35">
        <v>21.706</v>
      </c>
      <c r="Y78" s="35">
        <v>23.49</v>
      </c>
      <c r="Z78" s="35">
        <v>0.30199999999999999</v>
      </c>
      <c r="AA78" s="35">
        <v>0</v>
      </c>
      <c r="AB78" s="35">
        <v>14.147</v>
      </c>
      <c r="AC78" s="35">
        <v>0</v>
      </c>
      <c r="AD78" s="35">
        <v>768.53700000000003</v>
      </c>
      <c r="AE78" s="35">
        <v>638.59</v>
      </c>
      <c r="AF78" s="35">
        <v>0</v>
      </c>
      <c r="AG78" s="35">
        <v>0</v>
      </c>
      <c r="AH78" s="35">
        <v>0</v>
      </c>
      <c r="AI78" s="35">
        <v>12.054</v>
      </c>
      <c r="AJ78" s="35">
        <v>982.29399999999998</v>
      </c>
      <c r="AK78" s="35">
        <v>0</v>
      </c>
      <c r="AL78" s="35">
        <v>0</v>
      </c>
      <c r="AM78" s="35">
        <v>11.244999999999999</v>
      </c>
      <c r="AN78" s="35">
        <v>0</v>
      </c>
      <c r="AO78" s="35">
        <v>79.453000000000003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0.41699999999999998</v>
      </c>
      <c r="AW78" s="35">
        <v>14.832000000000001</v>
      </c>
      <c r="AX78" s="35">
        <v>0</v>
      </c>
      <c r="AY78" s="35">
        <v>0</v>
      </c>
      <c r="AZ78" s="35">
        <v>0</v>
      </c>
      <c r="BA78" s="35">
        <v>0</v>
      </c>
      <c r="BB78" s="35">
        <v>0.189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0.186</v>
      </c>
      <c r="BJ78" s="35">
        <v>0</v>
      </c>
      <c r="BK78" s="35">
        <v>0</v>
      </c>
      <c r="BL78" s="80">
        <v>0</v>
      </c>
      <c r="BM78" s="81">
        <f t="shared" si="5"/>
        <v>2958.9519999999998</v>
      </c>
      <c r="BN78" s="37"/>
      <c r="BO78" s="34">
        <v>0</v>
      </c>
      <c r="BP78" s="82">
        <f t="shared" si="6"/>
        <v>228.15199999999999</v>
      </c>
      <c r="BQ78" s="36">
        <f t="shared" si="7"/>
        <v>228.15199999999999</v>
      </c>
      <c r="BR78" s="83">
        <v>0</v>
      </c>
      <c r="BS78" s="34">
        <v>228.15199999999999</v>
      </c>
      <c r="BT78" s="84">
        <v>0</v>
      </c>
      <c r="BU78" s="84">
        <v>0</v>
      </c>
      <c r="BV78" s="34">
        <v>203.976</v>
      </c>
      <c r="BW78" s="85">
        <v>20.010000000000002</v>
      </c>
      <c r="BX78" s="37">
        <v>0</v>
      </c>
      <c r="BZ78" s="2"/>
    </row>
    <row r="79" spans="1:78">
      <c r="A79" s="60" t="s">
        <v>27</v>
      </c>
      <c r="B79" s="37" t="s">
        <v>286</v>
      </c>
      <c r="C79" s="35">
        <f t="shared" si="4"/>
        <v>7931.0259999999998</v>
      </c>
      <c r="D79" s="34"/>
      <c r="E79" s="34"/>
      <c r="F79" s="34"/>
      <c r="G79" s="34"/>
      <c r="H79" s="34"/>
      <c r="I79" s="34"/>
      <c r="J79" s="34"/>
      <c r="K79" s="34"/>
      <c r="L79" s="36">
        <v>0</v>
      </c>
      <c r="M79" s="35">
        <v>0</v>
      </c>
      <c r="N79" s="35">
        <v>0</v>
      </c>
      <c r="O79" s="35">
        <v>5.4710000000000001</v>
      </c>
      <c r="P79" s="35">
        <v>236.33500000000001</v>
      </c>
      <c r="Q79" s="35">
        <v>1E-3</v>
      </c>
      <c r="R79" s="35">
        <v>9.4E-2</v>
      </c>
      <c r="S79" s="35">
        <v>25.058</v>
      </c>
      <c r="T79" s="35">
        <v>0</v>
      </c>
      <c r="U79" s="35">
        <v>0</v>
      </c>
      <c r="V79" s="35">
        <v>0</v>
      </c>
      <c r="W79" s="35">
        <v>0</v>
      </c>
      <c r="X79" s="35">
        <v>344.88099999999997</v>
      </c>
      <c r="Y79" s="35">
        <v>128.642</v>
      </c>
      <c r="Z79" s="35">
        <v>0.83099999999999996</v>
      </c>
      <c r="AA79" s="35">
        <v>0.45200000000000001</v>
      </c>
      <c r="AB79" s="35">
        <v>0</v>
      </c>
      <c r="AC79" s="35">
        <v>0</v>
      </c>
      <c r="AD79" s="35">
        <v>0</v>
      </c>
      <c r="AE79" s="35">
        <v>5062.7439999999997</v>
      </c>
      <c r="AF79" s="35">
        <v>0.311</v>
      </c>
      <c r="AG79" s="35">
        <v>0</v>
      </c>
      <c r="AH79" s="35">
        <v>10.428000000000001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739.53800000000001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127.40900000000001</v>
      </c>
      <c r="AX79" s="35">
        <v>0</v>
      </c>
      <c r="AY79" s="35">
        <v>0</v>
      </c>
      <c r="AZ79" s="35">
        <v>8.8559999999999999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0.59499999999999997</v>
      </c>
      <c r="BJ79" s="35">
        <v>0</v>
      </c>
      <c r="BK79" s="35">
        <v>0</v>
      </c>
      <c r="BL79" s="80">
        <v>0</v>
      </c>
      <c r="BM79" s="81">
        <f t="shared" si="5"/>
        <v>6691.6459999999997</v>
      </c>
      <c r="BN79" s="37"/>
      <c r="BO79" s="34">
        <v>0</v>
      </c>
      <c r="BP79" s="82">
        <f t="shared" si="6"/>
        <v>257.56400000000002</v>
      </c>
      <c r="BQ79" s="36">
        <f t="shared" si="7"/>
        <v>257.56400000000002</v>
      </c>
      <c r="BR79" s="83">
        <v>0</v>
      </c>
      <c r="BS79" s="34">
        <v>257.56400000000002</v>
      </c>
      <c r="BT79" s="84">
        <v>0</v>
      </c>
      <c r="BU79" s="84">
        <v>0</v>
      </c>
      <c r="BV79" s="34">
        <v>0</v>
      </c>
      <c r="BW79" s="85">
        <v>981.81600000000003</v>
      </c>
      <c r="BX79" s="37">
        <v>0</v>
      </c>
      <c r="BZ79" s="2"/>
    </row>
    <row r="80" spans="1:78">
      <c r="A80" s="60" t="s">
        <v>28</v>
      </c>
      <c r="B80" s="37" t="s">
        <v>134</v>
      </c>
      <c r="C80" s="35">
        <f t="shared" si="4"/>
        <v>8978.0130000000008</v>
      </c>
      <c r="D80" s="34"/>
      <c r="E80" s="34"/>
      <c r="F80" s="34"/>
      <c r="G80" s="34"/>
      <c r="H80" s="34"/>
      <c r="I80" s="34"/>
      <c r="J80" s="34"/>
      <c r="K80" s="34"/>
      <c r="L80" s="36">
        <v>6.6000000000000003E-2</v>
      </c>
      <c r="M80" s="35">
        <v>0</v>
      </c>
      <c r="N80" s="35">
        <v>0.219</v>
      </c>
      <c r="O80" s="35">
        <v>451.19</v>
      </c>
      <c r="P80" s="35">
        <v>61.59</v>
      </c>
      <c r="Q80" s="35">
        <v>2E-3</v>
      </c>
      <c r="R80" s="35">
        <v>5.2069999999999999</v>
      </c>
      <c r="S80" s="35">
        <v>42.912999999999997</v>
      </c>
      <c r="T80" s="35">
        <v>0</v>
      </c>
      <c r="U80" s="35">
        <v>38.847999999999999</v>
      </c>
      <c r="V80" s="35">
        <v>9.1660000000000004</v>
      </c>
      <c r="W80" s="35">
        <v>0.621</v>
      </c>
      <c r="X80" s="35">
        <v>1.3009999999999999</v>
      </c>
      <c r="Y80" s="35">
        <v>466.47800000000001</v>
      </c>
      <c r="Z80" s="35">
        <v>2.5569999999999999</v>
      </c>
      <c r="AA80" s="35">
        <v>9.3480000000000008</v>
      </c>
      <c r="AB80" s="35">
        <v>96.31</v>
      </c>
      <c r="AC80" s="35">
        <v>1.885</v>
      </c>
      <c r="AD80" s="35">
        <v>0.03</v>
      </c>
      <c r="AE80" s="35">
        <v>1569.163</v>
      </c>
      <c r="AF80" s="35">
        <v>17.068000000000001</v>
      </c>
      <c r="AG80" s="35">
        <v>12.112</v>
      </c>
      <c r="AH80" s="35">
        <v>53.113</v>
      </c>
      <c r="AI80" s="35">
        <v>23.824999999999999</v>
      </c>
      <c r="AJ80" s="35">
        <v>48.762999999999998</v>
      </c>
      <c r="AK80" s="35">
        <v>1.26</v>
      </c>
      <c r="AL80" s="35">
        <v>66.155000000000001</v>
      </c>
      <c r="AM80" s="35">
        <v>10.276999999999999</v>
      </c>
      <c r="AN80" s="35">
        <v>1E-3</v>
      </c>
      <c r="AO80" s="35">
        <v>419.42500000000001</v>
      </c>
      <c r="AP80" s="35">
        <v>36.468000000000004</v>
      </c>
      <c r="AQ80" s="35">
        <v>4.1440000000000001</v>
      </c>
      <c r="AR80" s="35">
        <v>2.657</v>
      </c>
      <c r="AS80" s="35">
        <v>0.81200000000000006</v>
      </c>
      <c r="AT80" s="35">
        <v>0</v>
      </c>
      <c r="AU80" s="35">
        <v>0</v>
      </c>
      <c r="AV80" s="35">
        <v>1.161</v>
      </c>
      <c r="AW80" s="35">
        <v>39.326000000000001</v>
      </c>
      <c r="AX80" s="35">
        <v>59.223999999999997</v>
      </c>
      <c r="AY80" s="35">
        <v>0.14699999999999999</v>
      </c>
      <c r="AZ80" s="35">
        <v>0.622</v>
      </c>
      <c r="BA80" s="35">
        <v>3.38</v>
      </c>
      <c r="BB80" s="35">
        <v>2.0819999999999999</v>
      </c>
      <c r="BC80" s="35">
        <v>40.643000000000001</v>
      </c>
      <c r="BD80" s="35">
        <v>7.0000000000000007E-2</v>
      </c>
      <c r="BE80" s="35">
        <v>12.428000000000001</v>
      </c>
      <c r="BF80" s="35">
        <v>21.033999999999999</v>
      </c>
      <c r="BG80" s="35">
        <v>1.4119999999999999</v>
      </c>
      <c r="BH80" s="35">
        <v>0</v>
      </c>
      <c r="BI80" s="35">
        <v>16.065999999999999</v>
      </c>
      <c r="BJ80" s="35">
        <v>0</v>
      </c>
      <c r="BK80" s="35">
        <v>0</v>
      </c>
      <c r="BL80" s="80">
        <v>0</v>
      </c>
      <c r="BM80" s="81">
        <f t="shared" si="5"/>
        <v>3650.5690000000004</v>
      </c>
      <c r="BN80" s="37"/>
      <c r="BO80" s="34">
        <v>0</v>
      </c>
      <c r="BP80" s="82">
        <f t="shared" si="6"/>
        <v>191.065</v>
      </c>
      <c r="BQ80" s="36">
        <f t="shared" si="7"/>
        <v>191.065</v>
      </c>
      <c r="BR80" s="83">
        <v>0</v>
      </c>
      <c r="BS80" s="34">
        <v>191.065</v>
      </c>
      <c r="BT80" s="84">
        <v>0</v>
      </c>
      <c r="BU80" s="84">
        <v>0</v>
      </c>
      <c r="BV80" s="34">
        <v>4958.79</v>
      </c>
      <c r="BW80" s="85">
        <v>177.589</v>
      </c>
      <c r="BX80" s="37">
        <v>0</v>
      </c>
      <c r="BZ80" s="2"/>
    </row>
    <row r="81" spans="1:78">
      <c r="A81" s="60" t="s">
        <v>29</v>
      </c>
      <c r="B81" s="37" t="s">
        <v>205</v>
      </c>
      <c r="C81" s="35">
        <f t="shared" si="4"/>
        <v>2681.2630000000004</v>
      </c>
      <c r="D81" s="34"/>
      <c r="E81" s="34"/>
      <c r="F81" s="34"/>
      <c r="G81" s="34"/>
      <c r="H81" s="34"/>
      <c r="I81" s="34"/>
      <c r="J81" s="34"/>
      <c r="K81" s="34"/>
      <c r="L81" s="36">
        <v>0</v>
      </c>
      <c r="M81" s="35">
        <v>0</v>
      </c>
      <c r="N81" s="35">
        <v>0</v>
      </c>
      <c r="O81" s="35">
        <v>0</v>
      </c>
      <c r="P81" s="35">
        <v>242.40899999999999</v>
      </c>
      <c r="Q81" s="35">
        <v>0</v>
      </c>
      <c r="R81" s="35">
        <v>3.6110000000000002</v>
      </c>
      <c r="S81" s="35">
        <v>124.78400000000001</v>
      </c>
      <c r="T81" s="35">
        <v>0</v>
      </c>
      <c r="U81" s="35">
        <v>0.64100000000000001</v>
      </c>
      <c r="V81" s="35">
        <v>0</v>
      </c>
      <c r="W81" s="35">
        <v>0</v>
      </c>
      <c r="X81" s="35">
        <v>0.39400000000000002</v>
      </c>
      <c r="Y81" s="35">
        <v>0</v>
      </c>
      <c r="Z81" s="35">
        <v>410.46300000000002</v>
      </c>
      <c r="AA81" s="35">
        <v>22.26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90.075000000000003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14.273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17.312999999999999</v>
      </c>
      <c r="BJ81" s="35">
        <v>0</v>
      </c>
      <c r="BK81" s="35">
        <v>0</v>
      </c>
      <c r="BL81" s="80">
        <v>0</v>
      </c>
      <c r="BM81" s="81">
        <f t="shared" si="5"/>
        <v>926.22300000000007</v>
      </c>
      <c r="BN81" s="37"/>
      <c r="BO81" s="34">
        <v>0</v>
      </c>
      <c r="BP81" s="82">
        <f t="shared" si="6"/>
        <v>1250.22</v>
      </c>
      <c r="BQ81" s="36">
        <f t="shared" si="7"/>
        <v>1250.22</v>
      </c>
      <c r="BR81" s="83">
        <v>0</v>
      </c>
      <c r="BS81" s="34">
        <v>1250.22</v>
      </c>
      <c r="BT81" s="84">
        <v>0</v>
      </c>
      <c r="BU81" s="84">
        <v>0</v>
      </c>
      <c r="BV81" s="34">
        <v>498.04599999999999</v>
      </c>
      <c r="BW81" s="85">
        <v>6.774</v>
      </c>
      <c r="BX81" s="37">
        <v>0</v>
      </c>
      <c r="BZ81" s="2"/>
    </row>
    <row r="82" spans="1:78">
      <c r="A82" s="60" t="s">
        <v>30</v>
      </c>
      <c r="B82" s="37" t="s">
        <v>287</v>
      </c>
      <c r="C82" s="35">
        <f t="shared" si="4"/>
        <v>32541.526000000002</v>
      </c>
      <c r="D82" s="34"/>
      <c r="E82" s="34"/>
      <c r="F82" s="34"/>
      <c r="G82" s="34"/>
      <c r="H82" s="34"/>
      <c r="I82" s="34"/>
      <c r="J82" s="34"/>
      <c r="K82" s="34"/>
      <c r="L82" s="36">
        <v>0.44700000000000001</v>
      </c>
      <c r="M82" s="35">
        <v>2.9860000000000002</v>
      </c>
      <c r="N82" s="35">
        <v>1.145</v>
      </c>
      <c r="O82" s="35">
        <v>101.398</v>
      </c>
      <c r="P82" s="35">
        <v>273.55900000000003</v>
      </c>
      <c r="Q82" s="35">
        <v>1.4E-2</v>
      </c>
      <c r="R82" s="35">
        <v>3.4769999999999999</v>
      </c>
      <c r="S82" s="35">
        <v>0.82699999999999996</v>
      </c>
      <c r="T82" s="35">
        <v>0</v>
      </c>
      <c r="U82" s="35">
        <v>33.000999999999998</v>
      </c>
      <c r="V82" s="35">
        <v>7.0270000000000001</v>
      </c>
      <c r="W82" s="35">
        <v>0.55200000000000005</v>
      </c>
      <c r="X82" s="35">
        <v>11.018000000000001</v>
      </c>
      <c r="Y82" s="35">
        <v>1.0580000000000001</v>
      </c>
      <c r="Z82" s="35">
        <v>0.7</v>
      </c>
      <c r="AA82" s="35">
        <v>104.48099999999999</v>
      </c>
      <c r="AB82" s="35">
        <v>5.7510000000000003</v>
      </c>
      <c r="AC82" s="35">
        <v>471.44400000000002</v>
      </c>
      <c r="AD82" s="35">
        <v>193.55600000000001</v>
      </c>
      <c r="AE82" s="35">
        <v>282.18700000000001</v>
      </c>
      <c r="AF82" s="35">
        <v>46.822000000000003</v>
      </c>
      <c r="AG82" s="35">
        <v>23.308</v>
      </c>
      <c r="AH82" s="35">
        <v>212.274</v>
      </c>
      <c r="AI82" s="35">
        <v>117.131</v>
      </c>
      <c r="AJ82" s="35">
        <v>2899.3180000000002</v>
      </c>
      <c r="AK82" s="35">
        <v>6.2450000000000001</v>
      </c>
      <c r="AL82" s="35">
        <v>9.33</v>
      </c>
      <c r="AM82" s="35">
        <v>48.646999999999998</v>
      </c>
      <c r="AN82" s="35">
        <v>13.04</v>
      </c>
      <c r="AO82" s="35">
        <v>224.49700000000001</v>
      </c>
      <c r="AP82" s="35">
        <v>27.675000000000001</v>
      </c>
      <c r="AQ82" s="35">
        <v>53.883000000000003</v>
      </c>
      <c r="AR82" s="35">
        <v>408.59</v>
      </c>
      <c r="AS82" s="35">
        <v>356.46100000000001</v>
      </c>
      <c r="AT82" s="35">
        <v>230.11199999999999</v>
      </c>
      <c r="AU82" s="35">
        <v>28.588000000000001</v>
      </c>
      <c r="AV82" s="35">
        <v>16.108000000000001</v>
      </c>
      <c r="AW82" s="35">
        <v>11.371</v>
      </c>
      <c r="AX82" s="35">
        <v>93.828000000000003</v>
      </c>
      <c r="AY82" s="35">
        <v>0.20300000000000001</v>
      </c>
      <c r="AZ82" s="35">
        <v>123.779</v>
      </c>
      <c r="BA82" s="35">
        <v>127.212</v>
      </c>
      <c r="BB82" s="35">
        <v>17.138999999999999</v>
      </c>
      <c r="BC82" s="35">
        <v>330.77199999999999</v>
      </c>
      <c r="BD82" s="35">
        <v>7.7359999999999998</v>
      </c>
      <c r="BE82" s="35">
        <v>87.287000000000006</v>
      </c>
      <c r="BF82" s="35">
        <v>137.93</v>
      </c>
      <c r="BG82" s="35">
        <v>11.084</v>
      </c>
      <c r="BH82" s="35">
        <v>9.5519999999999996</v>
      </c>
      <c r="BI82" s="35">
        <v>36.024000000000001</v>
      </c>
      <c r="BJ82" s="35">
        <v>0</v>
      </c>
      <c r="BK82" s="35">
        <v>0</v>
      </c>
      <c r="BL82" s="80">
        <v>0</v>
      </c>
      <c r="BM82" s="81">
        <f t="shared" si="5"/>
        <v>7210.5740000000023</v>
      </c>
      <c r="BN82" s="37"/>
      <c r="BO82" s="34">
        <v>107.807</v>
      </c>
      <c r="BP82" s="82">
        <f t="shared" si="6"/>
        <v>7112.576</v>
      </c>
      <c r="BQ82" s="36">
        <f t="shared" si="7"/>
        <v>7112.576</v>
      </c>
      <c r="BR82" s="83">
        <v>0</v>
      </c>
      <c r="BS82" s="34">
        <v>7112.576</v>
      </c>
      <c r="BT82" s="84">
        <v>0</v>
      </c>
      <c r="BU82" s="84">
        <v>0</v>
      </c>
      <c r="BV82" s="34">
        <v>17973.428</v>
      </c>
      <c r="BW82" s="85">
        <v>137.14099999999999</v>
      </c>
      <c r="BX82" s="37">
        <v>0</v>
      </c>
      <c r="BZ82" s="2"/>
    </row>
    <row r="83" spans="1:78">
      <c r="A83" s="60" t="s">
        <v>31</v>
      </c>
      <c r="B83" s="37" t="s">
        <v>135</v>
      </c>
      <c r="C83" s="35">
        <f t="shared" si="4"/>
        <v>1552.0900000000001</v>
      </c>
      <c r="D83" s="34"/>
      <c r="E83" s="34"/>
      <c r="F83" s="34"/>
      <c r="G83" s="34"/>
      <c r="H83" s="34"/>
      <c r="I83" s="34"/>
      <c r="J83" s="34"/>
      <c r="K83" s="34"/>
      <c r="L83" s="36">
        <v>6.4359999999999999</v>
      </c>
      <c r="M83" s="35">
        <v>122.31699999999999</v>
      </c>
      <c r="N83" s="35">
        <v>20.28</v>
      </c>
      <c r="O83" s="35">
        <v>125.18</v>
      </c>
      <c r="P83" s="35">
        <v>3.1040000000000001</v>
      </c>
      <c r="Q83" s="35">
        <v>2.5000000000000001E-2</v>
      </c>
      <c r="R83" s="35">
        <v>2.1749999999999998</v>
      </c>
      <c r="S83" s="35">
        <v>1.9379999999999999</v>
      </c>
      <c r="T83" s="35">
        <v>0</v>
      </c>
      <c r="U83" s="35">
        <v>4.8780000000000001</v>
      </c>
      <c r="V83" s="35">
        <v>8.1969999999999992</v>
      </c>
      <c r="W83" s="35">
        <v>1.49</v>
      </c>
      <c r="X83" s="35">
        <v>44.082000000000001</v>
      </c>
      <c r="Y83" s="35">
        <v>8.0579999999999998</v>
      </c>
      <c r="Z83" s="35">
        <v>0.54400000000000004</v>
      </c>
      <c r="AA83" s="35">
        <v>0</v>
      </c>
      <c r="AB83" s="35">
        <v>0.98299999999999998</v>
      </c>
      <c r="AC83" s="35">
        <v>42.040999999999997</v>
      </c>
      <c r="AD83" s="35">
        <v>23.419</v>
      </c>
      <c r="AE83" s="35">
        <v>19.809999999999999</v>
      </c>
      <c r="AF83" s="35">
        <v>13.646000000000001</v>
      </c>
      <c r="AG83" s="35">
        <v>12.465999999999999</v>
      </c>
      <c r="AH83" s="35">
        <v>13.458</v>
      </c>
      <c r="AI83" s="35">
        <v>16.734999999999999</v>
      </c>
      <c r="AJ83" s="35">
        <v>0</v>
      </c>
      <c r="AK83" s="35">
        <v>241.86699999999999</v>
      </c>
      <c r="AL83" s="35">
        <v>299.77699999999999</v>
      </c>
      <c r="AM83" s="35">
        <v>25.905000000000001</v>
      </c>
      <c r="AN83" s="35">
        <v>0.751</v>
      </c>
      <c r="AO83" s="35">
        <v>21.695</v>
      </c>
      <c r="AP83" s="35">
        <v>10.337999999999999</v>
      </c>
      <c r="AQ83" s="35">
        <v>3.6789999999999998</v>
      </c>
      <c r="AR83" s="35">
        <v>66.135999999999996</v>
      </c>
      <c r="AS83" s="35">
        <v>5.68</v>
      </c>
      <c r="AT83" s="35">
        <v>0</v>
      </c>
      <c r="AU83" s="35">
        <v>9.6419999999999995</v>
      </c>
      <c r="AV83" s="35">
        <v>4.9390000000000001</v>
      </c>
      <c r="AW83" s="35">
        <v>18.77</v>
      </c>
      <c r="AX83" s="35">
        <v>2.0510000000000002</v>
      </c>
      <c r="AY83" s="35">
        <v>0</v>
      </c>
      <c r="AZ83" s="35">
        <v>40.573999999999998</v>
      </c>
      <c r="BA83" s="35">
        <v>15.394</v>
      </c>
      <c r="BB83" s="35">
        <v>2.0350000000000001</v>
      </c>
      <c r="BC83" s="35">
        <v>75.016000000000005</v>
      </c>
      <c r="BD83" s="35">
        <v>2.4460000000000002</v>
      </c>
      <c r="BE83" s="35">
        <v>15.004</v>
      </c>
      <c r="BF83" s="35">
        <v>18.324000000000002</v>
      </c>
      <c r="BG83" s="35">
        <v>7.6219999999999999</v>
      </c>
      <c r="BH83" s="35">
        <v>0</v>
      </c>
      <c r="BI83" s="35">
        <v>13.592000000000001</v>
      </c>
      <c r="BJ83" s="35">
        <v>0</v>
      </c>
      <c r="BK83" s="35">
        <v>0</v>
      </c>
      <c r="BL83" s="80">
        <v>0</v>
      </c>
      <c r="BM83" s="81">
        <f t="shared" si="5"/>
        <v>1392.4990000000003</v>
      </c>
      <c r="BN83" s="37"/>
      <c r="BO83" s="34">
        <v>159.59100000000001</v>
      </c>
      <c r="BP83" s="82">
        <f t="shared" si="6"/>
        <v>0</v>
      </c>
      <c r="BQ83" s="36">
        <f t="shared" si="7"/>
        <v>0</v>
      </c>
      <c r="BR83" s="83">
        <v>0</v>
      </c>
      <c r="BS83" s="34">
        <v>0</v>
      </c>
      <c r="BT83" s="84">
        <v>0</v>
      </c>
      <c r="BU83" s="84">
        <v>0</v>
      </c>
      <c r="BV83" s="34">
        <v>0</v>
      </c>
      <c r="BW83" s="85">
        <v>0</v>
      </c>
      <c r="BX83" s="37">
        <v>0</v>
      </c>
      <c r="BZ83" s="2"/>
    </row>
    <row r="84" spans="1:78">
      <c r="A84" s="60" t="s">
        <v>32</v>
      </c>
      <c r="B84" s="37" t="s">
        <v>207</v>
      </c>
      <c r="C84" s="35">
        <f t="shared" si="4"/>
        <v>9221.2749999999978</v>
      </c>
      <c r="D84" s="34"/>
      <c r="E84" s="34"/>
      <c r="F84" s="34"/>
      <c r="G84" s="34"/>
      <c r="H84" s="34"/>
      <c r="I84" s="34"/>
      <c r="J84" s="34"/>
      <c r="K84" s="34"/>
      <c r="L84" s="36">
        <v>4.2779999999999996</v>
      </c>
      <c r="M84" s="35">
        <v>202.405</v>
      </c>
      <c r="N84" s="35">
        <v>46.262</v>
      </c>
      <c r="O84" s="35">
        <v>133.08500000000001</v>
      </c>
      <c r="P84" s="35">
        <v>39.21</v>
      </c>
      <c r="Q84" s="35">
        <v>2.8000000000000001E-2</v>
      </c>
      <c r="R84" s="35">
        <v>11.558</v>
      </c>
      <c r="S84" s="35">
        <v>9.5020000000000007</v>
      </c>
      <c r="T84" s="35">
        <v>0</v>
      </c>
      <c r="U84" s="35">
        <v>13.318</v>
      </c>
      <c r="V84" s="35">
        <v>13.808999999999999</v>
      </c>
      <c r="W84" s="35">
        <v>5.5490000000000004</v>
      </c>
      <c r="X84" s="35">
        <v>4.9279999999999999</v>
      </c>
      <c r="Y84" s="35">
        <v>3.5459999999999998</v>
      </c>
      <c r="Z84" s="35">
        <v>1.8740000000000001</v>
      </c>
      <c r="AA84" s="35">
        <v>4.6929999999999996</v>
      </c>
      <c r="AB84" s="35">
        <v>21.149000000000001</v>
      </c>
      <c r="AC84" s="35">
        <v>606.29100000000005</v>
      </c>
      <c r="AD84" s="35">
        <v>37.472999999999999</v>
      </c>
      <c r="AE84" s="35">
        <v>357.94299999999998</v>
      </c>
      <c r="AF84" s="35">
        <v>24.861999999999998</v>
      </c>
      <c r="AG84" s="35">
        <v>41.935000000000002</v>
      </c>
      <c r="AH84" s="35">
        <v>72.097999999999999</v>
      </c>
      <c r="AI84" s="35">
        <v>213.35400000000001</v>
      </c>
      <c r="AJ84" s="35">
        <v>62.012999999999998</v>
      </c>
      <c r="AK84" s="35">
        <v>2.9569999999999999</v>
      </c>
      <c r="AL84" s="35">
        <v>13.372999999999999</v>
      </c>
      <c r="AM84" s="35">
        <v>161.67099999999999</v>
      </c>
      <c r="AN84" s="35">
        <v>4.8310000000000004</v>
      </c>
      <c r="AO84" s="35">
        <v>848.06899999999996</v>
      </c>
      <c r="AP84" s="35">
        <v>125.17400000000001</v>
      </c>
      <c r="AQ84" s="35">
        <v>26.327000000000002</v>
      </c>
      <c r="AR84" s="35">
        <v>261.95100000000002</v>
      </c>
      <c r="AS84" s="35">
        <v>2.0750000000000002</v>
      </c>
      <c r="AT84" s="35">
        <v>193.46700000000001</v>
      </c>
      <c r="AU84" s="35">
        <v>16.593</v>
      </c>
      <c r="AV84" s="35">
        <v>8.5289999999999999</v>
      </c>
      <c r="AW84" s="35">
        <v>45.008000000000003</v>
      </c>
      <c r="AX84" s="35">
        <v>10.643000000000001</v>
      </c>
      <c r="AY84" s="35">
        <v>0.21099999999999999</v>
      </c>
      <c r="AZ84" s="35">
        <v>2.6040000000000001</v>
      </c>
      <c r="BA84" s="35">
        <v>10.324</v>
      </c>
      <c r="BB84" s="35">
        <v>3.794</v>
      </c>
      <c r="BC84" s="35">
        <v>347.38200000000001</v>
      </c>
      <c r="BD84" s="35">
        <v>17.957999999999998</v>
      </c>
      <c r="BE84" s="35">
        <v>53.045999999999999</v>
      </c>
      <c r="BF84" s="35">
        <v>45.738999999999997</v>
      </c>
      <c r="BG84" s="35">
        <v>5.306</v>
      </c>
      <c r="BH84" s="35">
        <v>6.2409999999999997</v>
      </c>
      <c r="BI84" s="35">
        <v>76.399000000000001</v>
      </c>
      <c r="BJ84" s="35">
        <v>0</v>
      </c>
      <c r="BK84" s="35">
        <v>0</v>
      </c>
      <c r="BL84" s="80">
        <v>0</v>
      </c>
      <c r="BM84" s="81">
        <f t="shared" si="5"/>
        <v>4220.8349999999991</v>
      </c>
      <c r="BN84" s="37"/>
      <c r="BO84" s="34">
        <v>0</v>
      </c>
      <c r="BP84" s="82">
        <f t="shared" si="6"/>
        <v>5000.4399999999996</v>
      </c>
      <c r="BQ84" s="36">
        <f t="shared" si="7"/>
        <v>5000.4399999999996</v>
      </c>
      <c r="BR84" s="83">
        <v>0</v>
      </c>
      <c r="BS84" s="34">
        <v>5000.4399999999996</v>
      </c>
      <c r="BT84" s="84">
        <v>0</v>
      </c>
      <c r="BU84" s="84">
        <v>0</v>
      </c>
      <c r="BV84" s="34">
        <v>0</v>
      </c>
      <c r="BW84" s="85">
        <v>0</v>
      </c>
      <c r="BX84" s="37">
        <v>0</v>
      </c>
      <c r="BZ84" s="2"/>
    </row>
    <row r="85" spans="1:78">
      <c r="A85" s="60" t="s">
        <v>33</v>
      </c>
      <c r="B85" s="37" t="s">
        <v>136</v>
      </c>
      <c r="C85" s="35">
        <f t="shared" si="4"/>
        <v>3612.7360000000008</v>
      </c>
      <c r="D85" s="34"/>
      <c r="E85" s="34"/>
      <c r="F85" s="34"/>
      <c r="G85" s="34"/>
      <c r="H85" s="34"/>
      <c r="I85" s="34"/>
      <c r="J85" s="34"/>
      <c r="K85" s="34"/>
      <c r="L85" s="36">
        <v>243.124</v>
      </c>
      <c r="M85" s="35">
        <v>16.844999999999999</v>
      </c>
      <c r="N85" s="35">
        <v>0.25</v>
      </c>
      <c r="O85" s="35">
        <v>54.418999999999997</v>
      </c>
      <c r="P85" s="35">
        <v>2.58</v>
      </c>
      <c r="Q85" s="35">
        <v>3.0000000000000001E-3</v>
      </c>
      <c r="R85" s="35">
        <v>0.86699999999999999</v>
      </c>
      <c r="S85" s="35">
        <v>2.6970000000000001</v>
      </c>
      <c r="T85" s="35">
        <v>0</v>
      </c>
      <c r="U85" s="35">
        <v>2.8420000000000001</v>
      </c>
      <c r="V85" s="35">
        <v>0.54600000000000004</v>
      </c>
      <c r="W85" s="35">
        <v>0.25700000000000001</v>
      </c>
      <c r="X85" s="35">
        <v>14.862</v>
      </c>
      <c r="Y85" s="35">
        <v>1.3340000000000001</v>
      </c>
      <c r="Z85" s="35">
        <v>0.11700000000000001</v>
      </c>
      <c r="AA85" s="35">
        <v>1.9690000000000001</v>
      </c>
      <c r="AB85" s="35">
        <v>4.6360000000000001</v>
      </c>
      <c r="AC85" s="35">
        <v>16.478999999999999</v>
      </c>
      <c r="AD85" s="35">
        <v>0</v>
      </c>
      <c r="AE85" s="35">
        <v>185.232</v>
      </c>
      <c r="AF85" s="35">
        <v>24.43</v>
      </c>
      <c r="AG85" s="35">
        <v>17.420000000000002</v>
      </c>
      <c r="AH85" s="35">
        <v>33.569000000000003</v>
      </c>
      <c r="AI85" s="35">
        <v>125.941</v>
      </c>
      <c r="AJ85" s="35">
        <v>14.609</v>
      </c>
      <c r="AK85" s="35">
        <v>4.4889999999999999</v>
      </c>
      <c r="AL85" s="35">
        <v>2.7189999999999999</v>
      </c>
      <c r="AM85" s="35">
        <v>71.578999999999994</v>
      </c>
      <c r="AN85" s="35">
        <v>1.9630000000000001</v>
      </c>
      <c r="AO85" s="35">
        <v>617.601</v>
      </c>
      <c r="AP85" s="35">
        <v>54.573</v>
      </c>
      <c r="AQ85" s="35">
        <v>4.0170000000000003</v>
      </c>
      <c r="AR85" s="35">
        <v>8.3819999999999997</v>
      </c>
      <c r="AS85" s="35">
        <v>0.66800000000000004</v>
      </c>
      <c r="AT85" s="35">
        <v>24.06</v>
      </c>
      <c r="AU85" s="35">
        <v>1.9930000000000001</v>
      </c>
      <c r="AV85" s="35">
        <v>0.51500000000000001</v>
      </c>
      <c r="AW85" s="35">
        <v>15.829000000000001</v>
      </c>
      <c r="AX85" s="35">
        <v>4.6890000000000001</v>
      </c>
      <c r="AY85" s="35">
        <v>5.5E-2</v>
      </c>
      <c r="AZ85" s="35">
        <v>1.718</v>
      </c>
      <c r="BA85" s="35">
        <v>7.1369999999999996</v>
      </c>
      <c r="BB85" s="35">
        <v>1.601</v>
      </c>
      <c r="BC85" s="35">
        <v>142.363</v>
      </c>
      <c r="BD85" s="35">
        <v>4.5819999999999999</v>
      </c>
      <c r="BE85" s="35">
        <v>34.055</v>
      </c>
      <c r="BF85" s="35">
        <v>25.318999999999999</v>
      </c>
      <c r="BG85" s="35">
        <v>3.4260000000000002</v>
      </c>
      <c r="BH85" s="35">
        <v>6.0069999999999997</v>
      </c>
      <c r="BI85" s="35">
        <v>70.813000000000002</v>
      </c>
      <c r="BJ85" s="35">
        <v>0</v>
      </c>
      <c r="BK85" s="35">
        <v>0</v>
      </c>
      <c r="BL85" s="80">
        <v>0</v>
      </c>
      <c r="BM85" s="81">
        <f t="shared" si="5"/>
        <v>1875.1810000000005</v>
      </c>
      <c r="BN85" s="37"/>
      <c r="BO85" s="34">
        <v>0</v>
      </c>
      <c r="BP85" s="82">
        <f t="shared" si="6"/>
        <v>1737.5550000000001</v>
      </c>
      <c r="BQ85" s="36">
        <f t="shared" si="7"/>
        <v>1737.5550000000001</v>
      </c>
      <c r="BR85" s="83">
        <v>0</v>
      </c>
      <c r="BS85" s="34">
        <v>1737.5550000000001</v>
      </c>
      <c r="BT85" s="84">
        <v>0</v>
      </c>
      <c r="BU85" s="84">
        <v>0</v>
      </c>
      <c r="BV85" s="34">
        <v>0</v>
      </c>
      <c r="BW85" s="85">
        <v>0</v>
      </c>
      <c r="BX85" s="37">
        <v>0</v>
      </c>
      <c r="BZ85" s="2"/>
    </row>
    <row r="86" spans="1:78">
      <c r="A86" s="60" t="s">
        <v>34</v>
      </c>
      <c r="B86" s="37" t="s">
        <v>197</v>
      </c>
      <c r="C86" s="35">
        <f t="shared" si="4"/>
        <v>39051.548999999999</v>
      </c>
      <c r="D86" s="34"/>
      <c r="E86" s="34"/>
      <c r="F86" s="34"/>
      <c r="G86" s="34"/>
      <c r="H86" s="34"/>
      <c r="I86" s="34"/>
      <c r="J86" s="34"/>
      <c r="K86" s="34"/>
      <c r="L86" s="36">
        <v>0.19</v>
      </c>
      <c r="M86" s="35">
        <v>0</v>
      </c>
      <c r="N86" s="35">
        <v>0</v>
      </c>
      <c r="O86" s="35">
        <v>44.039000000000001</v>
      </c>
      <c r="P86" s="35">
        <v>40.945</v>
      </c>
      <c r="Q86" s="35">
        <v>8.0000000000000002E-3</v>
      </c>
      <c r="R86" s="35">
        <v>1.631</v>
      </c>
      <c r="S86" s="35">
        <v>4.0780000000000003</v>
      </c>
      <c r="T86" s="35">
        <v>0</v>
      </c>
      <c r="U86" s="35">
        <v>5.88</v>
      </c>
      <c r="V86" s="35">
        <v>3.8919999999999999</v>
      </c>
      <c r="W86" s="35">
        <v>0.61899999999999999</v>
      </c>
      <c r="X86" s="35">
        <v>0.95599999999999996</v>
      </c>
      <c r="Y86" s="35">
        <v>9.2460000000000004</v>
      </c>
      <c r="Z86" s="35">
        <v>1.327</v>
      </c>
      <c r="AA86" s="35">
        <v>9.2460000000000004</v>
      </c>
      <c r="AB86" s="35">
        <v>22.507000000000001</v>
      </c>
      <c r="AC86" s="35">
        <v>0</v>
      </c>
      <c r="AD86" s="35">
        <v>7.58</v>
      </c>
      <c r="AE86" s="35">
        <v>10378.346</v>
      </c>
      <c r="AF86" s="35">
        <v>7.766</v>
      </c>
      <c r="AG86" s="35">
        <v>24.568000000000001</v>
      </c>
      <c r="AH86" s="35">
        <v>82.506</v>
      </c>
      <c r="AI86" s="35">
        <v>74.241</v>
      </c>
      <c r="AJ86" s="35">
        <v>1.278</v>
      </c>
      <c r="AK86" s="35">
        <v>0</v>
      </c>
      <c r="AL86" s="35">
        <v>4.625</v>
      </c>
      <c r="AM86" s="35">
        <v>8.0000000000000002E-3</v>
      </c>
      <c r="AN86" s="35">
        <v>3.7290000000000001</v>
      </c>
      <c r="AO86" s="35">
        <v>1101.097</v>
      </c>
      <c r="AP86" s="35">
        <v>43.545999999999999</v>
      </c>
      <c r="AQ86" s="35">
        <v>15.111000000000001</v>
      </c>
      <c r="AR86" s="35">
        <v>99.683999999999997</v>
      </c>
      <c r="AS86" s="35">
        <v>1.339</v>
      </c>
      <c r="AT86" s="35">
        <v>0</v>
      </c>
      <c r="AU86" s="35">
        <v>8.6539999999999999</v>
      </c>
      <c r="AV86" s="35">
        <v>3.621</v>
      </c>
      <c r="AW86" s="35">
        <v>531.27300000000002</v>
      </c>
      <c r="AX86" s="35">
        <v>824.80799999999999</v>
      </c>
      <c r="AY86" s="35">
        <v>1</v>
      </c>
      <c r="AZ86" s="35">
        <v>25.302</v>
      </c>
      <c r="BA86" s="35">
        <v>105.673</v>
      </c>
      <c r="BB86" s="35">
        <v>10.106999999999999</v>
      </c>
      <c r="BC86" s="35">
        <v>66.138999999999996</v>
      </c>
      <c r="BD86" s="35">
        <v>4.4260000000000002</v>
      </c>
      <c r="BE86" s="35">
        <v>26.835000000000001</v>
      </c>
      <c r="BF86" s="35">
        <v>26.341000000000001</v>
      </c>
      <c r="BG86" s="35">
        <v>19.082999999999998</v>
      </c>
      <c r="BH86" s="35">
        <v>39.976999999999997</v>
      </c>
      <c r="BI86" s="35">
        <v>3.827</v>
      </c>
      <c r="BJ86" s="35">
        <v>0</v>
      </c>
      <c r="BK86" s="35">
        <v>0</v>
      </c>
      <c r="BL86" s="80">
        <v>0</v>
      </c>
      <c r="BM86" s="81">
        <f t="shared" si="5"/>
        <v>13687.053999999996</v>
      </c>
      <c r="BN86" s="37"/>
      <c r="BO86" s="34">
        <v>130.58000000000001</v>
      </c>
      <c r="BP86" s="82">
        <f t="shared" si="6"/>
        <v>187.447</v>
      </c>
      <c r="BQ86" s="36">
        <f t="shared" si="7"/>
        <v>187.447</v>
      </c>
      <c r="BR86" s="83">
        <v>0</v>
      </c>
      <c r="BS86" s="34">
        <v>187.447</v>
      </c>
      <c r="BT86" s="84">
        <v>0</v>
      </c>
      <c r="BU86" s="84">
        <v>0</v>
      </c>
      <c r="BV86" s="34">
        <v>28237.227999999999</v>
      </c>
      <c r="BW86" s="85">
        <v>-3190.76</v>
      </c>
      <c r="BX86" s="37">
        <v>0</v>
      </c>
      <c r="BZ86" s="2"/>
    </row>
    <row r="87" spans="1:78">
      <c r="A87" s="60" t="s">
        <v>35</v>
      </c>
      <c r="B87" s="37" t="s">
        <v>288</v>
      </c>
      <c r="C87" s="35">
        <f t="shared" si="4"/>
        <v>1128.6399999999999</v>
      </c>
      <c r="D87" s="34"/>
      <c r="E87" s="34"/>
      <c r="F87" s="34"/>
      <c r="G87" s="34"/>
      <c r="H87" s="34"/>
      <c r="I87" s="34"/>
      <c r="J87" s="34"/>
      <c r="K87" s="34"/>
      <c r="L87" s="36">
        <v>0.08</v>
      </c>
      <c r="M87" s="35">
        <v>0</v>
      </c>
      <c r="N87" s="35">
        <v>3.484</v>
      </c>
      <c r="O87" s="35">
        <v>3.89</v>
      </c>
      <c r="P87" s="35">
        <v>26.702999999999999</v>
      </c>
      <c r="Q87" s="35">
        <v>8.0000000000000002E-3</v>
      </c>
      <c r="R87" s="35">
        <v>2.0640000000000001</v>
      </c>
      <c r="S87" s="35">
        <v>0.16400000000000001</v>
      </c>
      <c r="T87" s="35">
        <v>0</v>
      </c>
      <c r="U87" s="35">
        <v>3.9140000000000001</v>
      </c>
      <c r="V87" s="35">
        <v>1.0569999999999999</v>
      </c>
      <c r="W87" s="35">
        <v>0.21299999999999999</v>
      </c>
      <c r="X87" s="35">
        <v>8.4489999999999998</v>
      </c>
      <c r="Y87" s="35">
        <v>5.0250000000000004</v>
      </c>
      <c r="Z87" s="35">
        <v>8.1000000000000003E-2</v>
      </c>
      <c r="AA87" s="35">
        <v>0.78300000000000003</v>
      </c>
      <c r="AB87" s="35">
        <v>2.46</v>
      </c>
      <c r="AC87" s="35">
        <v>8.3800000000000008</v>
      </c>
      <c r="AD87" s="35">
        <v>2.4980000000000002</v>
      </c>
      <c r="AE87" s="35">
        <v>20.312000000000001</v>
      </c>
      <c r="AF87" s="35">
        <v>38.997</v>
      </c>
      <c r="AG87" s="35">
        <v>19.212</v>
      </c>
      <c r="AH87" s="35">
        <v>27.786999999999999</v>
      </c>
      <c r="AI87" s="35">
        <v>33.704999999999998</v>
      </c>
      <c r="AJ87" s="35">
        <v>379.69600000000003</v>
      </c>
      <c r="AK87" s="35">
        <v>0.19700000000000001</v>
      </c>
      <c r="AL87" s="35">
        <v>0</v>
      </c>
      <c r="AM87" s="35">
        <v>9.2799999999999994</v>
      </c>
      <c r="AN87" s="35">
        <v>0.34</v>
      </c>
      <c r="AO87" s="35">
        <v>19.841000000000001</v>
      </c>
      <c r="AP87" s="35">
        <v>9.4E-2</v>
      </c>
      <c r="AQ87" s="35">
        <v>2.39</v>
      </c>
      <c r="AR87" s="35">
        <v>32.107999999999997</v>
      </c>
      <c r="AS87" s="35">
        <v>1.6020000000000001</v>
      </c>
      <c r="AT87" s="35">
        <v>9.7070000000000007</v>
      </c>
      <c r="AU87" s="35">
        <v>4.9950000000000001</v>
      </c>
      <c r="AV87" s="35">
        <v>2.7109999999999999</v>
      </c>
      <c r="AW87" s="35">
        <v>7.157</v>
      </c>
      <c r="AX87" s="35">
        <v>2.68</v>
      </c>
      <c r="AY87" s="35">
        <v>0</v>
      </c>
      <c r="AZ87" s="35">
        <v>13.81</v>
      </c>
      <c r="BA87" s="35">
        <v>21.207000000000001</v>
      </c>
      <c r="BB87" s="35">
        <v>15.811</v>
      </c>
      <c r="BC87" s="35">
        <v>31.91</v>
      </c>
      <c r="BD87" s="35">
        <v>3.1280000000000001</v>
      </c>
      <c r="BE87" s="35">
        <v>6.452</v>
      </c>
      <c r="BF87" s="35">
        <v>5.1669999999999998</v>
      </c>
      <c r="BG87" s="35">
        <v>1.5489999999999999</v>
      </c>
      <c r="BH87" s="35">
        <v>0</v>
      </c>
      <c r="BI87" s="35">
        <v>0.23400000000000001</v>
      </c>
      <c r="BJ87" s="35">
        <v>0</v>
      </c>
      <c r="BK87" s="35">
        <v>0</v>
      </c>
      <c r="BL87" s="80">
        <v>0</v>
      </c>
      <c r="BM87" s="81">
        <f t="shared" si="5"/>
        <v>781.33199999999999</v>
      </c>
      <c r="BN87" s="37"/>
      <c r="BO87" s="34">
        <v>0</v>
      </c>
      <c r="BP87" s="82">
        <f t="shared" si="6"/>
        <v>347.30799999999999</v>
      </c>
      <c r="BQ87" s="36">
        <f t="shared" si="7"/>
        <v>347.30799999999999</v>
      </c>
      <c r="BR87" s="83">
        <v>0</v>
      </c>
      <c r="BS87" s="34">
        <v>347.30799999999999</v>
      </c>
      <c r="BT87" s="84">
        <v>0</v>
      </c>
      <c r="BU87" s="84">
        <v>0</v>
      </c>
      <c r="BV87" s="34">
        <v>0</v>
      </c>
      <c r="BW87" s="85">
        <v>0</v>
      </c>
      <c r="BX87" s="37">
        <v>0</v>
      </c>
      <c r="BZ87" s="2"/>
    </row>
    <row r="88" spans="1:78">
      <c r="A88" s="60" t="s">
        <v>36</v>
      </c>
      <c r="B88" s="37" t="s">
        <v>151</v>
      </c>
      <c r="C88" s="35">
        <f t="shared" si="4"/>
        <v>0</v>
      </c>
      <c r="D88" s="34"/>
      <c r="E88" s="34"/>
      <c r="F88" s="34"/>
      <c r="G88" s="34"/>
      <c r="H88" s="34"/>
      <c r="I88" s="34"/>
      <c r="J88" s="34"/>
      <c r="K88" s="34"/>
      <c r="L88" s="36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80">
        <v>0</v>
      </c>
      <c r="BM88" s="81">
        <f t="shared" si="5"/>
        <v>0</v>
      </c>
      <c r="BN88" s="37"/>
      <c r="BO88" s="34">
        <v>0</v>
      </c>
      <c r="BP88" s="82">
        <f t="shared" si="6"/>
        <v>0</v>
      </c>
      <c r="BQ88" s="36">
        <f t="shared" si="7"/>
        <v>0</v>
      </c>
      <c r="BR88" s="83">
        <v>0</v>
      </c>
      <c r="BS88" s="34">
        <v>0</v>
      </c>
      <c r="BT88" s="84">
        <v>0</v>
      </c>
      <c r="BU88" s="84">
        <v>0</v>
      </c>
      <c r="BV88" s="34">
        <v>0</v>
      </c>
      <c r="BW88" s="85">
        <v>0</v>
      </c>
      <c r="BX88" s="37">
        <v>0</v>
      </c>
      <c r="BZ88" s="2"/>
    </row>
    <row r="89" spans="1:78">
      <c r="A89" s="60" t="s">
        <v>37</v>
      </c>
      <c r="B89" s="37" t="s">
        <v>289</v>
      </c>
      <c r="C89" s="35">
        <f t="shared" si="4"/>
        <v>0</v>
      </c>
      <c r="D89" s="34"/>
      <c r="E89" s="34"/>
      <c r="F89" s="34"/>
      <c r="G89" s="34"/>
      <c r="H89" s="34"/>
      <c r="I89" s="34"/>
      <c r="J89" s="34"/>
      <c r="K89" s="34"/>
      <c r="L89" s="36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80">
        <v>0</v>
      </c>
      <c r="BM89" s="81">
        <f t="shared" si="5"/>
        <v>0</v>
      </c>
      <c r="BN89" s="37"/>
      <c r="BO89" s="34">
        <v>0</v>
      </c>
      <c r="BP89" s="82">
        <f t="shared" si="6"/>
        <v>0</v>
      </c>
      <c r="BQ89" s="36">
        <f t="shared" si="7"/>
        <v>0</v>
      </c>
      <c r="BR89" s="83">
        <v>0</v>
      </c>
      <c r="BS89" s="34">
        <v>0</v>
      </c>
      <c r="BT89" s="84">
        <v>0</v>
      </c>
      <c r="BU89" s="84">
        <v>0</v>
      </c>
      <c r="BV89" s="34">
        <v>0</v>
      </c>
      <c r="BW89" s="85">
        <v>0</v>
      </c>
      <c r="BX89" s="37">
        <v>0</v>
      </c>
      <c r="BZ89" s="2"/>
    </row>
    <row r="90" spans="1:78">
      <c r="A90" s="60" t="s">
        <v>38</v>
      </c>
      <c r="B90" s="37" t="s">
        <v>152</v>
      </c>
      <c r="C90" s="35">
        <f t="shared" si="4"/>
        <v>0</v>
      </c>
      <c r="D90" s="34"/>
      <c r="E90" s="34"/>
      <c r="F90" s="34"/>
      <c r="G90" s="34"/>
      <c r="H90" s="34"/>
      <c r="I90" s="34"/>
      <c r="J90" s="34"/>
      <c r="K90" s="34"/>
      <c r="L90" s="36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80">
        <v>0</v>
      </c>
      <c r="BM90" s="81">
        <f t="shared" si="5"/>
        <v>0</v>
      </c>
      <c r="BN90" s="37"/>
      <c r="BO90" s="34">
        <v>0</v>
      </c>
      <c r="BP90" s="82">
        <f t="shared" si="6"/>
        <v>0</v>
      </c>
      <c r="BQ90" s="36">
        <f t="shared" si="7"/>
        <v>0</v>
      </c>
      <c r="BR90" s="83">
        <v>0</v>
      </c>
      <c r="BS90" s="34">
        <v>0</v>
      </c>
      <c r="BT90" s="84">
        <v>0</v>
      </c>
      <c r="BU90" s="84">
        <v>0</v>
      </c>
      <c r="BV90" s="34">
        <v>0</v>
      </c>
      <c r="BW90" s="85">
        <v>0</v>
      </c>
      <c r="BX90" s="37">
        <v>0</v>
      </c>
      <c r="BZ90" s="2"/>
    </row>
    <row r="91" spans="1:78">
      <c r="A91" s="60" t="s">
        <v>39</v>
      </c>
      <c r="B91" s="37" t="s">
        <v>153</v>
      </c>
      <c r="C91" s="35">
        <f t="shared" si="4"/>
        <v>19546.154999999999</v>
      </c>
      <c r="D91" s="34"/>
      <c r="E91" s="34"/>
      <c r="F91" s="34"/>
      <c r="G91" s="34"/>
      <c r="H91" s="34"/>
      <c r="I91" s="34"/>
      <c r="J91" s="34"/>
      <c r="K91" s="34"/>
      <c r="L91" s="36">
        <v>0</v>
      </c>
      <c r="M91" s="35">
        <v>139.56399999999999</v>
      </c>
      <c r="N91" s="35">
        <v>142.87899999999999</v>
      </c>
      <c r="O91" s="35">
        <v>122.178</v>
      </c>
      <c r="P91" s="35">
        <v>314.59300000000002</v>
      </c>
      <c r="Q91" s="35">
        <v>5.3999999999999999E-2</v>
      </c>
      <c r="R91" s="35">
        <v>11.228999999999999</v>
      </c>
      <c r="S91" s="35">
        <v>6.5839999999999996</v>
      </c>
      <c r="T91" s="35">
        <v>0</v>
      </c>
      <c r="U91" s="35">
        <v>37.741999999999997</v>
      </c>
      <c r="V91" s="35">
        <v>3.7450000000000001</v>
      </c>
      <c r="W91" s="35">
        <v>2.3969999999999998</v>
      </c>
      <c r="X91" s="35">
        <v>4.0549999999999997</v>
      </c>
      <c r="Y91" s="35">
        <v>1.1240000000000001</v>
      </c>
      <c r="Z91" s="35">
        <v>4.3049999999999997</v>
      </c>
      <c r="AA91" s="35">
        <v>5.9989999999999997</v>
      </c>
      <c r="AB91" s="35">
        <v>2.516</v>
      </c>
      <c r="AC91" s="35">
        <v>19.16</v>
      </c>
      <c r="AD91" s="35">
        <v>14.429</v>
      </c>
      <c r="AE91" s="35">
        <v>1750.441</v>
      </c>
      <c r="AF91" s="35">
        <v>25.713999999999999</v>
      </c>
      <c r="AG91" s="35">
        <v>66.364999999999995</v>
      </c>
      <c r="AH91" s="35">
        <v>447.34199999999998</v>
      </c>
      <c r="AI91" s="35">
        <v>855.73500000000001</v>
      </c>
      <c r="AJ91" s="35">
        <v>18.716000000000001</v>
      </c>
      <c r="AK91" s="35">
        <v>2.4129999999999998</v>
      </c>
      <c r="AL91" s="35">
        <v>234.15299999999999</v>
      </c>
      <c r="AM91" s="35">
        <v>54.259</v>
      </c>
      <c r="AN91" s="35">
        <v>11.055</v>
      </c>
      <c r="AO91" s="35">
        <v>709.72799999999995</v>
      </c>
      <c r="AP91" s="35">
        <v>76.236999999999995</v>
      </c>
      <c r="AQ91" s="35">
        <v>21.943000000000001</v>
      </c>
      <c r="AR91" s="35">
        <v>13.106999999999999</v>
      </c>
      <c r="AS91" s="35">
        <v>7.5220000000000002</v>
      </c>
      <c r="AT91" s="35">
        <v>625.74599999999998</v>
      </c>
      <c r="AU91" s="35">
        <v>0.43</v>
      </c>
      <c r="AV91" s="35">
        <v>5.1999999999999998E-2</v>
      </c>
      <c r="AW91" s="35">
        <v>31.038</v>
      </c>
      <c r="AX91" s="35">
        <v>43.395000000000003</v>
      </c>
      <c r="AY91" s="35">
        <v>0</v>
      </c>
      <c r="AZ91" s="35">
        <v>15.301</v>
      </c>
      <c r="BA91" s="35">
        <v>349.536</v>
      </c>
      <c r="BB91" s="35">
        <v>22.417000000000002</v>
      </c>
      <c r="BC91" s="35">
        <v>371.238</v>
      </c>
      <c r="BD91" s="35">
        <v>11.561</v>
      </c>
      <c r="BE91" s="35">
        <v>36.19</v>
      </c>
      <c r="BF91" s="35">
        <v>34.296999999999997</v>
      </c>
      <c r="BG91" s="35">
        <v>25.440999999999999</v>
      </c>
      <c r="BH91" s="35">
        <v>0</v>
      </c>
      <c r="BI91" s="35">
        <v>57.255000000000003</v>
      </c>
      <c r="BJ91" s="35">
        <v>0</v>
      </c>
      <c r="BK91" s="35">
        <v>0</v>
      </c>
      <c r="BL91" s="80">
        <v>0</v>
      </c>
      <c r="BM91" s="81">
        <f t="shared" si="5"/>
        <v>6751.18</v>
      </c>
      <c r="BN91" s="37"/>
      <c r="BO91" s="34">
        <v>0</v>
      </c>
      <c r="BP91" s="82">
        <f t="shared" si="6"/>
        <v>12794.975</v>
      </c>
      <c r="BQ91" s="36">
        <f t="shared" si="7"/>
        <v>12794.975</v>
      </c>
      <c r="BR91" s="83">
        <v>0</v>
      </c>
      <c r="BS91" s="34">
        <v>12794.975</v>
      </c>
      <c r="BT91" s="84">
        <v>0</v>
      </c>
      <c r="BU91" s="84">
        <v>0</v>
      </c>
      <c r="BV91" s="34">
        <v>0</v>
      </c>
      <c r="BW91" s="85">
        <v>0</v>
      </c>
      <c r="BX91" s="37">
        <v>0</v>
      </c>
      <c r="BZ91" s="2"/>
    </row>
    <row r="92" spans="1:78">
      <c r="A92" s="60" t="s">
        <v>40</v>
      </c>
      <c r="B92" s="37" t="s">
        <v>41</v>
      </c>
      <c r="C92" s="35">
        <f t="shared" si="4"/>
        <v>2374.0140000000001</v>
      </c>
      <c r="D92" s="34"/>
      <c r="E92" s="34"/>
      <c r="F92" s="34"/>
      <c r="G92" s="34"/>
      <c r="H92" s="34"/>
      <c r="I92" s="34"/>
      <c r="J92" s="34"/>
      <c r="K92" s="34"/>
      <c r="L92" s="36">
        <v>0</v>
      </c>
      <c r="M92" s="35">
        <v>9.5180000000000007</v>
      </c>
      <c r="N92" s="35">
        <v>0</v>
      </c>
      <c r="O92" s="35">
        <v>4.1440000000000001</v>
      </c>
      <c r="P92" s="35">
        <v>142.24600000000001</v>
      </c>
      <c r="Q92" s="35">
        <v>3.2000000000000001E-2</v>
      </c>
      <c r="R92" s="35">
        <v>0.24</v>
      </c>
      <c r="S92" s="35">
        <v>0</v>
      </c>
      <c r="T92" s="35">
        <v>0</v>
      </c>
      <c r="U92" s="35">
        <v>0</v>
      </c>
      <c r="V92" s="35">
        <v>0.55700000000000005</v>
      </c>
      <c r="W92" s="35">
        <v>2.2330000000000001</v>
      </c>
      <c r="X92" s="35">
        <v>2.6629999999999998</v>
      </c>
      <c r="Y92" s="35">
        <v>12.387</v>
      </c>
      <c r="Z92" s="35">
        <v>0</v>
      </c>
      <c r="AA92" s="35">
        <v>0.34200000000000003</v>
      </c>
      <c r="AB92" s="35">
        <v>0.63700000000000001</v>
      </c>
      <c r="AC92" s="35">
        <v>12.337</v>
      </c>
      <c r="AD92" s="35">
        <v>0</v>
      </c>
      <c r="AE92" s="35">
        <v>1.274</v>
      </c>
      <c r="AF92" s="35">
        <v>15.085000000000001</v>
      </c>
      <c r="AG92" s="35">
        <v>38.933999999999997</v>
      </c>
      <c r="AH92" s="35">
        <v>763.13300000000004</v>
      </c>
      <c r="AI92" s="35">
        <v>170.41200000000001</v>
      </c>
      <c r="AJ92" s="35">
        <v>0.54800000000000004</v>
      </c>
      <c r="AK92" s="35">
        <v>30.77</v>
      </c>
      <c r="AL92" s="35">
        <v>4.2249999999999996</v>
      </c>
      <c r="AM92" s="35">
        <v>1.649</v>
      </c>
      <c r="AN92" s="35">
        <v>0.20300000000000001</v>
      </c>
      <c r="AO92" s="35">
        <v>94.366</v>
      </c>
      <c r="AP92" s="35">
        <v>0</v>
      </c>
      <c r="AQ92" s="35">
        <v>2.6709999999999998</v>
      </c>
      <c r="AR92" s="35">
        <v>13.497999999999999</v>
      </c>
      <c r="AS92" s="35">
        <v>0</v>
      </c>
      <c r="AT92" s="35">
        <v>0</v>
      </c>
      <c r="AU92" s="35">
        <v>0</v>
      </c>
      <c r="AV92" s="35">
        <v>0.16400000000000001</v>
      </c>
      <c r="AW92" s="35">
        <v>2.5999999999999999E-2</v>
      </c>
      <c r="AX92" s="35">
        <v>24.332999999999998</v>
      </c>
      <c r="AY92" s="35">
        <v>0</v>
      </c>
      <c r="AZ92" s="35">
        <v>1.7370000000000001</v>
      </c>
      <c r="BA92" s="35">
        <v>7.3659999999999997</v>
      </c>
      <c r="BB92" s="35">
        <v>7.2939999999999996</v>
      </c>
      <c r="BC92" s="35">
        <v>162.23699999999999</v>
      </c>
      <c r="BD92" s="35">
        <v>0</v>
      </c>
      <c r="BE92" s="35">
        <v>18.66</v>
      </c>
      <c r="BF92" s="35">
        <v>28.173999999999999</v>
      </c>
      <c r="BG92" s="35">
        <v>2.4E-2</v>
      </c>
      <c r="BH92" s="35">
        <v>0</v>
      </c>
      <c r="BI92" s="35">
        <v>0.26500000000000001</v>
      </c>
      <c r="BJ92" s="35">
        <v>0</v>
      </c>
      <c r="BK92" s="35">
        <v>0</v>
      </c>
      <c r="BL92" s="80">
        <v>0</v>
      </c>
      <c r="BM92" s="81">
        <f t="shared" si="5"/>
        <v>1574.3840000000002</v>
      </c>
      <c r="BN92" s="37"/>
      <c r="BO92" s="34">
        <v>0</v>
      </c>
      <c r="BP92" s="82">
        <f t="shared" si="6"/>
        <v>799.63</v>
      </c>
      <c r="BQ92" s="36">
        <f t="shared" si="7"/>
        <v>799.63</v>
      </c>
      <c r="BR92" s="83">
        <v>0</v>
      </c>
      <c r="BS92" s="34">
        <v>799.63</v>
      </c>
      <c r="BT92" s="84">
        <v>0</v>
      </c>
      <c r="BU92" s="84">
        <v>0</v>
      </c>
      <c r="BV92" s="34">
        <v>0</v>
      </c>
      <c r="BW92" s="85">
        <v>0</v>
      </c>
      <c r="BX92" s="37">
        <v>0</v>
      </c>
      <c r="BZ92" s="2"/>
    </row>
    <row r="93" spans="1:78">
      <c r="A93" s="60" t="s">
        <v>42</v>
      </c>
      <c r="B93" s="37" t="s">
        <v>43</v>
      </c>
      <c r="C93" s="35">
        <f t="shared" si="4"/>
        <v>8808.9589999999989</v>
      </c>
      <c r="D93" s="34"/>
      <c r="E93" s="34"/>
      <c r="F93" s="34"/>
      <c r="G93" s="34"/>
      <c r="H93" s="34"/>
      <c r="I93" s="34"/>
      <c r="J93" s="34"/>
      <c r="K93" s="34"/>
      <c r="L93" s="36">
        <v>0</v>
      </c>
      <c r="M93" s="35">
        <v>6.4349999999999996</v>
      </c>
      <c r="N93" s="35">
        <v>0</v>
      </c>
      <c r="O93" s="35">
        <v>18.369</v>
      </c>
      <c r="P93" s="35">
        <v>2.5710000000000002</v>
      </c>
      <c r="Q93" s="35">
        <v>6.0000000000000001E-3</v>
      </c>
      <c r="R93" s="35">
        <v>1.036</v>
      </c>
      <c r="S93" s="35">
        <v>0.73899999999999999</v>
      </c>
      <c r="T93" s="35">
        <v>0</v>
      </c>
      <c r="U93" s="35">
        <v>3.0459999999999998</v>
      </c>
      <c r="V93" s="35">
        <v>0.71899999999999997</v>
      </c>
      <c r="W93" s="35">
        <v>0</v>
      </c>
      <c r="X93" s="35">
        <v>0.495</v>
      </c>
      <c r="Y93" s="35">
        <v>4.3310000000000004</v>
      </c>
      <c r="Z93" s="35">
        <v>0.17199999999999999</v>
      </c>
      <c r="AA93" s="35">
        <v>0</v>
      </c>
      <c r="AB93" s="35">
        <v>1.2969999999999999</v>
      </c>
      <c r="AC93" s="35">
        <v>6.319</v>
      </c>
      <c r="AD93" s="35">
        <v>5.73</v>
      </c>
      <c r="AE93" s="35">
        <v>23.003</v>
      </c>
      <c r="AF93" s="35">
        <v>14.728</v>
      </c>
      <c r="AG93" s="35">
        <v>8.4139999999999997</v>
      </c>
      <c r="AH93" s="35">
        <v>22.861000000000001</v>
      </c>
      <c r="AI93" s="35">
        <v>74.358000000000004</v>
      </c>
      <c r="AJ93" s="35">
        <v>3.9460000000000002</v>
      </c>
      <c r="AK93" s="35">
        <v>1.633</v>
      </c>
      <c r="AL93" s="35">
        <v>624.62099999999998</v>
      </c>
      <c r="AM93" s="35">
        <v>18.321999999999999</v>
      </c>
      <c r="AN93" s="35">
        <v>10.887</v>
      </c>
      <c r="AO93" s="35">
        <v>22.207999999999998</v>
      </c>
      <c r="AP93" s="35">
        <v>4.3070000000000004</v>
      </c>
      <c r="AQ93" s="35">
        <v>33.639000000000003</v>
      </c>
      <c r="AR93" s="35">
        <v>24.555</v>
      </c>
      <c r="AS93" s="35">
        <v>9.4459999999999997</v>
      </c>
      <c r="AT93" s="35">
        <v>42.567</v>
      </c>
      <c r="AU93" s="35">
        <v>4.7290000000000001</v>
      </c>
      <c r="AV93" s="35">
        <v>10.891</v>
      </c>
      <c r="AW93" s="35">
        <v>0.439</v>
      </c>
      <c r="AX93" s="35">
        <v>30.105</v>
      </c>
      <c r="AY93" s="35">
        <v>0</v>
      </c>
      <c r="AZ93" s="35">
        <v>1.3280000000000001</v>
      </c>
      <c r="BA93" s="35">
        <v>427.57799999999997</v>
      </c>
      <c r="BB93" s="35">
        <v>17.87</v>
      </c>
      <c r="BC93" s="35">
        <v>108.312</v>
      </c>
      <c r="BD93" s="35">
        <v>0</v>
      </c>
      <c r="BE93" s="35">
        <v>10.77</v>
      </c>
      <c r="BF93" s="35">
        <v>19.704000000000001</v>
      </c>
      <c r="BG93" s="35">
        <v>4.569</v>
      </c>
      <c r="BH93" s="35">
        <v>0</v>
      </c>
      <c r="BI93" s="35">
        <v>3.5710000000000002</v>
      </c>
      <c r="BJ93" s="35">
        <v>0</v>
      </c>
      <c r="BK93" s="35">
        <v>0</v>
      </c>
      <c r="BL93" s="80">
        <v>0</v>
      </c>
      <c r="BM93" s="81">
        <f t="shared" si="5"/>
        <v>1630.6259999999995</v>
      </c>
      <c r="BN93" s="37"/>
      <c r="BO93" s="34">
        <v>2501.0709999999999</v>
      </c>
      <c r="BP93" s="82">
        <f t="shared" si="6"/>
        <v>4677.2619999999997</v>
      </c>
      <c r="BQ93" s="36">
        <f t="shared" si="7"/>
        <v>4677.2619999999997</v>
      </c>
      <c r="BR93" s="83">
        <v>0</v>
      </c>
      <c r="BS93" s="34">
        <v>4677.2619999999997</v>
      </c>
      <c r="BT93" s="84">
        <v>0</v>
      </c>
      <c r="BU93" s="84">
        <v>0</v>
      </c>
      <c r="BV93" s="34">
        <v>0</v>
      </c>
      <c r="BW93" s="85">
        <v>0</v>
      </c>
      <c r="BX93" s="37">
        <v>0</v>
      </c>
      <c r="BZ93" s="2"/>
    </row>
    <row r="94" spans="1:78">
      <c r="A94" s="60" t="s">
        <v>44</v>
      </c>
      <c r="B94" s="37" t="s">
        <v>154</v>
      </c>
      <c r="C94" s="35">
        <f t="shared" si="4"/>
        <v>16214.356</v>
      </c>
      <c r="D94" s="34"/>
      <c r="E94" s="34"/>
      <c r="F94" s="34"/>
      <c r="G94" s="34"/>
      <c r="H94" s="34"/>
      <c r="I94" s="34"/>
      <c r="J94" s="34"/>
      <c r="K94" s="34"/>
      <c r="L94" s="36">
        <v>0</v>
      </c>
      <c r="M94" s="35">
        <v>272.27699999999999</v>
      </c>
      <c r="N94" s="35">
        <v>0</v>
      </c>
      <c r="O94" s="35">
        <v>517.58000000000004</v>
      </c>
      <c r="P94" s="35">
        <v>125.90600000000001</v>
      </c>
      <c r="Q94" s="35">
        <v>0</v>
      </c>
      <c r="R94" s="35">
        <v>7.9649999999999999</v>
      </c>
      <c r="S94" s="35">
        <v>0</v>
      </c>
      <c r="T94" s="35">
        <v>0</v>
      </c>
      <c r="U94" s="35">
        <v>3.6589999999999998</v>
      </c>
      <c r="V94" s="35">
        <v>0</v>
      </c>
      <c r="W94" s="35">
        <v>0</v>
      </c>
      <c r="X94" s="35">
        <v>35.048999999999999</v>
      </c>
      <c r="Y94" s="35">
        <v>2.2570000000000001</v>
      </c>
      <c r="Z94" s="35">
        <v>0</v>
      </c>
      <c r="AA94" s="35">
        <v>0.76200000000000001</v>
      </c>
      <c r="AB94" s="35">
        <v>0</v>
      </c>
      <c r="AC94" s="35">
        <v>165.459</v>
      </c>
      <c r="AD94" s="35">
        <v>101.764</v>
      </c>
      <c r="AE94" s="35">
        <v>636.11</v>
      </c>
      <c r="AF94" s="35">
        <v>0</v>
      </c>
      <c r="AG94" s="35">
        <v>68.147000000000006</v>
      </c>
      <c r="AH94" s="35">
        <v>1073.9469999999999</v>
      </c>
      <c r="AI94" s="35">
        <v>540.90899999999999</v>
      </c>
      <c r="AJ94" s="35">
        <v>59.427</v>
      </c>
      <c r="AK94" s="35">
        <v>438.54399999999998</v>
      </c>
      <c r="AL94" s="35">
        <v>2884.9589999999998</v>
      </c>
      <c r="AM94" s="35">
        <v>1063.2080000000001</v>
      </c>
      <c r="AN94" s="35">
        <v>0</v>
      </c>
      <c r="AO94" s="35">
        <v>196.898</v>
      </c>
      <c r="AP94" s="35">
        <v>13.010999999999999</v>
      </c>
      <c r="AQ94" s="35">
        <v>1.6160000000000001</v>
      </c>
      <c r="AR94" s="35">
        <v>456.96699999999998</v>
      </c>
      <c r="AS94" s="35">
        <v>0</v>
      </c>
      <c r="AT94" s="35">
        <v>151.16800000000001</v>
      </c>
      <c r="AU94" s="35">
        <v>0</v>
      </c>
      <c r="AV94" s="35">
        <v>2.3E-2</v>
      </c>
      <c r="AW94" s="35">
        <v>1.5529999999999999</v>
      </c>
      <c r="AX94" s="35">
        <v>11.273999999999999</v>
      </c>
      <c r="AY94" s="35">
        <v>0</v>
      </c>
      <c r="AZ94" s="35">
        <v>50.991</v>
      </c>
      <c r="BA94" s="35">
        <v>97.206999999999994</v>
      </c>
      <c r="BB94" s="35">
        <v>0</v>
      </c>
      <c r="BC94" s="35">
        <v>103.596</v>
      </c>
      <c r="BD94" s="35">
        <v>0</v>
      </c>
      <c r="BE94" s="35">
        <v>21.02</v>
      </c>
      <c r="BF94" s="35">
        <v>27.838999999999999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80">
        <v>0</v>
      </c>
      <c r="BM94" s="81">
        <f t="shared" si="5"/>
        <v>9131.0919999999987</v>
      </c>
      <c r="BN94" s="37"/>
      <c r="BO94" s="34">
        <v>6721.7269999999999</v>
      </c>
      <c r="BP94" s="82">
        <f t="shared" si="6"/>
        <v>361.53699999999998</v>
      </c>
      <c r="BQ94" s="36">
        <f t="shared" si="7"/>
        <v>361.53699999999998</v>
      </c>
      <c r="BR94" s="83">
        <v>0</v>
      </c>
      <c r="BS94" s="34">
        <v>361.53699999999998</v>
      </c>
      <c r="BT94" s="84">
        <v>0</v>
      </c>
      <c r="BU94" s="84">
        <v>0</v>
      </c>
      <c r="BV94" s="34">
        <v>0</v>
      </c>
      <c r="BW94" s="85">
        <v>0</v>
      </c>
      <c r="BX94" s="37">
        <v>0</v>
      </c>
      <c r="BZ94" s="2"/>
    </row>
    <row r="95" spans="1:78">
      <c r="A95" s="60" t="s">
        <v>45</v>
      </c>
      <c r="B95" s="37" t="s">
        <v>187</v>
      </c>
      <c r="C95" s="35">
        <f t="shared" si="4"/>
        <v>318.01499999999999</v>
      </c>
      <c r="D95" s="34"/>
      <c r="E95" s="34"/>
      <c r="F95" s="34"/>
      <c r="G95" s="34"/>
      <c r="H95" s="34"/>
      <c r="I95" s="34"/>
      <c r="J95" s="34"/>
      <c r="K95" s="34"/>
      <c r="L95" s="36">
        <v>8.9999999999999993E-3</v>
      </c>
      <c r="M95" s="35">
        <v>0</v>
      </c>
      <c r="N95" s="35">
        <v>0</v>
      </c>
      <c r="O95" s="35">
        <v>0.36099999999999999</v>
      </c>
      <c r="P95" s="35">
        <v>0.314</v>
      </c>
      <c r="Q95" s="35">
        <v>1E-3</v>
      </c>
      <c r="R95" s="35">
        <v>8.9999999999999993E-3</v>
      </c>
      <c r="S95" s="35">
        <v>1.7000000000000001E-2</v>
      </c>
      <c r="T95" s="35">
        <v>0</v>
      </c>
      <c r="U95" s="35">
        <v>0.40400000000000003</v>
      </c>
      <c r="V95" s="35">
        <v>2.4E-2</v>
      </c>
      <c r="W95" s="35">
        <v>1.6E-2</v>
      </c>
      <c r="X95" s="35">
        <v>0.42399999999999999</v>
      </c>
      <c r="Y95" s="35">
        <v>3.1E-2</v>
      </c>
      <c r="Z95" s="35">
        <v>0.127</v>
      </c>
      <c r="AA95" s="35">
        <v>3.0000000000000001E-3</v>
      </c>
      <c r="AB95" s="35">
        <v>1.7999999999999999E-2</v>
      </c>
      <c r="AC95" s="35">
        <v>0.69699999999999995</v>
      </c>
      <c r="AD95" s="35">
        <v>8.9999999999999993E-3</v>
      </c>
      <c r="AE95" s="35">
        <v>10.291</v>
      </c>
      <c r="AF95" s="35">
        <v>1.351</v>
      </c>
      <c r="AG95" s="35">
        <v>3.1909999999999998</v>
      </c>
      <c r="AH95" s="35">
        <v>1.8220000000000001</v>
      </c>
      <c r="AI95" s="35">
        <v>2.35</v>
      </c>
      <c r="AJ95" s="35">
        <v>1.0999999999999999E-2</v>
      </c>
      <c r="AK95" s="35">
        <v>0</v>
      </c>
      <c r="AL95" s="35">
        <v>0.52600000000000002</v>
      </c>
      <c r="AM95" s="35">
        <v>9.2999999999999999E-2</v>
      </c>
      <c r="AN95" s="35">
        <v>7.4610000000000003</v>
      </c>
      <c r="AO95" s="35">
        <v>2.0470000000000002</v>
      </c>
      <c r="AP95" s="35">
        <v>0.39</v>
      </c>
      <c r="AQ95" s="35">
        <v>0.123</v>
      </c>
      <c r="AR95" s="35">
        <v>1.661</v>
      </c>
      <c r="AS95" s="35">
        <v>0.106</v>
      </c>
      <c r="AT95" s="35">
        <v>0</v>
      </c>
      <c r="AU95" s="35">
        <v>0.90200000000000002</v>
      </c>
      <c r="AV95" s="35">
        <v>1.1830000000000001</v>
      </c>
      <c r="AW95" s="35">
        <v>0.19600000000000001</v>
      </c>
      <c r="AX95" s="35">
        <v>0.251</v>
      </c>
      <c r="AY95" s="35">
        <v>0</v>
      </c>
      <c r="AZ95" s="35">
        <v>1.7999999999999999E-2</v>
      </c>
      <c r="BA95" s="35">
        <v>0.188</v>
      </c>
      <c r="BB95" s="35">
        <v>0.108</v>
      </c>
      <c r="BC95" s="35">
        <v>143.929</v>
      </c>
      <c r="BD95" s="35">
        <v>2.3220000000000001</v>
      </c>
      <c r="BE95" s="35">
        <v>17.265999999999998</v>
      </c>
      <c r="BF95" s="35">
        <v>9.2629999999999999</v>
      </c>
      <c r="BG95" s="35">
        <v>0.375</v>
      </c>
      <c r="BH95" s="35">
        <v>0.73699999999999999</v>
      </c>
      <c r="BI95" s="35">
        <v>0.46600000000000003</v>
      </c>
      <c r="BJ95" s="35">
        <v>0</v>
      </c>
      <c r="BK95" s="35">
        <v>0</v>
      </c>
      <c r="BL95" s="80">
        <v>0</v>
      </c>
      <c r="BM95" s="81">
        <f t="shared" si="5"/>
        <v>211.09100000000001</v>
      </c>
      <c r="BN95" s="37"/>
      <c r="BO95" s="34">
        <v>19.277000000000001</v>
      </c>
      <c r="BP95" s="82">
        <f t="shared" si="6"/>
        <v>87.647000000000006</v>
      </c>
      <c r="BQ95" s="36">
        <f t="shared" si="7"/>
        <v>87.647000000000006</v>
      </c>
      <c r="BR95" s="83">
        <v>0</v>
      </c>
      <c r="BS95" s="34">
        <v>87.647000000000006</v>
      </c>
      <c r="BT95" s="84">
        <v>0</v>
      </c>
      <c r="BU95" s="84">
        <v>0</v>
      </c>
      <c r="BV95" s="34">
        <v>0</v>
      </c>
      <c r="BW95" s="85">
        <v>0</v>
      </c>
      <c r="BX95" s="37">
        <v>0</v>
      </c>
      <c r="BZ95" s="2"/>
    </row>
    <row r="96" spans="1:78">
      <c r="A96" s="60" t="s">
        <v>46</v>
      </c>
      <c r="B96" s="37" t="s">
        <v>47</v>
      </c>
      <c r="C96" s="35">
        <f t="shared" si="4"/>
        <v>24996.748</v>
      </c>
      <c r="D96" s="34"/>
      <c r="E96" s="34"/>
      <c r="F96" s="34"/>
      <c r="G96" s="34"/>
      <c r="H96" s="34"/>
      <c r="I96" s="34"/>
      <c r="J96" s="34"/>
      <c r="K96" s="34"/>
      <c r="L96" s="36">
        <v>1.331</v>
      </c>
      <c r="M96" s="35">
        <v>7.95</v>
      </c>
      <c r="N96" s="35">
        <v>0.26800000000000002</v>
      </c>
      <c r="O96" s="35">
        <v>7.6219999999999999</v>
      </c>
      <c r="P96" s="35">
        <v>1.0649999999999999</v>
      </c>
      <c r="Q96" s="35">
        <v>3.0000000000000001E-3</v>
      </c>
      <c r="R96" s="35">
        <v>2.859</v>
      </c>
      <c r="S96" s="35">
        <v>0</v>
      </c>
      <c r="T96" s="35">
        <v>0</v>
      </c>
      <c r="U96" s="35">
        <v>1.256</v>
      </c>
      <c r="V96" s="35">
        <v>0.29699999999999999</v>
      </c>
      <c r="W96" s="35">
        <v>0</v>
      </c>
      <c r="X96" s="35">
        <v>0.64900000000000002</v>
      </c>
      <c r="Y96" s="35">
        <v>2.4889999999999999</v>
      </c>
      <c r="Z96" s="35">
        <v>0</v>
      </c>
      <c r="AA96" s="35">
        <v>0</v>
      </c>
      <c r="AB96" s="35">
        <v>1.069</v>
      </c>
      <c r="AC96" s="35">
        <v>0.88800000000000001</v>
      </c>
      <c r="AD96" s="35">
        <v>2.359</v>
      </c>
      <c r="AE96" s="35">
        <v>42.515000000000001</v>
      </c>
      <c r="AF96" s="35">
        <v>9.4420000000000002</v>
      </c>
      <c r="AG96" s="35">
        <v>10.396000000000001</v>
      </c>
      <c r="AH96" s="35">
        <v>12.972</v>
      </c>
      <c r="AI96" s="35">
        <v>22.135999999999999</v>
      </c>
      <c r="AJ96" s="35">
        <v>0.59299999999999997</v>
      </c>
      <c r="AK96" s="35">
        <v>1.008</v>
      </c>
      <c r="AL96" s="35">
        <v>3.4820000000000002</v>
      </c>
      <c r="AM96" s="35">
        <v>45.561999999999998</v>
      </c>
      <c r="AN96" s="35">
        <v>0.55100000000000005</v>
      </c>
      <c r="AO96" s="35">
        <v>78.915999999999997</v>
      </c>
      <c r="AP96" s="35">
        <v>4.1440000000000001</v>
      </c>
      <c r="AQ96" s="35">
        <v>7.41</v>
      </c>
      <c r="AR96" s="35">
        <v>16.376000000000001</v>
      </c>
      <c r="AS96" s="35">
        <v>7.7469999999999999</v>
      </c>
      <c r="AT96" s="35">
        <v>12.52</v>
      </c>
      <c r="AU96" s="35">
        <v>3.4510000000000001</v>
      </c>
      <c r="AV96" s="35">
        <v>3.9409999999999998</v>
      </c>
      <c r="AW96" s="35">
        <v>10.601000000000001</v>
      </c>
      <c r="AX96" s="35">
        <v>10.704000000000001</v>
      </c>
      <c r="AY96" s="35">
        <v>4.1000000000000002E-2</v>
      </c>
      <c r="AZ96" s="35">
        <v>1.9570000000000001</v>
      </c>
      <c r="BA96" s="35">
        <v>1513.222</v>
      </c>
      <c r="BB96" s="35">
        <v>7.3739999999999997</v>
      </c>
      <c r="BC96" s="35">
        <v>122.33</v>
      </c>
      <c r="BD96" s="35">
        <v>5.1989999999999998</v>
      </c>
      <c r="BE96" s="35">
        <v>7.8109999999999999</v>
      </c>
      <c r="BF96" s="35">
        <v>11.734999999999999</v>
      </c>
      <c r="BG96" s="35">
        <v>1.3360000000000001</v>
      </c>
      <c r="BH96" s="35">
        <v>1.6160000000000001</v>
      </c>
      <c r="BI96" s="35">
        <v>0.47799999999999998</v>
      </c>
      <c r="BJ96" s="35">
        <v>0</v>
      </c>
      <c r="BK96" s="35">
        <v>0</v>
      </c>
      <c r="BL96" s="80">
        <v>0</v>
      </c>
      <c r="BM96" s="81">
        <f t="shared" si="5"/>
        <v>2007.6709999999998</v>
      </c>
      <c r="BN96" s="37"/>
      <c r="BO96" s="34">
        <v>0</v>
      </c>
      <c r="BP96" s="82">
        <f t="shared" si="6"/>
        <v>22989.077000000001</v>
      </c>
      <c r="BQ96" s="36">
        <f t="shared" si="7"/>
        <v>22989.077000000001</v>
      </c>
      <c r="BR96" s="83">
        <v>6.8049999999999997</v>
      </c>
      <c r="BS96" s="34">
        <v>22982.272000000001</v>
      </c>
      <c r="BT96" s="84">
        <v>0</v>
      </c>
      <c r="BU96" s="84">
        <v>0</v>
      </c>
      <c r="BV96" s="34">
        <v>0</v>
      </c>
      <c r="BW96" s="85">
        <v>0</v>
      </c>
      <c r="BX96" s="37">
        <v>0</v>
      </c>
      <c r="BZ96" s="2"/>
    </row>
    <row r="97" spans="1:78">
      <c r="A97" s="60" t="s">
        <v>48</v>
      </c>
      <c r="B97" s="37" t="s">
        <v>290</v>
      </c>
      <c r="C97" s="35">
        <f t="shared" si="4"/>
        <v>13533.468000000001</v>
      </c>
      <c r="D97" s="34"/>
      <c r="E97" s="34"/>
      <c r="F97" s="34"/>
      <c r="G97" s="34"/>
      <c r="H97" s="34"/>
      <c r="I97" s="34"/>
      <c r="J97" s="34"/>
      <c r="K97" s="34"/>
      <c r="L97" s="36">
        <v>1.34</v>
      </c>
      <c r="M97" s="35">
        <v>75.015000000000001</v>
      </c>
      <c r="N97" s="35">
        <v>0.374</v>
      </c>
      <c r="O97" s="35">
        <v>12.159000000000001</v>
      </c>
      <c r="P97" s="35">
        <v>0.69599999999999995</v>
      </c>
      <c r="Q97" s="35">
        <v>4.0000000000000001E-3</v>
      </c>
      <c r="R97" s="35">
        <v>1.206</v>
      </c>
      <c r="S97" s="35">
        <v>0.38200000000000001</v>
      </c>
      <c r="T97" s="35">
        <v>0</v>
      </c>
      <c r="U97" s="35">
        <v>1.421</v>
      </c>
      <c r="V97" s="35">
        <v>0.114</v>
      </c>
      <c r="W97" s="35">
        <v>0</v>
      </c>
      <c r="X97" s="35">
        <v>0.88200000000000001</v>
      </c>
      <c r="Y97" s="35">
        <v>3.6459999999999999</v>
      </c>
      <c r="Z97" s="35">
        <v>0.52200000000000002</v>
      </c>
      <c r="AA97" s="35">
        <v>0.27900000000000003</v>
      </c>
      <c r="AB97" s="35">
        <v>1.849</v>
      </c>
      <c r="AC97" s="35">
        <v>2.3650000000000002</v>
      </c>
      <c r="AD97" s="35">
        <v>1.351</v>
      </c>
      <c r="AE97" s="35">
        <v>10.64</v>
      </c>
      <c r="AF97" s="35">
        <v>6.2610000000000001</v>
      </c>
      <c r="AG97" s="35">
        <v>31.760999999999999</v>
      </c>
      <c r="AH97" s="35">
        <v>7.4509999999999996</v>
      </c>
      <c r="AI97" s="35">
        <v>372.202</v>
      </c>
      <c r="AJ97" s="35">
        <v>0.82399999999999995</v>
      </c>
      <c r="AK97" s="35">
        <v>8.1630000000000003</v>
      </c>
      <c r="AL97" s="35">
        <v>155.477</v>
      </c>
      <c r="AM97" s="35">
        <v>17.614000000000001</v>
      </c>
      <c r="AN97" s="35">
        <v>0.27400000000000002</v>
      </c>
      <c r="AO97" s="35">
        <v>5.6349999999999998</v>
      </c>
      <c r="AP97" s="35">
        <v>60.581000000000003</v>
      </c>
      <c r="AQ97" s="35">
        <v>4.9020000000000001</v>
      </c>
      <c r="AR97" s="35">
        <v>4.9790000000000001</v>
      </c>
      <c r="AS97" s="35">
        <v>2.8820000000000001</v>
      </c>
      <c r="AT97" s="35">
        <v>34.973999999999997</v>
      </c>
      <c r="AU97" s="35">
        <v>5.2830000000000004</v>
      </c>
      <c r="AV97" s="35">
        <v>1.49</v>
      </c>
      <c r="AW97" s="35">
        <v>0.20799999999999999</v>
      </c>
      <c r="AX97" s="35">
        <v>7.4610000000000003</v>
      </c>
      <c r="AY97" s="35">
        <v>4.1000000000000002E-2</v>
      </c>
      <c r="AZ97" s="35">
        <v>1.1970000000000001</v>
      </c>
      <c r="BA97" s="35">
        <v>14.321999999999999</v>
      </c>
      <c r="BB97" s="35">
        <v>1.667</v>
      </c>
      <c r="BC97" s="35">
        <v>168.13300000000001</v>
      </c>
      <c r="BD97" s="35">
        <v>5.72</v>
      </c>
      <c r="BE97" s="35">
        <v>11.132999999999999</v>
      </c>
      <c r="BF97" s="35">
        <v>15.536</v>
      </c>
      <c r="BG97" s="35">
        <v>1.538</v>
      </c>
      <c r="BH97" s="35">
        <v>9.0519999999999996</v>
      </c>
      <c r="BI97" s="35">
        <v>1.7509999999999999</v>
      </c>
      <c r="BJ97" s="35">
        <v>0</v>
      </c>
      <c r="BK97" s="35">
        <v>0</v>
      </c>
      <c r="BL97" s="80">
        <v>0</v>
      </c>
      <c r="BM97" s="81">
        <f t="shared" si="5"/>
        <v>1072.7570000000003</v>
      </c>
      <c r="BN97" s="37"/>
      <c r="BO97" s="34">
        <v>4656.3559999999998</v>
      </c>
      <c r="BP97" s="82">
        <f t="shared" si="6"/>
        <v>7804.3549999999996</v>
      </c>
      <c r="BQ97" s="36">
        <f t="shared" si="7"/>
        <v>7804.3549999999996</v>
      </c>
      <c r="BR97" s="83">
        <v>0</v>
      </c>
      <c r="BS97" s="34">
        <v>7804.3549999999996</v>
      </c>
      <c r="BT97" s="84">
        <v>0</v>
      </c>
      <c r="BU97" s="84">
        <v>0</v>
      </c>
      <c r="BV97" s="34">
        <v>0</v>
      </c>
      <c r="BW97" s="85">
        <v>0</v>
      </c>
      <c r="BX97" s="37">
        <v>0</v>
      </c>
      <c r="BZ97" s="2"/>
    </row>
    <row r="98" spans="1:78">
      <c r="A98" s="60" t="s">
        <v>49</v>
      </c>
      <c r="B98" s="37" t="s">
        <v>209</v>
      </c>
      <c r="C98" s="35">
        <f t="shared" si="4"/>
        <v>1599.9080000000004</v>
      </c>
      <c r="D98" s="34"/>
      <c r="E98" s="34"/>
      <c r="F98" s="34"/>
      <c r="G98" s="34"/>
      <c r="H98" s="34"/>
      <c r="I98" s="34"/>
      <c r="J98" s="34"/>
      <c r="K98" s="34"/>
      <c r="L98" s="36">
        <v>0</v>
      </c>
      <c r="M98" s="35">
        <v>2E-3</v>
      </c>
      <c r="N98" s="35">
        <v>1.2999999999999999E-2</v>
      </c>
      <c r="O98" s="35">
        <v>3.5910000000000002</v>
      </c>
      <c r="P98" s="35">
        <v>0.155</v>
      </c>
      <c r="Q98" s="35">
        <v>1E-3</v>
      </c>
      <c r="R98" s="35">
        <v>0</v>
      </c>
      <c r="S98" s="35">
        <v>0.68</v>
      </c>
      <c r="T98" s="35">
        <v>0</v>
      </c>
      <c r="U98" s="35">
        <v>4.3999999999999997E-2</v>
      </c>
      <c r="V98" s="35">
        <v>0.14299999999999999</v>
      </c>
      <c r="W98" s="35">
        <v>1.4E-2</v>
      </c>
      <c r="X98" s="35">
        <v>1.6E-2</v>
      </c>
      <c r="Y98" s="35">
        <v>0.01</v>
      </c>
      <c r="Z98" s="35">
        <v>2E-3</v>
      </c>
      <c r="AA98" s="35">
        <v>3.4000000000000002E-2</v>
      </c>
      <c r="AB98" s="35">
        <v>7.4999999999999997E-2</v>
      </c>
      <c r="AC98" s="35">
        <v>0.124</v>
      </c>
      <c r="AD98" s="35">
        <v>1.7000000000000001E-2</v>
      </c>
      <c r="AE98" s="35">
        <v>1.851</v>
      </c>
      <c r="AF98" s="35">
        <v>0.41599999999999998</v>
      </c>
      <c r="AG98" s="35">
        <v>0.17799999999999999</v>
      </c>
      <c r="AH98" s="35">
        <v>2.6070000000000002</v>
      </c>
      <c r="AI98" s="35">
        <v>0.751</v>
      </c>
      <c r="AJ98" s="35">
        <v>8.9999999999999993E-3</v>
      </c>
      <c r="AK98" s="35">
        <v>0.66700000000000004</v>
      </c>
      <c r="AL98" s="35">
        <v>22.239000000000001</v>
      </c>
      <c r="AM98" s="35">
        <v>1.0860000000000001</v>
      </c>
      <c r="AN98" s="35">
        <v>0</v>
      </c>
      <c r="AO98" s="35">
        <v>1.575</v>
      </c>
      <c r="AP98" s="35">
        <v>0.97399999999999998</v>
      </c>
      <c r="AQ98" s="35">
        <v>72.983999999999995</v>
      </c>
      <c r="AR98" s="35">
        <v>501.20600000000002</v>
      </c>
      <c r="AS98" s="35">
        <v>1.4999999999999999E-2</v>
      </c>
      <c r="AT98" s="35">
        <v>70.757999999999996</v>
      </c>
      <c r="AU98" s="35">
        <v>0.28199999999999997</v>
      </c>
      <c r="AV98" s="35">
        <v>0.182</v>
      </c>
      <c r="AW98" s="35">
        <v>4.2000000000000003E-2</v>
      </c>
      <c r="AX98" s="35">
        <v>2.6960000000000002</v>
      </c>
      <c r="AY98" s="35">
        <v>1.4999999999999999E-2</v>
      </c>
      <c r="AZ98" s="35">
        <v>0</v>
      </c>
      <c r="BA98" s="35">
        <v>4.9000000000000002E-2</v>
      </c>
      <c r="BB98" s="35">
        <v>0.30099999999999999</v>
      </c>
      <c r="BC98" s="35">
        <v>5.0179999999999998</v>
      </c>
      <c r="BD98" s="35">
        <v>0</v>
      </c>
      <c r="BE98" s="35">
        <v>26.68</v>
      </c>
      <c r="BF98" s="35">
        <v>0.628</v>
      </c>
      <c r="BG98" s="35">
        <v>0.114</v>
      </c>
      <c r="BH98" s="35">
        <v>1.3180000000000001</v>
      </c>
      <c r="BI98" s="35">
        <v>21.355</v>
      </c>
      <c r="BJ98" s="35">
        <v>0</v>
      </c>
      <c r="BK98" s="35">
        <v>0</v>
      </c>
      <c r="BL98" s="80">
        <v>0</v>
      </c>
      <c r="BM98" s="81">
        <f t="shared" si="5"/>
        <v>740.91700000000014</v>
      </c>
      <c r="BN98" s="37"/>
      <c r="BO98" s="34">
        <v>81.792000000000002</v>
      </c>
      <c r="BP98" s="82">
        <f t="shared" si="6"/>
        <v>777.19900000000007</v>
      </c>
      <c r="BQ98" s="36">
        <f t="shared" si="7"/>
        <v>777.19900000000007</v>
      </c>
      <c r="BR98" s="83">
        <v>74.715000000000003</v>
      </c>
      <c r="BS98" s="34">
        <v>702.48400000000004</v>
      </c>
      <c r="BT98" s="84">
        <v>0</v>
      </c>
      <c r="BU98" s="84">
        <v>0</v>
      </c>
      <c r="BV98" s="34">
        <v>0</v>
      </c>
      <c r="BW98" s="85">
        <v>0</v>
      </c>
      <c r="BX98" s="37">
        <v>0</v>
      </c>
      <c r="BZ98" s="2"/>
    </row>
    <row r="99" spans="1:78">
      <c r="A99" s="60" t="s">
        <v>50</v>
      </c>
      <c r="B99" s="37" t="s">
        <v>51</v>
      </c>
      <c r="C99" s="35">
        <f t="shared" si="4"/>
        <v>11030.659999999996</v>
      </c>
      <c r="D99" s="34"/>
      <c r="E99" s="34"/>
      <c r="F99" s="34"/>
      <c r="G99" s="34"/>
      <c r="H99" s="34"/>
      <c r="I99" s="34"/>
      <c r="J99" s="34"/>
      <c r="K99" s="34"/>
      <c r="L99" s="36">
        <v>0.45900000000000002</v>
      </c>
      <c r="M99" s="35">
        <v>178.08500000000001</v>
      </c>
      <c r="N99" s="35">
        <v>0.124</v>
      </c>
      <c r="O99" s="35">
        <v>28.556999999999999</v>
      </c>
      <c r="P99" s="35">
        <v>15.81</v>
      </c>
      <c r="Q99" s="35">
        <v>8.9999999999999993E-3</v>
      </c>
      <c r="R99" s="35">
        <v>1.728</v>
      </c>
      <c r="S99" s="35">
        <v>0.79900000000000004</v>
      </c>
      <c r="T99" s="35">
        <v>0</v>
      </c>
      <c r="U99" s="35">
        <v>0.27200000000000002</v>
      </c>
      <c r="V99" s="35">
        <v>0.82099999999999995</v>
      </c>
      <c r="W99" s="35">
        <v>0.77300000000000002</v>
      </c>
      <c r="X99" s="35">
        <v>3.5009999999999999</v>
      </c>
      <c r="Y99" s="35">
        <v>4.3920000000000003</v>
      </c>
      <c r="Z99" s="35">
        <v>0.84299999999999997</v>
      </c>
      <c r="AA99" s="35">
        <v>1.95</v>
      </c>
      <c r="AB99" s="35">
        <v>1.2969999999999999</v>
      </c>
      <c r="AC99" s="35">
        <v>64.698999999999998</v>
      </c>
      <c r="AD99" s="35">
        <v>5.5060000000000002</v>
      </c>
      <c r="AE99" s="35">
        <v>70.623999999999995</v>
      </c>
      <c r="AF99" s="35">
        <v>27.673999999999999</v>
      </c>
      <c r="AG99" s="35">
        <v>34.552999999999997</v>
      </c>
      <c r="AH99" s="35">
        <v>43.024000000000001</v>
      </c>
      <c r="AI99" s="35">
        <v>264.83</v>
      </c>
      <c r="AJ99" s="35">
        <v>113.038</v>
      </c>
      <c r="AK99" s="35">
        <v>5.0110000000000001</v>
      </c>
      <c r="AL99" s="35">
        <v>302.54500000000002</v>
      </c>
      <c r="AM99" s="35">
        <v>39.734999999999999</v>
      </c>
      <c r="AN99" s="35">
        <v>5.25</v>
      </c>
      <c r="AO99" s="35">
        <v>76.049000000000007</v>
      </c>
      <c r="AP99" s="35">
        <v>21.187999999999999</v>
      </c>
      <c r="AQ99" s="35">
        <v>32.515000000000001</v>
      </c>
      <c r="AR99" s="35">
        <v>2341.1799999999998</v>
      </c>
      <c r="AS99" s="35">
        <v>9.18</v>
      </c>
      <c r="AT99" s="35">
        <v>168.06800000000001</v>
      </c>
      <c r="AU99" s="35">
        <v>22.513000000000002</v>
      </c>
      <c r="AV99" s="35">
        <v>29.44</v>
      </c>
      <c r="AW99" s="35">
        <v>2.85</v>
      </c>
      <c r="AX99" s="35">
        <v>145.667</v>
      </c>
      <c r="AY99" s="35">
        <v>0.29699999999999999</v>
      </c>
      <c r="AZ99" s="35">
        <v>3.931</v>
      </c>
      <c r="BA99" s="35">
        <v>81.861999999999995</v>
      </c>
      <c r="BB99" s="35">
        <v>15.646000000000001</v>
      </c>
      <c r="BC99" s="35">
        <v>138.875</v>
      </c>
      <c r="BD99" s="35">
        <v>6.57</v>
      </c>
      <c r="BE99" s="35">
        <v>27.806000000000001</v>
      </c>
      <c r="BF99" s="35">
        <v>17.007999999999999</v>
      </c>
      <c r="BG99" s="35">
        <v>2.5209999999999999</v>
      </c>
      <c r="BH99" s="35">
        <v>6.7190000000000003</v>
      </c>
      <c r="BI99" s="35">
        <v>17.079999999999998</v>
      </c>
      <c r="BJ99" s="35">
        <v>0</v>
      </c>
      <c r="BK99" s="35">
        <v>0</v>
      </c>
      <c r="BL99" s="80">
        <v>0</v>
      </c>
      <c r="BM99" s="81">
        <f t="shared" si="5"/>
        <v>4382.873999999998</v>
      </c>
      <c r="BN99" s="37"/>
      <c r="BO99" s="34">
        <v>1182.9169999999999</v>
      </c>
      <c r="BP99" s="82">
        <f t="shared" si="6"/>
        <v>5464.8689999999997</v>
      </c>
      <c r="BQ99" s="36">
        <f t="shared" si="7"/>
        <v>5464.8689999999997</v>
      </c>
      <c r="BR99" s="83">
        <v>0</v>
      </c>
      <c r="BS99" s="34">
        <v>5464.8689999999997</v>
      </c>
      <c r="BT99" s="84">
        <v>0</v>
      </c>
      <c r="BU99" s="84">
        <v>0</v>
      </c>
      <c r="BV99" s="34">
        <v>0</v>
      </c>
      <c r="BW99" s="85">
        <v>0</v>
      </c>
      <c r="BX99" s="37">
        <v>0</v>
      </c>
      <c r="BZ99" s="2"/>
    </row>
    <row r="100" spans="1:78">
      <c r="A100" s="60" t="s">
        <v>52</v>
      </c>
      <c r="B100" s="37" t="s">
        <v>188</v>
      </c>
      <c r="C100" s="35">
        <f t="shared" si="4"/>
        <v>1990.239</v>
      </c>
      <c r="D100" s="34"/>
      <c r="E100" s="34"/>
      <c r="F100" s="34"/>
      <c r="G100" s="34"/>
      <c r="H100" s="34"/>
      <c r="I100" s="34"/>
      <c r="J100" s="34"/>
      <c r="K100" s="34"/>
      <c r="L100" s="36">
        <v>8.9999999999999993E-3</v>
      </c>
      <c r="M100" s="35">
        <v>0</v>
      </c>
      <c r="N100" s="35">
        <v>0.22</v>
      </c>
      <c r="O100" s="35">
        <v>2.2519999999999998</v>
      </c>
      <c r="P100" s="35">
        <v>7.28</v>
      </c>
      <c r="Q100" s="35">
        <v>2E-3</v>
      </c>
      <c r="R100" s="35">
        <v>0.68899999999999995</v>
      </c>
      <c r="S100" s="35">
        <v>0.04</v>
      </c>
      <c r="T100" s="35">
        <v>0</v>
      </c>
      <c r="U100" s="35">
        <v>2.633</v>
      </c>
      <c r="V100" s="35">
        <v>1.256</v>
      </c>
      <c r="W100" s="35">
        <v>9.2999999999999999E-2</v>
      </c>
      <c r="X100" s="35">
        <v>1.482</v>
      </c>
      <c r="Y100" s="35">
        <v>0.83199999999999996</v>
      </c>
      <c r="Z100" s="35">
        <v>8.0000000000000002E-3</v>
      </c>
      <c r="AA100" s="35">
        <v>0.13400000000000001</v>
      </c>
      <c r="AB100" s="35">
        <v>0.224</v>
      </c>
      <c r="AC100" s="35">
        <v>2.7970000000000002</v>
      </c>
      <c r="AD100" s="35">
        <v>6.44</v>
      </c>
      <c r="AE100" s="35">
        <v>32.069000000000003</v>
      </c>
      <c r="AF100" s="35">
        <v>4.9669999999999996</v>
      </c>
      <c r="AG100" s="35">
        <v>8.4459999999999997</v>
      </c>
      <c r="AH100" s="35">
        <v>18.53</v>
      </c>
      <c r="AI100" s="35">
        <v>22.841000000000001</v>
      </c>
      <c r="AJ100" s="35">
        <v>1.8340000000000001</v>
      </c>
      <c r="AK100" s="35">
        <v>2.4279999999999999</v>
      </c>
      <c r="AL100" s="35">
        <v>141.25800000000001</v>
      </c>
      <c r="AM100" s="35">
        <v>29.195</v>
      </c>
      <c r="AN100" s="35">
        <v>1.2090000000000001</v>
      </c>
      <c r="AO100" s="35">
        <v>24.640999999999998</v>
      </c>
      <c r="AP100" s="35">
        <v>4.16</v>
      </c>
      <c r="AQ100" s="35">
        <v>3.113</v>
      </c>
      <c r="AR100" s="35">
        <v>0.33700000000000002</v>
      </c>
      <c r="AS100" s="35">
        <v>28.856000000000002</v>
      </c>
      <c r="AT100" s="35">
        <v>0</v>
      </c>
      <c r="AU100" s="35">
        <v>0</v>
      </c>
      <c r="AV100" s="35">
        <v>9.0129999999999999</v>
      </c>
      <c r="AW100" s="35">
        <v>1.0129999999999999</v>
      </c>
      <c r="AX100" s="35">
        <v>9.9619999999999997</v>
      </c>
      <c r="AY100" s="35">
        <v>0.12</v>
      </c>
      <c r="AZ100" s="35">
        <v>0</v>
      </c>
      <c r="BA100" s="35">
        <v>8.8239999999999998</v>
      </c>
      <c r="BB100" s="35">
        <v>2.786</v>
      </c>
      <c r="BC100" s="35">
        <v>76.953000000000003</v>
      </c>
      <c r="BD100" s="35">
        <v>0.44700000000000001</v>
      </c>
      <c r="BE100" s="35">
        <v>4.4329999999999998</v>
      </c>
      <c r="BF100" s="35">
        <v>3.052</v>
      </c>
      <c r="BG100" s="35">
        <v>1.0369999999999999</v>
      </c>
      <c r="BH100" s="35">
        <v>0</v>
      </c>
      <c r="BI100" s="35">
        <v>6.5000000000000002E-2</v>
      </c>
      <c r="BJ100" s="35">
        <v>0</v>
      </c>
      <c r="BK100" s="35">
        <v>0</v>
      </c>
      <c r="BL100" s="80">
        <v>0</v>
      </c>
      <c r="BM100" s="81">
        <f t="shared" si="5"/>
        <v>467.98</v>
      </c>
      <c r="BN100" s="37"/>
      <c r="BO100" s="34">
        <v>241.459</v>
      </c>
      <c r="BP100" s="82">
        <f t="shared" si="6"/>
        <v>0</v>
      </c>
      <c r="BQ100" s="36">
        <f t="shared" si="7"/>
        <v>0</v>
      </c>
      <c r="BR100" s="83">
        <v>0</v>
      </c>
      <c r="BS100" s="34">
        <v>0</v>
      </c>
      <c r="BT100" s="84">
        <v>0</v>
      </c>
      <c r="BU100" s="84">
        <v>0</v>
      </c>
      <c r="BV100" s="34">
        <v>1280.8</v>
      </c>
      <c r="BW100" s="85">
        <v>0</v>
      </c>
      <c r="BX100" s="37">
        <v>0</v>
      </c>
      <c r="BZ100" s="2"/>
    </row>
    <row r="101" spans="1:78">
      <c r="A101" s="60" t="s">
        <v>53</v>
      </c>
      <c r="B101" s="37" t="s">
        <v>137</v>
      </c>
      <c r="C101" s="35">
        <f t="shared" si="4"/>
        <v>16231.170000000002</v>
      </c>
      <c r="D101" s="34"/>
      <c r="E101" s="34"/>
      <c r="F101" s="34"/>
      <c r="G101" s="34"/>
      <c r="H101" s="34"/>
      <c r="I101" s="34"/>
      <c r="J101" s="34"/>
      <c r="K101" s="34"/>
      <c r="L101" s="36">
        <v>0.66300000000000003</v>
      </c>
      <c r="M101" s="35">
        <v>9.2309999999999999</v>
      </c>
      <c r="N101" s="35">
        <v>1.5109999999999999</v>
      </c>
      <c r="O101" s="35">
        <v>51.956000000000003</v>
      </c>
      <c r="P101" s="35">
        <v>50.715000000000003</v>
      </c>
      <c r="Q101" s="35">
        <v>0.106</v>
      </c>
      <c r="R101" s="35">
        <v>1.706</v>
      </c>
      <c r="S101" s="35">
        <v>0.86199999999999999</v>
      </c>
      <c r="T101" s="35">
        <v>0</v>
      </c>
      <c r="U101" s="35">
        <v>33.136000000000003</v>
      </c>
      <c r="V101" s="35">
        <v>14.452</v>
      </c>
      <c r="W101" s="35">
        <v>1.5409999999999999</v>
      </c>
      <c r="X101" s="35">
        <v>15.715</v>
      </c>
      <c r="Y101" s="35">
        <v>22.734000000000002</v>
      </c>
      <c r="Z101" s="35">
        <v>3.9E-2</v>
      </c>
      <c r="AA101" s="35">
        <v>3.6829999999999998</v>
      </c>
      <c r="AB101" s="35">
        <v>1.984</v>
      </c>
      <c r="AC101" s="35">
        <v>464.25299999999999</v>
      </c>
      <c r="AD101" s="35">
        <v>55.206000000000003</v>
      </c>
      <c r="AE101" s="35">
        <v>749.38800000000003</v>
      </c>
      <c r="AF101" s="35">
        <v>54.826999999999998</v>
      </c>
      <c r="AG101" s="35">
        <v>94.668999999999997</v>
      </c>
      <c r="AH101" s="35">
        <v>114.771</v>
      </c>
      <c r="AI101" s="35">
        <v>305.18599999999998</v>
      </c>
      <c r="AJ101" s="35">
        <v>15.462999999999999</v>
      </c>
      <c r="AK101" s="35">
        <v>84.515000000000001</v>
      </c>
      <c r="AL101" s="35">
        <v>24.062000000000001</v>
      </c>
      <c r="AM101" s="35">
        <v>137.87100000000001</v>
      </c>
      <c r="AN101" s="35">
        <v>5.4669999999999996</v>
      </c>
      <c r="AO101" s="35">
        <v>352.66699999999997</v>
      </c>
      <c r="AP101" s="35">
        <v>57.848999999999997</v>
      </c>
      <c r="AQ101" s="35">
        <v>6.6529999999999996</v>
      </c>
      <c r="AR101" s="35">
        <v>331.17</v>
      </c>
      <c r="AS101" s="35">
        <v>5.5759999999999996</v>
      </c>
      <c r="AT101" s="35">
        <v>775.60900000000004</v>
      </c>
      <c r="AU101" s="35">
        <v>33.683999999999997</v>
      </c>
      <c r="AV101" s="35">
        <v>201.41200000000001</v>
      </c>
      <c r="AW101" s="35">
        <v>1410.182</v>
      </c>
      <c r="AX101" s="35">
        <v>16.803000000000001</v>
      </c>
      <c r="AY101" s="35">
        <v>0.215</v>
      </c>
      <c r="AZ101" s="35">
        <v>14.792</v>
      </c>
      <c r="BA101" s="35">
        <v>20.859000000000002</v>
      </c>
      <c r="BB101" s="35">
        <v>17.559999999999999</v>
      </c>
      <c r="BC101" s="35">
        <v>491.06900000000002</v>
      </c>
      <c r="BD101" s="35">
        <v>0</v>
      </c>
      <c r="BE101" s="35">
        <v>21.616</v>
      </c>
      <c r="BF101" s="35">
        <v>1.744</v>
      </c>
      <c r="BG101" s="35">
        <v>2.383</v>
      </c>
      <c r="BH101" s="35">
        <v>1.425</v>
      </c>
      <c r="BI101" s="35">
        <v>8.7759999999999998</v>
      </c>
      <c r="BJ101" s="35">
        <v>0</v>
      </c>
      <c r="BK101" s="35">
        <v>0</v>
      </c>
      <c r="BL101" s="80">
        <v>0</v>
      </c>
      <c r="BM101" s="81">
        <f t="shared" si="5"/>
        <v>6087.7560000000012</v>
      </c>
      <c r="BN101" s="37"/>
      <c r="BO101" s="34">
        <v>4893.2719999999999</v>
      </c>
      <c r="BP101" s="82">
        <f t="shared" si="6"/>
        <v>5250.1419999999998</v>
      </c>
      <c r="BQ101" s="36">
        <f t="shared" si="7"/>
        <v>4680.9589999999998</v>
      </c>
      <c r="BR101" s="83">
        <v>0</v>
      </c>
      <c r="BS101" s="34">
        <v>4680.9589999999998</v>
      </c>
      <c r="BT101" s="84">
        <v>569.18299999999999</v>
      </c>
      <c r="BU101" s="84">
        <v>0</v>
      </c>
      <c r="BV101" s="34">
        <v>0</v>
      </c>
      <c r="BW101" s="85">
        <v>0</v>
      </c>
      <c r="BX101" s="37">
        <v>0</v>
      </c>
      <c r="BZ101" s="2"/>
    </row>
    <row r="102" spans="1:78">
      <c r="A102" s="60" t="s">
        <v>54</v>
      </c>
      <c r="B102" s="37" t="s">
        <v>138</v>
      </c>
      <c r="C102" s="35">
        <f t="shared" si="4"/>
        <v>2452.9189999999999</v>
      </c>
      <c r="D102" s="34"/>
      <c r="E102" s="34"/>
      <c r="F102" s="34"/>
      <c r="G102" s="34"/>
      <c r="H102" s="34"/>
      <c r="I102" s="34"/>
      <c r="J102" s="34"/>
      <c r="K102" s="34"/>
      <c r="L102" s="36">
        <v>0.32</v>
      </c>
      <c r="M102" s="35">
        <v>33.781999999999996</v>
      </c>
      <c r="N102" s="35">
        <v>0.48399999999999999</v>
      </c>
      <c r="O102" s="35">
        <v>15.170999999999999</v>
      </c>
      <c r="P102" s="35">
        <v>17.681000000000001</v>
      </c>
      <c r="Q102" s="35">
        <v>1.4E-2</v>
      </c>
      <c r="R102" s="35">
        <v>1.3029999999999999</v>
      </c>
      <c r="S102" s="35">
        <v>6.4219999999999997</v>
      </c>
      <c r="T102" s="35">
        <v>0</v>
      </c>
      <c r="U102" s="35">
        <v>6.9409999999999998</v>
      </c>
      <c r="V102" s="35">
        <v>1</v>
      </c>
      <c r="W102" s="35">
        <v>0.34699999999999998</v>
      </c>
      <c r="X102" s="35">
        <v>4.415</v>
      </c>
      <c r="Y102" s="35">
        <v>1.9750000000000001</v>
      </c>
      <c r="Z102" s="35">
        <v>3.3000000000000002E-2</v>
      </c>
      <c r="AA102" s="35">
        <v>1.133</v>
      </c>
      <c r="AB102" s="35">
        <v>0.89600000000000002</v>
      </c>
      <c r="AC102" s="35">
        <v>59.420999999999999</v>
      </c>
      <c r="AD102" s="35">
        <v>19.388999999999999</v>
      </c>
      <c r="AE102" s="35">
        <v>197.50399999999999</v>
      </c>
      <c r="AF102" s="35">
        <v>16.640999999999998</v>
      </c>
      <c r="AG102" s="35">
        <v>15.679</v>
      </c>
      <c r="AH102" s="35">
        <v>124.911</v>
      </c>
      <c r="AI102" s="35">
        <v>44.337000000000003</v>
      </c>
      <c r="AJ102" s="35">
        <v>59.735999999999997</v>
      </c>
      <c r="AK102" s="35">
        <v>28.513000000000002</v>
      </c>
      <c r="AL102" s="35">
        <v>85.915999999999997</v>
      </c>
      <c r="AM102" s="35">
        <v>68.811000000000007</v>
      </c>
      <c r="AN102" s="35">
        <v>1.2210000000000001</v>
      </c>
      <c r="AO102" s="35">
        <v>122.745</v>
      </c>
      <c r="AP102" s="35">
        <v>4.2270000000000003</v>
      </c>
      <c r="AQ102" s="35">
        <v>5.7869999999999999</v>
      </c>
      <c r="AR102" s="35">
        <v>25.06</v>
      </c>
      <c r="AS102" s="35">
        <v>7.6619999999999999</v>
      </c>
      <c r="AT102" s="35">
        <v>35.136000000000003</v>
      </c>
      <c r="AU102" s="35">
        <v>466.66399999999999</v>
      </c>
      <c r="AV102" s="35">
        <v>1.8180000000000001</v>
      </c>
      <c r="AW102" s="35">
        <v>23.189</v>
      </c>
      <c r="AX102" s="35">
        <v>24.512</v>
      </c>
      <c r="AY102" s="35">
        <v>2E-3</v>
      </c>
      <c r="AZ102" s="35">
        <v>28.702999999999999</v>
      </c>
      <c r="BA102" s="35">
        <v>36.311999999999998</v>
      </c>
      <c r="BB102" s="35">
        <v>6.0819999999999999</v>
      </c>
      <c r="BC102" s="35">
        <v>0.186</v>
      </c>
      <c r="BD102" s="35">
        <v>27.753</v>
      </c>
      <c r="BE102" s="35">
        <v>5.1319999999999997</v>
      </c>
      <c r="BF102" s="35">
        <v>3.617</v>
      </c>
      <c r="BG102" s="35">
        <v>1.8859999999999999</v>
      </c>
      <c r="BH102" s="35">
        <v>0</v>
      </c>
      <c r="BI102" s="35">
        <v>5.327</v>
      </c>
      <c r="BJ102" s="35">
        <v>0</v>
      </c>
      <c r="BK102" s="35">
        <v>0</v>
      </c>
      <c r="BL102" s="80">
        <v>0</v>
      </c>
      <c r="BM102" s="81">
        <f t="shared" si="5"/>
        <v>1645.7959999999998</v>
      </c>
      <c r="BN102" s="37"/>
      <c r="BO102" s="34">
        <v>0</v>
      </c>
      <c r="BP102" s="82">
        <f t="shared" si="6"/>
        <v>807.12300000000005</v>
      </c>
      <c r="BQ102" s="36">
        <f t="shared" si="7"/>
        <v>807.12300000000005</v>
      </c>
      <c r="BR102" s="83">
        <v>0</v>
      </c>
      <c r="BS102" s="34">
        <v>807.12300000000005</v>
      </c>
      <c r="BT102" s="84">
        <v>0</v>
      </c>
      <c r="BU102" s="84">
        <v>0</v>
      </c>
      <c r="BV102" s="34">
        <v>0</v>
      </c>
      <c r="BW102" s="85">
        <v>0</v>
      </c>
      <c r="BX102" s="37">
        <v>0</v>
      </c>
      <c r="BZ102" s="2"/>
    </row>
    <row r="103" spans="1:78">
      <c r="A103" s="60" t="s">
        <v>55</v>
      </c>
      <c r="B103" s="37" t="s">
        <v>189</v>
      </c>
      <c r="C103" s="35">
        <f t="shared" si="4"/>
        <v>1118.7280000000001</v>
      </c>
      <c r="D103" s="34"/>
      <c r="E103" s="34"/>
      <c r="F103" s="34"/>
      <c r="G103" s="34"/>
      <c r="H103" s="34"/>
      <c r="I103" s="34"/>
      <c r="J103" s="34"/>
      <c r="K103" s="34"/>
      <c r="L103" s="36">
        <v>1.02</v>
      </c>
      <c r="M103" s="35">
        <v>0</v>
      </c>
      <c r="N103" s="35">
        <v>8.4000000000000005E-2</v>
      </c>
      <c r="O103" s="35">
        <v>0.86899999999999999</v>
      </c>
      <c r="P103" s="35">
        <v>0</v>
      </c>
      <c r="Q103" s="35">
        <v>6.0000000000000001E-3</v>
      </c>
      <c r="R103" s="35">
        <v>0</v>
      </c>
      <c r="S103" s="35">
        <v>5.7220000000000004</v>
      </c>
      <c r="T103" s="35">
        <v>0</v>
      </c>
      <c r="U103" s="35">
        <v>0</v>
      </c>
      <c r="V103" s="35">
        <v>0</v>
      </c>
      <c r="W103" s="35">
        <v>0</v>
      </c>
      <c r="X103" s="35">
        <v>1.8660000000000001</v>
      </c>
      <c r="Y103" s="35">
        <v>0.17299999999999999</v>
      </c>
      <c r="Z103" s="35">
        <v>0</v>
      </c>
      <c r="AA103" s="35">
        <v>0.52500000000000002</v>
      </c>
      <c r="AB103" s="35">
        <v>5.3999999999999999E-2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40</v>
      </c>
      <c r="AI103" s="35">
        <v>56.683</v>
      </c>
      <c r="AJ103" s="35">
        <v>0.33100000000000002</v>
      </c>
      <c r="AK103" s="35">
        <v>0</v>
      </c>
      <c r="AL103" s="35">
        <v>17.364999999999998</v>
      </c>
      <c r="AM103" s="35">
        <v>5.266</v>
      </c>
      <c r="AN103" s="35">
        <v>0</v>
      </c>
      <c r="AO103" s="35">
        <v>0</v>
      </c>
      <c r="AP103" s="35">
        <v>0</v>
      </c>
      <c r="AQ103" s="35">
        <v>2.9390000000000001</v>
      </c>
      <c r="AR103" s="35">
        <v>4.4569999999999999</v>
      </c>
      <c r="AS103" s="35">
        <v>0.41799999999999998</v>
      </c>
      <c r="AT103" s="35">
        <v>448.47899999999998</v>
      </c>
      <c r="AU103" s="35">
        <v>65.119</v>
      </c>
      <c r="AV103" s="35">
        <v>-11.134</v>
      </c>
      <c r="AW103" s="35">
        <v>0</v>
      </c>
      <c r="AX103" s="35">
        <v>6.7690000000000001</v>
      </c>
      <c r="AY103" s="35">
        <v>0</v>
      </c>
      <c r="AZ103" s="35">
        <v>0</v>
      </c>
      <c r="BA103" s="35">
        <v>2.3660000000000001</v>
      </c>
      <c r="BB103" s="35">
        <v>0</v>
      </c>
      <c r="BC103" s="35">
        <v>176.911</v>
      </c>
      <c r="BD103" s="35">
        <v>15.154</v>
      </c>
      <c r="BE103" s="35">
        <v>115.077</v>
      </c>
      <c r="BF103" s="35">
        <v>110.468</v>
      </c>
      <c r="BG103" s="35">
        <v>0.22</v>
      </c>
      <c r="BH103" s="35">
        <v>0</v>
      </c>
      <c r="BI103" s="35">
        <v>3.5030000000000001</v>
      </c>
      <c r="BJ103" s="35">
        <v>0</v>
      </c>
      <c r="BK103" s="35">
        <v>0</v>
      </c>
      <c r="BL103" s="80">
        <v>0</v>
      </c>
      <c r="BM103" s="81">
        <f t="shared" si="5"/>
        <v>1070.71</v>
      </c>
      <c r="BN103" s="37"/>
      <c r="BO103" s="34">
        <v>0</v>
      </c>
      <c r="BP103" s="82">
        <f t="shared" si="6"/>
        <v>48.018000000000001</v>
      </c>
      <c r="BQ103" s="36">
        <f t="shared" si="7"/>
        <v>48.018000000000001</v>
      </c>
      <c r="BR103" s="83">
        <v>0</v>
      </c>
      <c r="BS103" s="34">
        <v>48.018000000000001</v>
      </c>
      <c r="BT103" s="84">
        <v>0</v>
      </c>
      <c r="BU103" s="84">
        <v>0</v>
      </c>
      <c r="BV103" s="34">
        <v>0</v>
      </c>
      <c r="BW103" s="85">
        <v>0</v>
      </c>
      <c r="BX103" s="37">
        <v>0</v>
      </c>
      <c r="BZ103" s="2"/>
    </row>
    <row r="104" spans="1:78">
      <c r="A104" s="60" t="s">
        <v>56</v>
      </c>
      <c r="B104" s="37" t="s">
        <v>175</v>
      </c>
      <c r="C104" s="35">
        <f t="shared" si="4"/>
        <v>19405.919000000002</v>
      </c>
      <c r="D104" s="34"/>
      <c r="E104" s="34"/>
      <c r="F104" s="34"/>
      <c r="G104" s="34"/>
      <c r="H104" s="34"/>
      <c r="I104" s="34"/>
      <c r="J104" s="34"/>
      <c r="K104" s="34"/>
      <c r="L104" s="36">
        <v>0</v>
      </c>
      <c r="M104" s="35">
        <v>8.8999999999999996E-2</v>
      </c>
      <c r="N104" s="35">
        <v>0.748</v>
      </c>
      <c r="O104" s="35">
        <v>27.891999999999999</v>
      </c>
      <c r="P104" s="35">
        <v>27.710999999999999</v>
      </c>
      <c r="Q104" s="35">
        <v>6.0000000000000001E-3</v>
      </c>
      <c r="R104" s="35">
        <v>3.7610000000000001</v>
      </c>
      <c r="S104" s="35">
        <v>1.0489999999999999</v>
      </c>
      <c r="T104" s="35">
        <v>0</v>
      </c>
      <c r="U104" s="35">
        <v>7.3419999999999996</v>
      </c>
      <c r="V104" s="35">
        <v>0</v>
      </c>
      <c r="W104" s="35">
        <v>0</v>
      </c>
      <c r="X104" s="35">
        <v>4.6340000000000003</v>
      </c>
      <c r="Y104" s="35">
        <v>4.8369999999999997</v>
      </c>
      <c r="Z104" s="35">
        <v>0.57099999999999995</v>
      </c>
      <c r="AA104" s="35">
        <v>0.74299999999999999</v>
      </c>
      <c r="AB104" s="35">
        <v>0.40400000000000003</v>
      </c>
      <c r="AC104" s="35">
        <v>15.481</v>
      </c>
      <c r="AD104" s="35">
        <v>3.4910000000000001</v>
      </c>
      <c r="AE104" s="35">
        <v>183.75700000000001</v>
      </c>
      <c r="AF104" s="35">
        <v>54.856999999999999</v>
      </c>
      <c r="AG104" s="35">
        <v>73.632999999999996</v>
      </c>
      <c r="AH104" s="35">
        <v>34.695999999999998</v>
      </c>
      <c r="AI104" s="35">
        <v>227.39699999999999</v>
      </c>
      <c r="AJ104" s="35">
        <v>28.248000000000001</v>
      </c>
      <c r="AK104" s="35">
        <v>7.6260000000000003</v>
      </c>
      <c r="AL104" s="35">
        <v>16.195</v>
      </c>
      <c r="AM104" s="35">
        <v>33.963999999999999</v>
      </c>
      <c r="AN104" s="35">
        <v>0.66200000000000003</v>
      </c>
      <c r="AO104" s="35">
        <v>334.089</v>
      </c>
      <c r="AP104" s="35">
        <v>78.369</v>
      </c>
      <c r="AQ104" s="35">
        <v>10.334</v>
      </c>
      <c r="AR104" s="35">
        <v>54.231999999999999</v>
      </c>
      <c r="AS104" s="35">
        <v>6.1079999999999997</v>
      </c>
      <c r="AT104" s="35">
        <v>133.33199999999999</v>
      </c>
      <c r="AU104" s="35">
        <v>5.9989999999999997</v>
      </c>
      <c r="AV104" s="35">
        <v>3.1720000000000002</v>
      </c>
      <c r="AW104" s="35">
        <v>129.32400000000001</v>
      </c>
      <c r="AX104" s="35">
        <v>15.775</v>
      </c>
      <c r="AY104" s="35">
        <v>0.56100000000000005</v>
      </c>
      <c r="AZ104" s="35">
        <v>6.5279999999999996</v>
      </c>
      <c r="BA104" s="35">
        <v>35.558999999999997</v>
      </c>
      <c r="BB104" s="35">
        <v>10.048999999999999</v>
      </c>
      <c r="BC104" s="35">
        <v>67.201999999999998</v>
      </c>
      <c r="BD104" s="35">
        <v>0.90300000000000002</v>
      </c>
      <c r="BE104" s="35">
        <v>35.987000000000002</v>
      </c>
      <c r="BF104" s="35">
        <v>15.266999999999999</v>
      </c>
      <c r="BG104" s="35">
        <v>22.190999999999999</v>
      </c>
      <c r="BH104" s="35">
        <v>6.12</v>
      </c>
      <c r="BI104" s="35">
        <v>62.468000000000004</v>
      </c>
      <c r="BJ104" s="35">
        <v>0</v>
      </c>
      <c r="BK104" s="35">
        <v>0</v>
      </c>
      <c r="BL104" s="80">
        <v>0</v>
      </c>
      <c r="BM104" s="81">
        <f t="shared" si="5"/>
        <v>1793.3630000000001</v>
      </c>
      <c r="BN104" s="37"/>
      <c r="BO104" s="34">
        <v>0</v>
      </c>
      <c r="BP104" s="82">
        <f t="shared" si="6"/>
        <v>17612.556</v>
      </c>
      <c r="BQ104" s="36">
        <f t="shared" si="7"/>
        <v>17612.556</v>
      </c>
      <c r="BR104" s="83">
        <v>12149.145</v>
      </c>
      <c r="BS104" s="34">
        <v>5463.4110000000001</v>
      </c>
      <c r="BT104" s="84">
        <v>0</v>
      </c>
      <c r="BU104" s="84">
        <v>0</v>
      </c>
      <c r="BV104" s="34">
        <v>0</v>
      </c>
      <c r="BW104" s="85">
        <v>0</v>
      </c>
      <c r="BX104" s="37">
        <v>0</v>
      </c>
      <c r="BZ104" s="2"/>
    </row>
    <row r="105" spans="1:78">
      <c r="A105" s="60" t="s">
        <v>57</v>
      </c>
      <c r="B105" s="37" t="s">
        <v>210</v>
      </c>
      <c r="C105" s="35">
        <f t="shared" si="4"/>
        <v>9630.3640000000032</v>
      </c>
      <c r="D105" s="34"/>
      <c r="E105" s="34"/>
      <c r="F105" s="34"/>
      <c r="G105" s="34"/>
      <c r="H105" s="34"/>
      <c r="I105" s="34"/>
      <c r="J105" s="34"/>
      <c r="K105" s="34"/>
      <c r="L105" s="36">
        <v>2.5710000000000002</v>
      </c>
      <c r="M105" s="35">
        <v>14.356</v>
      </c>
      <c r="N105" s="35">
        <v>6.0679999999999996</v>
      </c>
      <c r="O105" s="35">
        <v>60.625999999999998</v>
      </c>
      <c r="P105" s="35">
        <v>41.216000000000001</v>
      </c>
      <c r="Q105" s="35">
        <v>3.5999999999999997E-2</v>
      </c>
      <c r="R105" s="35">
        <v>6.1310000000000002</v>
      </c>
      <c r="S105" s="35">
        <v>2.1520000000000001</v>
      </c>
      <c r="T105" s="35">
        <v>0</v>
      </c>
      <c r="U105" s="35">
        <v>21.175999999999998</v>
      </c>
      <c r="V105" s="35">
        <v>1.0109999999999999</v>
      </c>
      <c r="W105" s="35">
        <v>2.02</v>
      </c>
      <c r="X105" s="35">
        <v>12.52</v>
      </c>
      <c r="Y105" s="35">
        <v>4.1609999999999996</v>
      </c>
      <c r="Z105" s="35">
        <v>0.251</v>
      </c>
      <c r="AA105" s="35">
        <v>3.806</v>
      </c>
      <c r="AB105" s="35">
        <v>3.54</v>
      </c>
      <c r="AC105" s="35">
        <v>98.186000000000007</v>
      </c>
      <c r="AD105" s="35">
        <v>98.247</v>
      </c>
      <c r="AE105" s="35">
        <v>554.05999999999995</v>
      </c>
      <c r="AF105" s="35">
        <v>69.977000000000004</v>
      </c>
      <c r="AG105" s="35">
        <v>118.301</v>
      </c>
      <c r="AH105" s="35">
        <v>191.535</v>
      </c>
      <c r="AI105" s="35">
        <v>41.015000000000001</v>
      </c>
      <c r="AJ105" s="35">
        <v>19.565999999999999</v>
      </c>
      <c r="AK105" s="35">
        <v>100.18899999999999</v>
      </c>
      <c r="AL105" s="35">
        <v>139.54</v>
      </c>
      <c r="AM105" s="35">
        <v>145.99600000000001</v>
      </c>
      <c r="AN105" s="35">
        <v>11.694000000000001</v>
      </c>
      <c r="AO105" s="35">
        <v>227.30199999999999</v>
      </c>
      <c r="AP105" s="35">
        <v>24.085999999999999</v>
      </c>
      <c r="AQ105" s="35">
        <v>110.633</v>
      </c>
      <c r="AR105" s="35">
        <v>607.89700000000005</v>
      </c>
      <c r="AS105" s="35">
        <v>44.51</v>
      </c>
      <c r="AT105" s="35">
        <v>135.59</v>
      </c>
      <c r="AU105" s="35">
        <v>82.613</v>
      </c>
      <c r="AV105" s="35">
        <v>45.805999999999997</v>
      </c>
      <c r="AW105" s="35">
        <v>19.178000000000001</v>
      </c>
      <c r="AX105" s="35">
        <v>347.57799999999997</v>
      </c>
      <c r="AY105" s="35">
        <v>0.435</v>
      </c>
      <c r="AZ105" s="35">
        <v>7.9560000000000004</v>
      </c>
      <c r="BA105" s="35">
        <v>185.71700000000001</v>
      </c>
      <c r="BB105" s="35">
        <v>24.352</v>
      </c>
      <c r="BC105" s="35">
        <v>1029.2660000000001</v>
      </c>
      <c r="BD105" s="35">
        <v>42.326999999999998</v>
      </c>
      <c r="BE105" s="35">
        <v>230.21</v>
      </c>
      <c r="BF105" s="35">
        <v>127.895</v>
      </c>
      <c r="BG105" s="35">
        <v>7.87</v>
      </c>
      <c r="BH105" s="35">
        <v>1.72</v>
      </c>
      <c r="BI105" s="35">
        <v>11.023</v>
      </c>
      <c r="BJ105" s="35">
        <v>0</v>
      </c>
      <c r="BK105" s="35">
        <v>0</v>
      </c>
      <c r="BL105" s="80">
        <v>0</v>
      </c>
      <c r="BM105" s="81">
        <f t="shared" si="5"/>
        <v>5083.911000000001</v>
      </c>
      <c r="BN105" s="37"/>
      <c r="BO105" s="34">
        <v>3772.5790000000002</v>
      </c>
      <c r="BP105" s="82">
        <f t="shared" si="6"/>
        <v>550.64700000000005</v>
      </c>
      <c r="BQ105" s="36">
        <f t="shared" si="7"/>
        <v>550.64700000000005</v>
      </c>
      <c r="BR105" s="83">
        <v>0</v>
      </c>
      <c r="BS105" s="34">
        <v>550.64700000000005</v>
      </c>
      <c r="BT105" s="84">
        <v>0</v>
      </c>
      <c r="BU105" s="84">
        <v>0</v>
      </c>
      <c r="BV105" s="34">
        <v>223.227</v>
      </c>
      <c r="BW105" s="85">
        <v>0</v>
      </c>
      <c r="BX105" s="37">
        <v>0</v>
      </c>
      <c r="BZ105" s="2"/>
    </row>
    <row r="106" spans="1:78">
      <c r="A106" s="60" t="s">
        <v>58</v>
      </c>
      <c r="B106" s="37" t="s">
        <v>190</v>
      </c>
      <c r="C106" s="35">
        <f t="shared" si="4"/>
        <v>13.898999999999999</v>
      </c>
      <c r="D106" s="34"/>
      <c r="E106" s="34"/>
      <c r="F106" s="34"/>
      <c r="G106" s="34"/>
      <c r="H106" s="34"/>
      <c r="I106" s="34"/>
      <c r="J106" s="34"/>
      <c r="K106" s="34"/>
      <c r="L106" s="36">
        <v>9.4339999999999993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1.212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80">
        <v>0</v>
      </c>
      <c r="BM106" s="81">
        <f t="shared" si="5"/>
        <v>10.645999999999999</v>
      </c>
      <c r="BN106" s="37"/>
      <c r="BO106" s="34">
        <v>0</v>
      </c>
      <c r="BP106" s="82">
        <f t="shared" si="6"/>
        <v>3.2530000000000001</v>
      </c>
      <c r="BQ106" s="36">
        <f t="shared" si="7"/>
        <v>3.2530000000000001</v>
      </c>
      <c r="BR106" s="83">
        <v>0</v>
      </c>
      <c r="BS106" s="34">
        <v>3.2530000000000001</v>
      </c>
      <c r="BT106" s="84">
        <v>0</v>
      </c>
      <c r="BU106" s="84">
        <v>0</v>
      </c>
      <c r="BV106" s="34">
        <v>0</v>
      </c>
      <c r="BW106" s="85">
        <v>0</v>
      </c>
      <c r="BX106" s="37">
        <v>0</v>
      </c>
      <c r="BZ106" s="2"/>
    </row>
    <row r="107" spans="1:78">
      <c r="A107" s="60" t="s">
        <v>59</v>
      </c>
      <c r="B107" s="37" t="s">
        <v>191</v>
      </c>
      <c r="C107" s="35">
        <f t="shared" si="4"/>
        <v>5345.021999999999</v>
      </c>
      <c r="D107" s="34"/>
      <c r="E107" s="34"/>
      <c r="F107" s="34"/>
      <c r="G107" s="34"/>
      <c r="H107" s="34"/>
      <c r="I107" s="34"/>
      <c r="J107" s="34"/>
      <c r="K107" s="34"/>
      <c r="L107" s="36">
        <v>1.056</v>
      </c>
      <c r="M107" s="35">
        <v>495.03300000000002</v>
      </c>
      <c r="N107" s="35">
        <v>5.9020000000000001</v>
      </c>
      <c r="O107" s="35">
        <v>9.8480000000000008</v>
      </c>
      <c r="P107" s="35">
        <v>18.001000000000001</v>
      </c>
      <c r="Q107" s="35">
        <v>0.29299999999999998</v>
      </c>
      <c r="R107" s="35">
        <v>2.1000000000000001E-2</v>
      </c>
      <c r="S107" s="35">
        <v>0.26500000000000001</v>
      </c>
      <c r="T107" s="35">
        <v>0</v>
      </c>
      <c r="U107" s="35">
        <v>0.66900000000000004</v>
      </c>
      <c r="V107" s="35">
        <v>3.0000000000000001E-3</v>
      </c>
      <c r="W107" s="35">
        <v>2.7E-2</v>
      </c>
      <c r="X107" s="35">
        <v>3.7370000000000001</v>
      </c>
      <c r="Y107" s="35">
        <v>1.5820000000000001</v>
      </c>
      <c r="Z107" s="35">
        <v>1.121</v>
      </c>
      <c r="AA107" s="35">
        <v>1.7999999999999999E-2</v>
      </c>
      <c r="AB107" s="35">
        <v>0.38400000000000001</v>
      </c>
      <c r="AC107" s="35">
        <v>24.388000000000002</v>
      </c>
      <c r="AD107" s="35">
        <v>27.324000000000002</v>
      </c>
      <c r="AE107" s="35">
        <v>551.923</v>
      </c>
      <c r="AF107" s="35">
        <v>41.338000000000001</v>
      </c>
      <c r="AG107" s="35">
        <v>4.6959999999999997</v>
      </c>
      <c r="AH107" s="35">
        <v>43.304000000000002</v>
      </c>
      <c r="AI107" s="35">
        <v>255.28800000000001</v>
      </c>
      <c r="AJ107" s="35">
        <v>356.58199999999999</v>
      </c>
      <c r="AK107" s="35">
        <v>14.555999999999999</v>
      </c>
      <c r="AL107" s="35">
        <v>1369.54</v>
      </c>
      <c r="AM107" s="35">
        <v>7.234</v>
      </c>
      <c r="AN107" s="35">
        <v>0</v>
      </c>
      <c r="AO107" s="35">
        <v>142.03100000000001</v>
      </c>
      <c r="AP107" s="35">
        <v>7.9859999999999998</v>
      </c>
      <c r="AQ107" s="35">
        <v>6.4589999999999996</v>
      </c>
      <c r="AR107" s="35">
        <v>21.846</v>
      </c>
      <c r="AS107" s="35">
        <v>0.94099999999999995</v>
      </c>
      <c r="AT107" s="35">
        <v>0</v>
      </c>
      <c r="AU107" s="35">
        <v>0.751</v>
      </c>
      <c r="AV107" s="35">
        <v>1.7999999999999999E-2</v>
      </c>
      <c r="AW107" s="35">
        <v>23.225999999999999</v>
      </c>
      <c r="AX107" s="35">
        <v>28.998999999999999</v>
      </c>
      <c r="AY107" s="35">
        <v>0</v>
      </c>
      <c r="AZ107" s="35">
        <v>7.8520000000000003</v>
      </c>
      <c r="BA107" s="35">
        <v>19.73</v>
      </c>
      <c r="BB107" s="35">
        <v>15.77</v>
      </c>
      <c r="BC107" s="35">
        <v>127.322</v>
      </c>
      <c r="BD107" s="35">
        <v>7.7880000000000003</v>
      </c>
      <c r="BE107" s="35">
        <v>6.9610000000000003</v>
      </c>
      <c r="BF107" s="35">
        <v>5.0830000000000002</v>
      </c>
      <c r="BG107" s="35">
        <v>28.486999999999998</v>
      </c>
      <c r="BH107" s="35">
        <v>1.0920000000000001</v>
      </c>
      <c r="BI107" s="35">
        <v>4.9180000000000001</v>
      </c>
      <c r="BJ107" s="35">
        <v>0</v>
      </c>
      <c r="BK107" s="35">
        <v>0</v>
      </c>
      <c r="BL107" s="80">
        <v>0</v>
      </c>
      <c r="BM107" s="81">
        <f t="shared" si="5"/>
        <v>3691.3929999999996</v>
      </c>
      <c r="BN107" s="37"/>
      <c r="BO107" s="34">
        <v>159.91200000000001</v>
      </c>
      <c r="BP107" s="82">
        <f t="shared" si="6"/>
        <v>1489.2539999999999</v>
      </c>
      <c r="BQ107" s="36">
        <f t="shared" si="7"/>
        <v>1489.2539999999999</v>
      </c>
      <c r="BR107" s="83">
        <v>0</v>
      </c>
      <c r="BS107" s="34">
        <v>1489.2539999999999</v>
      </c>
      <c r="BT107" s="84">
        <v>0</v>
      </c>
      <c r="BU107" s="84">
        <v>0</v>
      </c>
      <c r="BV107" s="34">
        <v>4.4630000000000001</v>
      </c>
      <c r="BW107" s="85">
        <v>0</v>
      </c>
      <c r="BX107" s="37">
        <v>0</v>
      </c>
      <c r="BZ107" s="2"/>
    </row>
    <row r="108" spans="1:78">
      <c r="A108" s="60" t="s">
        <v>60</v>
      </c>
      <c r="B108" s="37" t="s">
        <v>192</v>
      </c>
      <c r="C108" s="35">
        <f t="shared" si="4"/>
        <v>6887.1530000000002</v>
      </c>
      <c r="D108" s="34"/>
      <c r="E108" s="34"/>
      <c r="F108" s="34"/>
      <c r="G108" s="34"/>
      <c r="H108" s="34"/>
      <c r="I108" s="34"/>
      <c r="J108" s="34"/>
      <c r="K108" s="34"/>
      <c r="L108" s="36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4.2080000000000002</v>
      </c>
      <c r="AG108" s="35">
        <v>3.82</v>
      </c>
      <c r="AH108" s="35">
        <v>26.911000000000001</v>
      </c>
      <c r="AI108" s="35">
        <v>40.055999999999997</v>
      </c>
      <c r="AJ108" s="35">
        <v>0</v>
      </c>
      <c r="AK108" s="35">
        <v>0</v>
      </c>
      <c r="AL108" s="35">
        <v>69.034999999999997</v>
      </c>
      <c r="AM108" s="35">
        <v>0</v>
      </c>
      <c r="AN108" s="35">
        <v>0</v>
      </c>
      <c r="AO108" s="35">
        <v>806.90300000000002</v>
      </c>
      <c r="AP108" s="35">
        <v>0</v>
      </c>
      <c r="AQ108" s="35">
        <v>1.111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1672.7180000000001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80">
        <v>0</v>
      </c>
      <c r="BM108" s="81">
        <f t="shared" si="5"/>
        <v>2624.7620000000002</v>
      </c>
      <c r="BN108" s="37"/>
      <c r="BO108" s="34">
        <v>0</v>
      </c>
      <c r="BP108" s="82">
        <f t="shared" si="6"/>
        <v>4262.3909999999996</v>
      </c>
      <c r="BQ108" s="36">
        <f t="shared" si="7"/>
        <v>4262.3909999999996</v>
      </c>
      <c r="BR108" s="83">
        <v>0</v>
      </c>
      <c r="BS108" s="34">
        <v>4262.3909999999996</v>
      </c>
      <c r="BT108" s="84">
        <v>0</v>
      </c>
      <c r="BU108" s="84">
        <v>0</v>
      </c>
      <c r="BV108" s="34">
        <v>0</v>
      </c>
      <c r="BW108" s="85">
        <v>0</v>
      </c>
      <c r="BX108" s="37">
        <v>0</v>
      </c>
      <c r="BZ108" s="2"/>
    </row>
    <row r="109" spans="1:78">
      <c r="A109" s="60" t="s">
        <v>61</v>
      </c>
      <c r="B109" s="37" t="s">
        <v>193</v>
      </c>
      <c r="C109" s="35">
        <f t="shared" si="4"/>
        <v>2806.7230000000009</v>
      </c>
      <c r="D109" s="34"/>
      <c r="E109" s="34"/>
      <c r="F109" s="34"/>
      <c r="G109" s="34"/>
      <c r="H109" s="34"/>
      <c r="I109" s="34"/>
      <c r="J109" s="34"/>
      <c r="K109" s="34"/>
      <c r="L109" s="36">
        <v>0.29899999999999999</v>
      </c>
      <c r="M109" s="35">
        <v>1.9E-2</v>
      </c>
      <c r="N109" s="35">
        <v>0</v>
      </c>
      <c r="O109" s="35">
        <v>16.53</v>
      </c>
      <c r="P109" s="35">
        <v>23.745000000000001</v>
      </c>
      <c r="Q109" s="35">
        <v>2.8000000000000001E-2</v>
      </c>
      <c r="R109" s="35">
        <v>1.1859999999999999</v>
      </c>
      <c r="S109" s="35">
        <v>0.161</v>
      </c>
      <c r="T109" s="35">
        <v>0</v>
      </c>
      <c r="U109" s="35">
        <v>13.314</v>
      </c>
      <c r="V109" s="35">
        <v>3.206</v>
      </c>
      <c r="W109" s="35">
        <v>9.1999999999999998E-2</v>
      </c>
      <c r="X109" s="35">
        <v>12.073</v>
      </c>
      <c r="Y109" s="35">
        <v>6.7510000000000003</v>
      </c>
      <c r="Z109" s="35">
        <v>0.11</v>
      </c>
      <c r="AA109" s="35">
        <v>0.48099999999999998</v>
      </c>
      <c r="AB109" s="35">
        <v>0.746</v>
      </c>
      <c r="AC109" s="35">
        <v>98.057000000000002</v>
      </c>
      <c r="AD109" s="35">
        <v>9.6489999999999991</v>
      </c>
      <c r="AE109" s="35">
        <v>753.27099999999996</v>
      </c>
      <c r="AF109" s="35">
        <v>14.384</v>
      </c>
      <c r="AG109" s="35">
        <v>9.9019999999999992</v>
      </c>
      <c r="AH109" s="35">
        <v>100.81</v>
      </c>
      <c r="AI109" s="35">
        <v>99.131</v>
      </c>
      <c r="AJ109" s="35">
        <v>3.016</v>
      </c>
      <c r="AK109" s="35">
        <v>17.013999999999999</v>
      </c>
      <c r="AL109" s="35">
        <v>8.2840000000000007</v>
      </c>
      <c r="AM109" s="35">
        <v>243.60300000000001</v>
      </c>
      <c r="AN109" s="35">
        <v>5.6769999999999996</v>
      </c>
      <c r="AO109" s="35">
        <v>386.52300000000002</v>
      </c>
      <c r="AP109" s="35">
        <v>36.179000000000002</v>
      </c>
      <c r="AQ109" s="35">
        <v>10.522</v>
      </c>
      <c r="AR109" s="35">
        <v>137.51300000000001</v>
      </c>
      <c r="AS109" s="35">
        <v>9.2970000000000006</v>
      </c>
      <c r="AT109" s="35">
        <v>100.108</v>
      </c>
      <c r="AU109" s="35">
        <v>23.544</v>
      </c>
      <c r="AV109" s="35">
        <v>9.109</v>
      </c>
      <c r="AW109" s="35">
        <v>58.539000000000001</v>
      </c>
      <c r="AX109" s="35">
        <v>45.786000000000001</v>
      </c>
      <c r="AY109" s="35">
        <v>0</v>
      </c>
      <c r="AZ109" s="35">
        <v>79.701999999999998</v>
      </c>
      <c r="BA109" s="35">
        <v>23.396999999999998</v>
      </c>
      <c r="BB109" s="35">
        <v>7.6239999999999997</v>
      </c>
      <c r="BC109" s="35">
        <v>138.11500000000001</v>
      </c>
      <c r="BD109" s="35">
        <v>29.792999999999999</v>
      </c>
      <c r="BE109" s="35">
        <v>50.93</v>
      </c>
      <c r="BF109" s="35">
        <v>15.304</v>
      </c>
      <c r="BG109" s="35">
        <v>19.338000000000001</v>
      </c>
      <c r="BH109" s="35">
        <v>7.9560000000000004</v>
      </c>
      <c r="BI109" s="35">
        <v>6.2510000000000003</v>
      </c>
      <c r="BJ109" s="35">
        <v>0</v>
      </c>
      <c r="BK109" s="35">
        <v>0</v>
      </c>
      <c r="BL109" s="80">
        <v>0</v>
      </c>
      <c r="BM109" s="81">
        <f t="shared" si="5"/>
        <v>2637.0690000000009</v>
      </c>
      <c r="BN109" s="37"/>
      <c r="BO109" s="34">
        <v>0</v>
      </c>
      <c r="BP109" s="82">
        <f t="shared" si="6"/>
        <v>169.654</v>
      </c>
      <c r="BQ109" s="36">
        <f t="shared" si="7"/>
        <v>169.654</v>
      </c>
      <c r="BR109" s="83">
        <v>0</v>
      </c>
      <c r="BS109" s="34">
        <v>169.654</v>
      </c>
      <c r="BT109" s="84">
        <v>0</v>
      </c>
      <c r="BU109" s="84">
        <v>0</v>
      </c>
      <c r="BV109" s="34">
        <v>0</v>
      </c>
      <c r="BW109" s="85">
        <v>0</v>
      </c>
      <c r="BX109" s="37">
        <v>0</v>
      </c>
      <c r="BZ109" s="2"/>
    </row>
    <row r="110" spans="1:78">
      <c r="A110" s="60" t="s">
        <v>62</v>
      </c>
      <c r="B110" s="37" t="s">
        <v>63</v>
      </c>
      <c r="C110" s="35">
        <f t="shared" si="4"/>
        <v>23757.397000000001</v>
      </c>
      <c r="D110" s="34"/>
      <c r="E110" s="34"/>
      <c r="F110" s="34"/>
      <c r="G110" s="34"/>
      <c r="H110" s="34"/>
      <c r="I110" s="34"/>
      <c r="J110" s="34"/>
      <c r="K110" s="34"/>
      <c r="L110" s="36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80">
        <v>0</v>
      </c>
      <c r="BM110" s="81">
        <f t="shared" si="5"/>
        <v>0</v>
      </c>
      <c r="BN110" s="37"/>
      <c r="BO110" s="34">
        <v>0</v>
      </c>
      <c r="BP110" s="82">
        <f t="shared" si="6"/>
        <v>23757.397000000001</v>
      </c>
      <c r="BQ110" s="36">
        <f t="shared" si="7"/>
        <v>2994.8809999999999</v>
      </c>
      <c r="BR110" s="83">
        <v>2994.8809999999999</v>
      </c>
      <c r="BS110" s="34">
        <v>0</v>
      </c>
      <c r="BT110" s="84">
        <v>20762.516</v>
      </c>
      <c r="BU110" s="84">
        <v>0</v>
      </c>
      <c r="BV110" s="34">
        <v>0</v>
      </c>
      <c r="BW110" s="85">
        <v>0</v>
      </c>
      <c r="BX110" s="37">
        <v>0</v>
      </c>
      <c r="BZ110" s="2"/>
    </row>
    <row r="111" spans="1:78">
      <c r="A111" s="60" t="s">
        <v>64</v>
      </c>
      <c r="B111" s="37" t="s">
        <v>211</v>
      </c>
      <c r="C111" s="35">
        <f t="shared" si="4"/>
        <v>712.65599999999995</v>
      </c>
      <c r="D111" s="34"/>
      <c r="E111" s="34"/>
      <c r="F111" s="34"/>
      <c r="G111" s="34"/>
      <c r="H111" s="34"/>
      <c r="I111" s="34"/>
      <c r="J111" s="34"/>
      <c r="K111" s="34"/>
      <c r="L111" s="36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80">
        <v>0</v>
      </c>
      <c r="BM111" s="81">
        <f t="shared" si="5"/>
        <v>0</v>
      </c>
      <c r="BN111" s="37"/>
      <c r="BO111" s="34">
        <v>0</v>
      </c>
      <c r="BP111" s="82">
        <f t="shared" si="6"/>
        <v>712.65599999999995</v>
      </c>
      <c r="BQ111" s="36">
        <f t="shared" si="7"/>
        <v>0</v>
      </c>
      <c r="BR111" s="83">
        <v>0</v>
      </c>
      <c r="BS111" s="34">
        <v>0</v>
      </c>
      <c r="BT111" s="84">
        <v>712.65599999999995</v>
      </c>
      <c r="BU111" s="84">
        <v>0</v>
      </c>
      <c r="BV111" s="34">
        <v>0</v>
      </c>
      <c r="BW111" s="85">
        <v>0</v>
      </c>
      <c r="BX111" s="37">
        <v>0</v>
      </c>
      <c r="BZ111" s="2"/>
    </row>
    <row r="112" spans="1:78">
      <c r="A112" s="60" t="s">
        <v>65</v>
      </c>
      <c r="B112" s="37" t="s">
        <v>74</v>
      </c>
      <c r="C112" s="35">
        <f t="shared" si="4"/>
        <v>10813.722999999998</v>
      </c>
      <c r="D112" s="34"/>
      <c r="E112" s="34"/>
      <c r="F112" s="34"/>
      <c r="G112" s="34"/>
      <c r="H112" s="34"/>
      <c r="I112" s="34"/>
      <c r="J112" s="34"/>
      <c r="K112" s="34"/>
      <c r="L112" s="36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11.736000000000001</v>
      </c>
      <c r="AV112" s="35">
        <v>0</v>
      </c>
      <c r="AW112" s="35">
        <v>0</v>
      </c>
      <c r="AX112" s="35">
        <v>10.461</v>
      </c>
      <c r="AY112" s="35">
        <v>0</v>
      </c>
      <c r="AZ112" s="35">
        <v>0</v>
      </c>
      <c r="BA112" s="35">
        <v>0</v>
      </c>
      <c r="BB112" s="35">
        <v>0</v>
      </c>
      <c r="BC112" s="35">
        <v>102.13800000000001</v>
      </c>
      <c r="BD112" s="35">
        <v>5.0259999999999998</v>
      </c>
      <c r="BE112" s="35">
        <v>8.6489999999999991</v>
      </c>
      <c r="BF112" s="35">
        <v>5.915</v>
      </c>
      <c r="BG112" s="35">
        <v>0</v>
      </c>
      <c r="BH112" s="35">
        <v>0</v>
      </c>
      <c r="BI112" s="35">
        <v>0.191</v>
      </c>
      <c r="BJ112" s="35">
        <v>0</v>
      </c>
      <c r="BK112" s="35">
        <v>0</v>
      </c>
      <c r="BL112" s="80">
        <v>0</v>
      </c>
      <c r="BM112" s="81">
        <f t="shared" si="5"/>
        <v>144.11600000000001</v>
      </c>
      <c r="BN112" s="37"/>
      <c r="BO112" s="34">
        <v>0</v>
      </c>
      <c r="BP112" s="82">
        <f t="shared" si="6"/>
        <v>10669.606999999998</v>
      </c>
      <c r="BQ112" s="36">
        <f t="shared" si="7"/>
        <v>1428.318</v>
      </c>
      <c r="BR112" s="83">
        <v>0.86</v>
      </c>
      <c r="BS112" s="34">
        <v>1427.4580000000001</v>
      </c>
      <c r="BT112" s="84">
        <v>9233.7209999999995</v>
      </c>
      <c r="BU112" s="84">
        <v>7.5679999999999996</v>
      </c>
      <c r="BV112" s="34">
        <v>0</v>
      </c>
      <c r="BW112" s="85">
        <v>0</v>
      </c>
      <c r="BX112" s="37">
        <v>0</v>
      </c>
      <c r="BZ112" s="2"/>
    </row>
    <row r="113" spans="1:79">
      <c r="A113" s="60" t="s">
        <v>66</v>
      </c>
      <c r="B113" s="37" t="s">
        <v>67</v>
      </c>
      <c r="C113" s="35">
        <f t="shared" si="4"/>
        <v>5732.0519999999997</v>
      </c>
      <c r="D113" s="34"/>
      <c r="E113" s="34"/>
      <c r="F113" s="34"/>
      <c r="G113" s="34"/>
      <c r="H113" s="34"/>
      <c r="I113" s="34"/>
      <c r="J113" s="34"/>
      <c r="K113" s="34"/>
      <c r="L113" s="36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2.5350000000000001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0.186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6.06</v>
      </c>
      <c r="AP113" s="35">
        <v>6.8250000000000002</v>
      </c>
      <c r="AQ113" s="35">
        <v>1.9790000000000001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1.7000000000000001E-2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269.47199999999998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80">
        <v>0</v>
      </c>
      <c r="BM113" s="81">
        <f t="shared" si="5"/>
        <v>287.07399999999996</v>
      </c>
      <c r="BN113" s="37"/>
      <c r="BO113" s="34">
        <v>0</v>
      </c>
      <c r="BP113" s="82">
        <f t="shared" si="6"/>
        <v>5444.9780000000001</v>
      </c>
      <c r="BQ113" s="36">
        <f t="shared" si="7"/>
        <v>2004.8</v>
      </c>
      <c r="BR113" s="83">
        <v>845.93299999999999</v>
      </c>
      <c r="BS113" s="34">
        <v>1158.867</v>
      </c>
      <c r="BT113" s="84">
        <v>3421.0630000000001</v>
      </c>
      <c r="BU113" s="84">
        <v>19.114999999999998</v>
      </c>
      <c r="BV113" s="34">
        <v>0</v>
      </c>
      <c r="BW113" s="85">
        <v>0</v>
      </c>
      <c r="BX113" s="37">
        <v>0</v>
      </c>
      <c r="BZ113" s="2"/>
    </row>
    <row r="114" spans="1:79">
      <c r="A114" s="60" t="s">
        <v>68</v>
      </c>
      <c r="B114" s="37" t="s">
        <v>291</v>
      </c>
      <c r="C114" s="35">
        <f t="shared" si="4"/>
        <v>2962.1460000000002</v>
      </c>
      <c r="D114" s="34"/>
      <c r="E114" s="34"/>
      <c r="F114" s="34"/>
      <c r="G114" s="34"/>
      <c r="H114" s="34"/>
      <c r="I114" s="34"/>
      <c r="J114" s="34"/>
      <c r="K114" s="34"/>
      <c r="L114" s="36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57.600999999999999</v>
      </c>
      <c r="AP114" s="35">
        <v>4.6040000000000001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19.565000000000001</v>
      </c>
      <c r="BD114" s="35">
        <v>0</v>
      </c>
      <c r="BE114" s="35">
        <v>8.3879999999999999</v>
      </c>
      <c r="BF114" s="35">
        <v>2.1999999999999999E-2</v>
      </c>
      <c r="BG114" s="35">
        <v>8.4309999999999992</v>
      </c>
      <c r="BH114" s="35">
        <v>0</v>
      </c>
      <c r="BI114" s="35">
        <v>0.186</v>
      </c>
      <c r="BJ114" s="35">
        <v>0</v>
      </c>
      <c r="BK114" s="35">
        <v>0</v>
      </c>
      <c r="BL114" s="80">
        <v>0</v>
      </c>
      <c r="BM114" s="81">
        <f t="shared" si="5"/>
        <v>98.797000000000011</v>
      </c>
      <c r="BN114" s="37"/>
      <c r="BO114" s="34">
        <v>0</v>
      </c>
      <c r="BP114" s="82">
        <f t="shared" si="6"/>
        <v>2863.3490000000002</v>
      </c>
      <c r="BQ114" s="36">
        <f t="shared" si="7"/>
        <v>2727.8620000000001</v>
      </c>
      <c r="BR114" s="83">
        <v>0</v>
      </c>
      <c r="BS114" s="34">
        <v>2727.8620000000001</v>
      </c>
      <c r="BT114" s="84">
        <v>0</v>
      </c>
      <c r="BU114" s="84">
        <v>135.48699999999999</v>
      </c>
      <c r="BV114" s="34">
        <v>0</v>
      </c>
      <c r="BW114" s="85">
        <v>0</v>
      </c>
      <c r="BX114" s="37">
        <v>0</v>
      </c>
      <c r="BZ114" s="2"/>
    </row>
    <row r="115" spans="1:79">
      <c r="A115" s="60" t="s">
        <v>69</v>
      </c>
      <c r="B115" s="37" t="s">
        <v>194</v>
      </c>
      <c r="C115" s="35">
        <f t="shared" si="4"/>
        <v>495.12700000000001</v>
      </c>
      <c r="D115" s="34"/>
      <c r="E115" s="34"/>
      <c r="F115" s="34"/>
      <c r="G115" s="34"/>
      <c r="H115" s="34"/>
      <c r="I115" s="34"/>
      <c r="J115" s="34"/>
      <c r="K115" s="34"/>
      <c r="L115" s="36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0.67100000000000004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0.88500000000000001</v>
      </c>
      <c r="AV115" s="35">
        <v>6.8000000000000005E-2</v>
      </c>
      <c r="AW115" s="35">
        <v>0</v>
      </c>
      <c r="AX115" s="35">
        <v>9.6920000000000002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80">
        <v>0</v>
      </c>
      <c r="BM115" s="81">
        <f t="shared" si="5"/>
        <v>11.316000000000001</v>
      </c>
      <c r="BN115" s="37"/>
      <c r="BO115" s="34">
        <v>0</v>
      </c>
      <c r="BP115" s="82">
        <f t="shared" si="6"/>
        <v>483.81100000000004</v>
      </c>
      <c r="BQ115" s="36">
        <f t="shared" si="7"/>
        <v>136.422</v>
      </c>
      <c r="BR115" s="83">
        <v>0</v>
      </c>
      <c r="BS115" s="34">
        <v>136.422</v>
      </c>
      <c r="BT115" s="84">
        <v>0</v>
      </c>
      <c r="BU115" s="84">
        <v>347.38900000000001</v>
      </c>
      <c r="BV115" s="34">
        <v>0</v>
      </c>
      <c r="BW115" s="85">
        <v>0</v>
      </c>
      <c r="BX115" s="37">
        <v>0</v>
      </c>
      <c r="BZ115" s="2"/>
    </row>
    <row r="116" spans="1:79">
      <c r="A116" s="60" t="s">
        <v>70</v>
      </c>
      <c r="B116" s="37" t="s">
        <v>201</v>
      </c>
      <c r="C116" s="35">
        <f t="shared" si="4"/>
        <v>2186.2339999999999</v>
      </c>
      <c r="D116" s="34"/>
      <c r="E116" s="34"/>
      <c r="F116" s="34"/>
      <c r="G116" s="34"/>
      <c r="H116" s="34"/>
      <c r="I116" s="34"/>
      <c r="J116" s="34"/>
      <c r="K116" s="34"/>
      <c r="L116" s="36">
        <v>2.149</v>
      </c>
      <c r="M116" s="35">
        <v>0</v>
      </c>
      <c r="N116" s="35">
        <v>11.772</v>
      </c>
      <c r="O116" s="35">
        <v>30.382000000000001</v>
      </c>
      <c r="P116" s="35">
        <v>40.814</v>
      </c>
      <c r="Q116" s="35">
        <v>1.7000000000000001E-2</v>
      </c>
      <c r="R116" s="35">
        <v>1.4950000000000001</v>
      </c>
      <c r="S116" s="35">
        <v>1.421</v>
      </c>
      <c r="T116" s="35">
        <v>0</v>
      </c>
      <c r="U116" s="35">
        <v>2.6139999999999999</v>
      </c>
      <c r="V116" s="35">
        <v>1.2999999999999999E-2</v>
      </c>
      <c r="W116" s="35">
        <v>0.3</v>
      </c>
      <c r="X116" s="35">
        <v>1.415</v>
      </c>
      <c r="Y116" s="35">
        <v>1.048</v>
      </c>
      <c r="Z116" s="35">
        <v>2.214</v>
      </c>
      <c r="AA116" s="35">
        <v>5.9260000000000002</v>
      </c>
      <c r="AB116" s="35">
        <v>3.6930000000000001</v>
      </c>
      <c r="AC116" s="35">
        <v>8.7850000000000001</v>
      </c>
      <c r="AD116" s="35">
        <v>20.745000000000001</v>
      </c>
      <c r="AE116" s="35">
        <v>36.113</v>
      </c>
      <c r="AF116" s="35">
        <v>5.3280000000000003</v>
      </c>
      <c r="AG116" s="35">
        <v>15.302</v>
      </c>
      <c r="AH116" s="35">
        <v>9.5920000000000005</v>
      </c>
      <c r="AI116" s="35">
        <v>11.404</v>
      </c>
      <c r="AJ116" s="35">
        <v>39.115000000000002</v>
      </c>
      <c r="AK116" s="35">
        <v>8.8219999999999992</v>
      </c>
      <c r="AL116" s="35">
        <v>34.634999999999998</v>
      </c>
      <c r="AM116" s="35">
        <v>33.073</v>
      </c>
      <c r="AN116" s="35">
        <v>4.6879999999999997</v>
      </c>
      <c r="AO116" s="35">
        <v>111.74</v>
      </c>
      <c r="AP116" s="35">
        <v>33.173000000000002</v>
      </c>
      <c r="AQ116" s="35">
        <v>9.6509999999999998</v>
      </c>
      <c r="AR116" s="35">
        <v>43.472000000000001</v>
      </c>
      <c r="AS116" s="35">
        <v>4.7329999999999997</v>
      </c>
      <c r="AT116" s="35">
        <v>49.56</v>
      </c>
      <c r="AU116" s="35">
        <v>3.6349999999999998</v>
      </c>
      <c r="AV116" s="35">
        <v>40.043999999999997</v>
      </c>
      <c r="AW116" s="35">
        <v>8.1419999999999995</v>
      </c>
      <c r="AX116" s="35">
        <v>17.582999999999998</v>
      </c>
      <c r="AY116" s="35">
        <v>1.369</v>
      </c>
      <c r="AZ116" s="35">
        <v>11.926</v>
      </c>
      <c r="BA116" s="35">
        <v>9.7129999999999992</v>
      </c>
      <c r="BB116" s="35">
        <v>36.834000000000003</v>
      </c>
      <c r="BC116" s="35">
        <v>0.72199999999999998</v>
      </c>
      <c r="BD116" s="35">
        <v>16.527000000000001</v>
      </c>
      <c r="BE116" s="35">
        <v>5.5869999999999997</v>
      </c>
      <c r="BF116" s="35">
        <v>17.576000000000001</v>
      </c>
      <c r="BG116" s="35">
        <v>4.3099999999999996</v>
      </c>
      <c r="BH116" s="35">
        <v>11.811999999999999</v>
      </c>
      <c r="BI116" s="35">
        <v>43.881</v>
      </c>
      <c r="BJ116" s="35">
        <v>0</v>
      </c>
      <c r="BK116" s="35">
        <v>0</v>
      </c>
      <c r="BL116" s="80">
        <v>0</v>
      </c>
      <c r="BM116" s="81">
        <f t="shared" si="5"/>
        <v>814.86500000000001</v>
      </c>
      <c r="BN116" s="37"/>
      <c r="BO116" s="34">
        <v>0</v>
      </c>
      <c r="BP116" s="82">
        <f t="shared" si="6"/>
        <v>1371.3689999999999</v>
      </c>
      <c r="BQ116" s="36">
        <f t="shared" si="7"/>
        <v>1371.3689999999999</v>
      </c>
      <c r="BR116" s="83">
        <v>0</v>
      </c>
      <c r="BS116" s="34">
        <v>1371.3689999999999</v>
      </c>
      <c r="BT116" s="84">
        <v>0</v>
      </c>
      <c r="BU116" s="84">
        <v>0</v>
      </c>
      <c r="BV116" s="34">
        <v>0</v>
      </c>
      <c r="BW116" s="85">
        <v>0</v>
      </c>
      <c r="BX116" s="37">
        <v>0</v>
      </c>
      <c r="BZ116" s="2"/>
    </row>
    <row r="117" spans="1:79">
      <c r="A117" s="60" t="s">
        <v>71</v>
      </c>
      <c r="B117" s="37" t="s">
        <v>195</v>
      </c>
      <c r="C117" s="35">
        <f t="shared" si="4"/>
        <v>979.53300000000002</v>
      </c>
      <c r="D117" s="34"/>
      <c r="E117" s="34"/>
      <c r="F117" s="34"/>
      <c r="G117" s="34"/>
      <c r="H117" s="34"/>
      <c r="I117" s="34"/>
      <c r="J117" s="34"/>
      <c r="K117" s="34"/>
      <c r="L117" s="36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80">
        <v>0</v>
      </c>
      <c r="BM117" s="81">
        <f t="shared" si="5"/>
        <v>0</v>
      </c>
      <c r="BN117" s="37"/>
      <c r="BO117" s="34">
        <v>0</v>
      </c>
      <c r="BP117" s="82">
        <f t="shared" si="6"/>
        <v>979.53300000000002</v>
      </c>
      <c r="BQ117" s="36">
        <f t="shared" si="7"/>
        <v>979.53300000000002</v>
      </c>
      <c r="BR117" s="83">
        <v>979.53300000000002</v>
      </c>
      <c r="BS117" s="34">
        <v>0</v>
      </c>
      <c r="BT117" s="84">
        <v>0</v>
      </c>
      <c r="BU117" s="84">
        <v>0</v>
      </c>
      <c r="BV117" s="34">
        <v>0</v>
      </c>
      <c r="BW117" s="85">
        <v>0</v>
      </c>
      <c r="BX117" s="37">
        <v>0</v>
      </c>
      <c r="BZ117" s="2"/>
    </row>
    <row r="118" spans="1:79">
      <c r="A118" s="60" t="s">
        <v>75</v>
      </c>
      <c r="B118" s="37" t="s">
        <v>196</v>
      </c>
      <c r="C118" s="35">
        <f t="shared" si="4"/>
        <v>8695.8009999999995</v>
      </c>
      <c r="D118" s="34"/>
      <c r="E118" s="34"/>
      <c r="F118" s="34"/>
      <c r="G118" s="34"/>
      <c r="H118" s="34"/>
      <c r="I118" s="34"/>
      <c r="J118" s="34"/>
      <c r="K118" s="34"/>
      <c r="L118" s="36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80">
        <v>0</v>
      </c>
      <c r="BM118" s="81">
        <f t="shared" si="5"/>
        <v>0</v>
      </c>
      <c r="BN118" s="37"/>
      <c r="BO118" s="34">
        <v>43853.353999999999</v>
      </c>
      <c r="BP118" s="82">
        <f t="shared" si="6"/>
        <v>-35157.553</v>
      </c>
      <c r="BQ118" s="36">
        <f t="shared" si="7"/>
        <v>-35157.553</v>
      </c>
      <c r="BR118" s="83">
        <v>0</v>
      </c>
      <c r="BS118" s="34">
        <v>-35157.553</v>
      </c>
      <c r="BT118" s="84">
        <v>0</v>
      </c>
      <c r="BU118" s="84">
        <v>0</v>
      </c>
      <c r="BV118" s="34">
        <v>0</v>
      </c>
      <c r="BW118" s="85">
        <v>0</v>
      </c>
      <c r="BX118" s="37">
        <v>0</v>
      </c>
      <c r="BZ118" s="2"/>
    </row>
    <row r="119" spans="1:79" ht="13.5" thickBot="1">
      <c r="A119" s="72" t="s">
        <v>76</v>
      </c>
      <c r="B119" s="37" t="s">
        <v>139</v>
      </c>
      <c r="C119" s="35">
        <f t="shared" si="4"/>
        <v>0</v>
      </c>
      <c r="D119" s="34"/>
      <c r="E119" s="34"/>
      <c r="F119" s="34"/>
      <c r="G119" s="34"/>
      <c r="H119" s="34"/>
      <c r="I119" s="34"/>
      <c r="J119" s="34"/>
      <c r="K119" s="34"/>
      <c r="L119" s="36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81">
        <f t="shared" si="5"/>
        <v>0</v>
      </c>
      <c r="BN119" s="37"/>
      <c r="BO119" s="34">
        <v>0</v>
      </c>
      <c r="BP119" s="82">
        <f t="shared" si="6"/>
        <v>0</v>
      </c>
      <c r="BQ119" s="36">
        <f t="shared" si="7"/>
        <v>0</v>
      </c>
      <c r="BR119" s="83">
        <v>0</v>
      </c>
      <c r="BS119" s="34">
        <v>0</v>
      </c>
      <c r="BT119" s="84">
        <v>0</v>
      </c>
      <c r="BU119" s="84">
        <v>0</v>
      </c>
      <c r="BV119" s="34">
        <v>0</v>
      </c>
      <c r="BW119" s="85">
        <v>0</v>
      </c>
      <c r="BX119" s="37">
        <v>0</v>
      </c>
      <c r="BZ119" s="2"/>
    </row>
    <row r="120" spans="1:79" ht="14.25" thickTop="1" thickBot="1">
      <c r="B120" s="86" t="s">
        <v>80</v>
      </c>
      <c r="C120" s="44">
        <f>SUM(C67:C119)</f>
        <v>450823.55699999997</v>
      </c>
      <c r="D120" s="44">
        <f t="shared" ref="D120:BR120" si="8">SUM(D67:D119)</f>
        <v>0</v>
      </c>
      <c r="E120" s="44">
        <f t="shared" si="8"/>
        <v>0</v>
      </c>
      <c r="F120" s="44">
        <f t="shared" si="8"/>
        <v>0</v>
      </c>
      <c r="G120" s="44">
        <f t="shared" si="8"/>
        <v>0</v>
      </c>
      <c r="H120" s="44">
        <f t="shared" si="8"/>
        <v>0</v>
      </c>
      <c r="I120" s="44">
        <f t="shared" si="8"/>
        <v>0</v>
      </c>
      <c r="J120" s="44">
        <f t="shared" si="8"/>
        <v>0</v>
      </c>
      <c r="K120" s="87">
        <f t="shared" si="8"/>
        <v>0</v>
      </c>
      <c r="L120" s="44">
        <f t="shared" si="8"/>
        <v>4953.0659999999998</v>
      </c>
      <c r="M120" s="44">
        <f t="shared" si="8"/>
        <v>3145.6210000000001</v>
      </c>
      <c r="N120" s="44">
        <f t="shared" si="8"/>
        <v>253.76599999999996</v>
      </c>
      <c r="O120" s="44">
        <f t="shared" si="8"/>
        <v>8104.9509999999991</v>
      </c>
      <c r="P120" s="44">
        <f t="shared" si="8"/>
        <v>2898.6669999999999</v>
      </c>
      <c r="Q120" s="44">
        <f t="shared" si="8"/>
        <v>246.72100000000003</v>
      </c>
      <c r="R120" s="44">
        <f t="shared" si="8"/>
        <v>679.25299999999982</v>
      </c>
      <c r="S120" s="44">
        <f t="shared" si="8"/>
        <v>480.52699999999993</v>
      </c>
      <c r="T120" s="44">
        <f t="shared" si="8"/>
        <v>0</v>
      </c>
      <c r="U120" s="44">
        <f t="shared" si="8"/>
        <v>754.64499999999998</v>
      </c>
      <c r="V120" s="44">
        <f t="shared" si="8"/>
        <v>151.37699999999998</v>
      </c>
      <c r="W120" s="44">
        <f t="shared" si="8"/>
        <v>155.26200000000003</v>
      </c>
      <c r="X120" s="44">
        <f t="shared" si="8"/>
        <v>712.5079999999997</v>
      </c>
      <c r="Y120" s="44">
        <f t="shared" si="8"/>
        <v>757.21899999999982</v>
      </c>
      <c r="Z120" s="44">
        <f t="shared" si="8"/>
        <v>538.37700000000007</v>
      </c>
      <c r="AA120" s="44">
        <f t="shared" si="8"/>
        <v>523.47800000000007</v>
      </c>
      <c r="AB120" s="44">
        <f t="shared" si="8"/>
        <v>235.62299999999996</v>
      </c>
      <c r="AC120" s="44">
        <f t="shared" si="8"/>
        <v>6331.2329999999993</v>
      </c>
      <c r="AD120" s="44">
        <f t="shared" si="8"/>
        <v>1428.4769999999999</v>
      </c>
      <c r="AE120" s="44">
        <f t="shared" si="8"/>
        <v>27725.207000000006</v>
      </c>
      <c r="AF120" s="44">
        <f t="shared" si="8"/>
        <v>733.79299999999989</v>
      </c>
      <c r="AG120" s="44">
        <f t="shared" si="8"/>
        <v>796.24800000000016</v>
      </c>
      <c r="AH120" s="44">
        <f t="shared" si="8"/>
        <v>3795.0430000000006</v>
      </c>
      <c r="AI120" s="44">
        <f t="shared" si="8"/>
        <v>4642.1370000000006</v>
      </c>
      <c r="AJ120" s="44">
        <f t="shared" si="8"/>
        <v>8142.5249999999978</v>
      </c>
      <c r="AK120" s="44">
        <f t="shared" si="8"/>
        <v>1219.0439999999999</v>
      </c>
      <c r="AL120" s="44">
        <f t="shared" si="8"/>
        <v>7641.882999999998</v>
      </c>
      <c r="AM120" s="44">
        <f t="shared" si="8"/>
        <v>2418.0919999999996</v>
      </c>
      <c r="AN120" s="44">
        <f t="shared" si="8"/>
        <v>94.171000000000006</v>
      </c>
      <c r="AO120" s="44">
        <f t="shared" si="8"/>
        <v>15279.395999999999</v>
      </c>
      <c r="AP120" s="44">
        <f t="shared" si="8"/>
        <v>4904.6180000000013</v>
      </c>
      <c r="AQ120" s="44">
        <f t="shared" si="8"/>
        <v>467.65199999999999</v>
      </c>
      <c r="AR120" s="44">
        <f t="shared" si="8"/>
        <v>5517.1630000000005</v>
      </c>
      <c r="AS120" s="44">
        <f t="shared" si="8"/>
        <v>515.58299999999997</v>
      </c>
      <c r="AT120" s="44">
        <f t="shared" si="8"/>
        <v>3264.2629999999999</v>
      </c>
      <c r="AU120" s="44">
        <f t="shared" si="8"/>
        <v>808.12200000000007</v>
      </c>
      <c r="AV120" s="44">
        <f t="shared" si="8"/>
        <v>387.02699999999993</v>
      </c>
      <c r="AW120" s="44">
        <f t="shared" si="8"/>
        <v>2582.6770000000001</v>
      </c>
      <c r="AX120" s="44">
        <f t="shared" si="8"/>
        <v>1830.0800000000002</v>
      </c>
      <c r="AY120" s="44">
        <f t="shared" si="8"/>
        <v>7.3309999999999986</v>
      </c>
      <c r="AZ120" s="44">
        <f t="shared" si="8"/>
        <v>498.95599999999985</v>
      </c>
      <c r="BA120" s="44">
        <f t="shared" si="8"/>
        <v>4868.3630000000003</v>
      </c>
      <c r="BB120" s="44">
        <f t="shared" si="8"/>
        <v>667.80399999999986</v>
      </c>
      <c r="BC120" s="44">
        <f t="shared" si="8"/>
        <v>5701.9189999999999</v>
      </c>
      <c r="BD120" s="44">
        <f t="shared" si="8"/>
        <v>227.74500000000006</v>
      </c>
      <c r="BE120" s="44">
        <f t="shared" si="8"/>
        <v>1067.4059999999997</v>
      </c>
      <c r="BF120" s="44">
        <f t="shared" si="8"/>
        <v>1883.9049999999995</v>
      </c>
      <c r="BG120" s="44">
        <f t="shared" si="8"/>
        <v>1380.9880000000003</v>
      </c>
      <c r="BH120" s="44">
        <f t="shared" si="8"/>
        <v>180.20300000000003</v>
      </c>
      <c r="BI120" s="44">
        <f t="shared" si="8"/>
        <v>689.61900000000003</v>
      </c>
      <c r="BJ120" s="44">
        <f t="shared" si="8"/>
        <v>0</v>
      </c>
      <c r="BK120" s="44">
        <f t="shared" si="8"/>
        <v>0</v>
      </c>
      <c r="BL120" s="44">
        <f t="shared" si="8"/>
        <v>0</v>
      </c>
      <c r="BM120" s="44">
        <f t="shared" si="8"/>
        <v>142289.73399999997</v>
      </c>
      <c r="BN120" s="86">
        <f t="shared" si="8"/>
        <v>0</v>
      </c>
      <c r="BO120" s="87">
        <f t="shared" si="8"/>
        <v>82158.343999999983</v>
      </c>
      <c r="BP120" s="87">
        <f t="shared" si="8"/>
        <v>169186.24299999996</v>
      </c>
      <c r="BQ120" s="44">
        <f t="shared" si="8"/>
        <v>133977.54499999998</v>
      </c>
      <c r="BR120" s="44">
        <f t="shared" si="8"/>
        <v>18479.639000000003</v>
      </c>
      <c r="BS120" s="88">
        <f t="shared" ref="BS120:BX120" si="9">SUM(BS67:BS119)</f>
        <v>115497.906</v>
      </c>
      <c r="BT120" s="88">
        <f t="shared" si="9"/>
        <v>34699.139000000003</v>
      </c>
      <c r="BU120" s="88">
        <f t="shared" si="9"/>
        <v>509.55899999999997</v>
      </c>
      <c r="BV120" s="44">
        <f t="shared" si="9"/>
        <v>58113.239000000001</v>
      </c>
      <c r="BW120" s="44">
        <f t="shared" si="9"/>
        <v>-924.00300000000016</v>
      </c>
      <c r="BX120" s="89">
        <f t="shared" si="9"/>
        <v>0</v>
      </c>
      <c r="BZ120" s="2"/>
    </row>
    <row r="121" spans="1:79" ht="13.5" thickTop="1">
      <c r="B121" s="90" t="s">
        <v>111</v>
      </c>
      <c r="C121" s="91"/>
      <c r="D121" s="92"/>
      <c r="E121" s="92"/>
      <c r="F121" s="92">
        <f>F61</f>
        <v>12645.577999999998</v>
      </c>
      <c r="G121" s="92">
        <f>G61</f>
        <v>0</v>
      </c>
      <c r="H121" s="92">
        <f>H61</f>
        <v>1894.2599999999998</v>
      </c>
      <c r="I121" s="92">
        <f>I61</f>
        <v>0</v>
      </c>
      <c r="J121" s="92">
        <f>J61</f>
        <v>9869.6379999999972</v>
      </c>
      <c r="K121" s="92"/>
      <c r="L121" s="91">
        <v>8025.1819999999998</v>
      </c>
      <c r="M121" s="93">
        <v>2472.5880000000002</v>
      </c>
      <c r="N121" s="93">
        <v>492.654</v>
      </c>
      <c r="O121" s="93">
        <v>3681.7429999999999</v>
      </c>
      <c r="P121" s="93">
        <v>1600.1369999999999</v>
      </c>
      <c r="Q121" s="93">
        <v>379.25700000000001</v>
      </c>
      <c r="R121" s="93">
        <v>517.33399999999995</v>
      </c>
      <c r="S121" s="93">
        <v>306.21800000000002</v>
      </c>
      <c r="T121" s="93">
        <v>0</v>
      </c>
      <c r="U121" s="93">
        <v>480.43900000000002</v>
      </c>
      <c r="V121" s="93">
        <v>245.92599999999999</v>
      </c>
      <c r="W121" s="93">
        <v>55.698</v>
      </c>
      <c r="X121" s="93">
        <v>343.14100000000002</v>
      </c>
      <c r="Y121" s="93">
        <v>330.39</v>
      </c>
      <c r="Z121" s="93">
        <v>374.476</v>
      </c>
      <c r="AA121" s="93">
        <v>610.66399999999999</v>
      </c>
      <c r="AB121" s="93">
        <v>255.322</v>
      </c>
      <c r="AC121" s="93">
        <v>2156.5059999999999</v>
      </c>
      <c r="AD121" s="93">
        <v>2184.623</v>
      </c>
      <c r="AE121" s="93">
        <v>10434.092000000001</v>
      </c>
      <c r="AF121" s="93">
        <v>1612.877</v>
      </c>
      <c r="AG121" s="93">
        <v>1304.134</v>
      </c>
      <c r="AH121" s="93">
        <v>4085.9560000000001</v>
      </c>
      <c r="AI121" s="93">
        <v>12632.849</v>
      </c>
      <c r="AJ121" s="93">
        <v>11832.938</v>
      </c>
      <c r="AK121" s="93">
        <v>785.85400000000004</v>
      </c>
      <c r="AL121" s="93">
        <v>-1277.0530000000001</v>
      </c>
      <c r="AM121" s="93">
        <v>10451.393</v>
      </c>
      <c r="AN121" s="93">
        <v>203.45</v>
      </c>
      <c r="AO121" s="93">
        <v>9334.1820000000007</v>
      </c>
      <c r="AP121" s="93">
        <v>5727.4780000000001</v>
      </c>
      <c r="AQ121" s="93">
        <v>624.27800000000002</v>
      </c>
      <c r="AR121" s="93">
        <v>4274.8500000000004</v>
      </c>
      <c r="AS121" s="93">
        <v>251.315</v>
      </c>
      <c r="AT121" s="93">
        <v>11830.075000000001</v>
      </c>
      <c r="AU121" s="93">
        <v>738.01400000000001</v>
      </c>
      <c r="AV121" s="93">
        <v>689.55100000000004</v>
      </c>
      <c r="AW121" s="93">
        <v>17269.212</v>
      </c>
      <c r="AX121" s="93">
        <v>2169.7849999999999</v>
      </c>
      <c r="AY121" s="93">
        <v>5.7229999999999999</v>
      </c>
      <c r="AZ121" s="93">
        <v>482.38299999999998</v>
      </c>
      <c r="BA121" s="93">
        <v>1483.087</v>
      </c>
      <c r="BB121" s="93">
        <v>2024.9159999999999</v>
      </c>
      <c r="BC121" s="93">
        <v>19174.403999999999</v>
      </c>
      <c r="BD121" s="93">
        <v>487.64699999999999</v>
      </c>
      <c r="BE121" s="93">
        <v>9502.3970000000008</v>
      </c>
      <c r="BF121" s="93">
        <v>4268.4840000000004</v>
      </c>
      <c r="BG121" s="93">
        <v>1637.02</v>
      </c>
      <c r="BH121" s="93">
        <v>314.92399999999998</v>
      </c>
      <c r="BI121" s="93">
        <v>1037.654</v>
      </c>
      <c r="BJ121" s="93">
        <v>979.53300000000002</v>
      </c>
      <c r="BK121" s="93">
        <v>0</v>
      </c>
      <c r="BL121" s="93">
        <v>0</v>
      </c>
      <c r="BM121" s="94">
        <f>SUM(L121:BL121)</f>
        <v>170885.7</v>
      </c>
      <c r="BN121" s="94">
        <f>SUM(C121:BL121)</f>
        <v>195295.17600000004</v>
      </c>
      <c r="BZ121" s="2"/>
    </row>
    <row r="122" spans="1:79" ht="13.5" thickBot="1">
      <c r="B122" s="90" t="s">
        <v>11</v>
      </c>
      <c r="C122" s="36"/>
      <c r="D122" s="34"/>
      <c r="E122" s="34"/>
      <c r="F122" s="34"/>
      <c r="G122" s="34"/>
      <c r="H122" s="34"/>
      <c r="I122" s="34"/>
      <c r="J122" s="34"/>
      <c r="K122" s="34"/>
      <c r="L122" s="36">
        <v>2211.3760000000002</v>
      </c>
      <c r="M122" s="35">
        <v>383.613</v>
      </c>
      <c r="N122" s="35">
        <v>70.33</v>
      </c>
      <c r="O122" s="35">
        <v>971.44399999999996</v>
      </c>
      <c r="P122" s="35">
        <v>254.98</v>
      </c>
      <c r="Q122" s="35">
        <v>63.009</v>
      </c>
      <c r="R122" s="35">
        <v>220.30799999999999</v>
      </c>
      <c r="S122" s="35">
        <v>87.36</v>
      </c>
      <c r="T122" s="35">
        <v>0</v>
      </c>
      <c r="U122" s="35">
        <v>207.05600000000001</v>
      </c>
      <c r="V122" s="35">
        <v>88.013000000000005</v>
      </c>
      <c r="W122" s="35">
        <v>34.988999999999997</v>
      </c>
      <c r="X122" s="35">
        <v>169.285</v>
      </c>
      <c r="Y122" s="35">
        <v>204.24</v>
      </c>
      <c r="Z122" s="35">
        <v>92.477000000000004</v>
      </c>
      <c r="AA122" s="35">
        <v>137.01400000000001</v>
      </c>
      <c r="AB122" s="35">
        <v>227.57900000000001</v>
      </c>
      <c r="AC122" s="35">
        <v>1083.2919999999999</v>
      </c>
      <c r="AD122" s="35">
        <v>439.31599999999997</v>
      </c>
      <c r="AE122" s="35">
        <v>4760.5370000000003</v>
      </c>
      <c r="AF122" s="35">
        <v>477.45100000000002</v>
      </c>
      <c r="AG122" s="35">
        <v>650.66099999999994</v>
      </c>
      <c r="AH122" s="35">
        <v>1371.675</v>
      </c>
      <c r="AI122" s="35">
        <v>2823.837</v>
      </c>
      <c r="AJ122" s="35">
        <v>327.55200000000002</v>
      </c>
      <c r="AK122" s="35">
        <v>467.149</v>
      </c>
      <c r="AL122" s="35">
        <v>1498.556</v>
      </c>
      <c r="AM122" s="35">
        <v>3710.7840000000001</v>
      </c>
      <c r="AN122" s="35">
        <v>207.35300000000001</v>
      </c>
      <c r="AO122" s="35">
        <v>4661.8119999999999</v>
      </c>
      <c r="AP122" s="35">
        <v>992.56500000000005</v>
      </c>
      <c r="AQ122" s="35">
        <v>523.74300000000005</v>
      </c>
      <c r="AR122" s="35">
        <v>1844.242</v>
      </c>
      <c r="AS122" s="35">
        <v>445.15</v>
      </c>
      <c r="AT122" s="35">
        <v>3743.3310000000001</v>
      </c>
      <c r="AU122" s="35">
        <v>360.37099999999998</v>
      </c>
      <c r="AV122" s="35">
        <v>157.238</v>
      </c>
      <c r="AW122" s="35">
        <v>883.524</v>
      </c>
      <c r="AX122" s="35">
        <v>898.49300000000005</v>
      </c>
      <c r="AY122" s="35">
        <v>5.3330000000000002</v>
      </c>
      <c r="AZ122" s="35">
        <v>142.874</v>
      </c>
      <c r="BA122" s="35">
        <v>557.553</v>
      </c>
      <c r="BB122" s="35">
        <v>1722.048</v>
      </c>
      <c r="BC122" s="35">
        <v>15937.306</v>
      </c>
      <c r="BD122" s="35">
        <v>391.83800000000002</v>
      </c>
      <c r="BE122" s="35">
        <v>8142.56</v>
      </c>
      <c r="BF122" s="35">
        <v>2490.4340000000002</v>
      </c>
      <c r="BG122" s="35">
        <v>358.351</v>
      </c>
      <c r="BH122" s="35">
        <v>314.92399999999998</v>
      </c>
      <c r="BI122" s="35">
        <v>191.52600000000001</v>
      </c>
      <c r="BJ122" s="35">
        <v>979.53300000000002</v>
      </c>
      <c r="BK122" s="35">
        <v>0</v>
      </c>
      <c r="BL122" s="35">
        <v>0</v>
      </c>
      <c r="BM122" s="37">
        <f t="shared" ref="BM122:BM129" si="10">SUM(L122:BL122)</f>
        <v>68985.984999999971</v>
      </c>
      <c r="BN122" s="37">
        <f t="shared" ref="BN122:BN129" si="11">SUM(C122:BL122)</f>
        <v>68985.984999999971</v>
      </c>
      <c r="BZ122" s="2"/>
    </row>
    <row r="123" spans="1:79" ht="13.5" thickTop="1">
      <c r="B123" s="90" t="s">
        <v>108</v>
      </c>
      <c r="C123" s="36"/>
      <c r="D123" s="34"/>
      <c r="E123" s="34"/>
      <c r="F123" s="34"/>
      <c r="G123" s="34"/>
      <c r="H123" s="34"/>
      <c r="I123" s="34"/>
      <c r="J123" s="34"/>
      <c r="K123" s="34"/>
      <c r="L123" s="36">
        <v>2202.3620000000001</v>
      </c>
      <c r="M123" s="35">
        <v>382.32100000000003</v>
      </c>
      <c r="N123" s="35">
        <v>63.75</v>
      </c>
      <c r="O123" s="35">
        <v>797.12699999999995</v>
      </c>
      <c r="P123" s="35">
        <v>213.22</v>
      </c>
      <c r="Q123" s="35">
        <v>56.575000000000003</v>
      </c>
      <c r="R123" s="35">
        <v>200.584</v>
      </c>
      <c r="S123" s="35">
        <v>82.444000000000003</v>
      </c>
      <c r="T123" s="35">
        <v>0</v>
      </c>
      <c r="U123" s="35">
        <v>185.98099999999999</v>
      </c>
      <c r="V123" s="35">
        <v>77.344999999999999</v>
      </c>
      <c r="W123" s="35">
        <v>31.67</v>
      </c>
      <c r="X123" s="35">
        <v>154.27199999999999</v>
      </c>
      <c r="Y123" s="35">
        <v>177.614</v>
      </c>
      <c r="Z123" s="35">
        <v>88.983999999999995</v>
      </c>
      <c r="AA123" s="35">
        <v>17.585999999999999</v>
      </c>
      <c r="AB123" s="35">
        <v>201.256</v>
      </c>
      <c r="AC123" s="35">
        <v>937.62300000000005</v>
      </c>
      <c r="AD123" s="35">
        <v>385.89100000000002</v>
      </c>
      <c r="AE123" s="35">
        <v>4526.8209999999999</v>
      </c>
      <c r="AF123" s="35">
        <v>440.84399999999999</v>
      </c>
      <c r="AG123" s="35">
        <v>582.94799999999998</v>
      </c>
      <c r="AH123" s="35">
        <v>1206.441</v>
      </c>
      <c r="AI123" s="35">
        <v>2526.364</v>
      </c>
      <c r="AJ123" s="35">
        <v>290.08699999999999</v>
      </c>
      <c r="AK123" s="35">
        <v>412.67599999999999</v>
      </c>
      <c r="AL123" s="35">
        <v>1306.915</v>
      </c>
      <c r="AM123" s="35">
        <v>3251.1039999999998</v>
      </c>
      <c r="AN123" s="35">
        <v>178.79499999999999</v>
      </c>
      <c r="AO123" s="35">
        <v>4145.3909999999996</v>
      </c>
      <c r="AP123" s="35">
        <v>907.05799999999999</v>
      </c>
      <c r="AQ123" s="35">
        <v>461.9</v>
      </c>
      <c r="AR123" s="35">
        <v>1650.4459999999999</v>
      </c>
      <c r="AS123" s="35">
        <v>396.47800000000001</v>
      </c>
      <c r="AT123" s="35">
        <v>2928.6610000000001</v>
      </c>
      <c r="AU123" s="35">
        <v>310.76100000000002</v>
      </c>
      <c r="AV123" s="35">
        <v>141.685</v>
      </c>
      <c r="AW123" s="35">
        <v>799.54</v>
      </c>
      <c r="AX123" s="35">
        <v>813.51400000000001</v>
      </c>
      <c r="AY123" s="35">
        <v>4.819</v>
      </c>
      <c r="AZ123" s="35">
        <v>110.839</v>
      </c>
      <c r="BA123" s="35">
        <v>498.19</v>
      </c>
      <c r="BB123" s="35">
        <v>1523.069</v>
      </c>
      <c r="BC123" s="35">
        <v>10879.423000000001</v>
      </c>
      <c r="BD123" s="35">
        <v>351.19400000000002</v>
      </c>
      <c r="BE123" s="35">
        <v>8005.0159999999996</v>
      </c>
      <c r="BF123" s="35">
        <v>2410.6579999999999</v>
      </c>
      <c r="BG123" s="35">
        <v>318.25</v>
      </c>
      <c r="BH123" s="35">
        <v>294.20600000000002</v>
      </c>
      <c r="BI123" s="35">
        <v>178.10400000000001</v>
      </c>
      <c r="BJ123" s="35">
        <v>948.5</v>
      </c>
      <c r="BK123" s="35">
        <v>0</v>
      </c>
      <c r="BL123" s="35">
        <v>0</v>
      </c>
      <c r="BM123" s="37">
        <f t="shared" si="10"/>
        <v>59057.302000000018</v>
      </c>
      <c r="BN123" s="37">
        <f t="shared" si="11"/>
        <v>59057.302000000018</v>
      </c>
      <c r="BP123" s="466" t="s">
        <v>115</v>
      </c>
      <c r="BQ123" s="96"/>
      <c r="BR123" s="96"/>
      <c r="BS123" s="96"/>
      <c r="BT123" s="97">
        <f>BM121</f>
        <v>170885.7</v>
      </c>
      <c r="BV123" s="466" t="s">
        <v>120</v>
      </c>
      <c r="BW123" s="96"/>
      <c r="BX123" s="96"/>
      <c r="BY123" s="96"/>
      <c r="BZ123" s="97">
        <f>BP120</f>
        <v>169186.24299999996</v>
      </c>
    </row>
    <row r="124" spans="1:79">
      <c r="B124" s="90" t="s">
        <v>109</v>
      </c>
      <c r="C124" s="36"/>
      <c r="D124" s="34"/>
      <c r="E124" s="34"/>
      <c r="F124" s="34"/>
      <c r="G124" s="34"/>
      <c r="H124" s="34"/>
      <c r="I124" s="34"/>
      <c r="J124" s="34"/>
      <c r="K124" s="34"/>
      <c r="L124" s="36">
        <v>8.36</v>
      </c>
      <c r="M124" s="35">
        <v>1.014</v>
      </c>
      <c r="N124" s="35">
        <v>6.03</v>
      </c>
      <c r="O124" s="35">
        <v>110.286</v>
      </c>
      <c r="P124" s="35">
        <v>39.622</v>
      </c>
      <c r="Q124" s="35">
        <v>6.1970000000000001</v>
      </c>
      <c r="R124" s="35">
        <v>18.959</v>
      </c>
      <c r="S124" s="35">
        <v>4.59</v>
      </c>
      <c r="T124" s="35">
        <v>0</v>
      </c>
      <c r="U124" s="35">
        <v>19.963999999999999</v>
      </c>
      <c r="V124" s="35">
        <v>9.1809999999999992</v>
      </c>
      <c r="W124" s="35">
        <v>2.9569999999999999</v>
      </c>
      <c r="X124" s="35">
        <v>13.815</v>
      </c>
      <c r="Y124" s="35">
        <v>24.623999999999999</v>
      </c>
      <c r="Z124" s="35">
        <v>3.262</v>
      </c>
      <c r="AA124" s="35">
        <v>18.577000000000002</v>
      </c>
      <c r="AB124" s="35">
        <v>24.478000000000002</v>
      </c>
      <c r="AC124" s="35">
        <v>140.447</v>
      </c>
      <c r="AD124" s="35">
        <v>51.533000000000001</v>
      </c>
      <c r="AE124" s="35">
        <v>212.38300000000001</v>
      </c>
      <c r="AF124" s="35">
        <v>34.917999999999999</v>
      </c>
      <c r="AG124" s="35">
        <v>64.481999999999999</v>
      </c>
      <c r="AH124" s="35">
        <v>158.428</v>
      </c>
      <c r="AI124" s="35">
        <v>283.42399999999998</v>
      </c>
      <c r="AJ124" s="35">
        <v>34.573999999999998</v>
      </c>
      <c r="AK124" s="35">
        <v>51.155000000000001</v>
      </c>
      <c r="AL124" s="35">
        <v>176.17099999999999</v>
      </c>
      <c r="AM124" s="35">
        <v>450.75400000000002</v>
      </c>
      <c r="AN124" s="35">
        <v>28.071999999999999</v>
      </c>
      <c r="AO124" s="35">
        <v>504.49099999999999</v>
      </c>
      <c r="AP124" s="35">
        <v>81.450999999999993</v>
      </c>
      <c r="AQ124" s="35">
        <v>61.453000000000003</v>
      </c>
      <c r="AR124" s="35">
        <v>190.58600000000001</v>
      </c>
      <c r="AS124" s="35">
        <v>48.341000000000001</v>
      </c>
      <c r="AT124" s="35">
        <v>808.11500000000001</v>
      </c>
      <c r="AU124" s="35">
        <v>41.286999999999999</v>
      </c>
      <c r="AV124" s="35">
        <v>15.324999999999999</v>
      </c>
      <c r="AW124" s="35">
        <v>83.216999999999999</v>
      </c>
      <c r="AX124" s="35">
        <v>82.649000000000001</v>
      </c>
      <c r="AY124" s="35">
        <v>0.51400000000000001</v>
      </c>
      <c r="AZ124" s="35">
        <v>24.225999999999999</v>
      </c>
      <c r="BA124" s="35">
        <v>57.031999999999996</v>
      </c>
      <c r="BB124" s="35">
        <v>187.989</v>
      </c>
      <c r="BC124" s="35">
        <v>1059.8430000000001</v>
      </c>
      <c r="BD124" s="35">
        <v>40.643999999999998</v>
      </c>
      <c r="BE124" s="35">
        <v>129.95500000000001</v>
      </c>
      <c r="BF124" s="35">
        <v>69.3</v>
      </c>
      <c r="BG124" s="35">
        <v>39.271000000000001</v>
      </c>
      <c r="BH124" s="35">
        <v>20.684999999999999</v>
      </c>
      <c r="BI124" s="35">
        <v>12.823</v>
      </c>
      <c r="BJ124" s="35">
        <v>22.507000000000001</v>
      </c>
      <c r="BK124" s="35">
        <v>0</v>
      </c>
      <c r="BL124" s="35">
        <v>0</v>
      </c>
      <c r="BM124" s="37">
        <f t="shared" si="10"/>
        <v>5579.9609999999993</v>
      </c>
      <c r="BN124" s="37">
        <f t="shared" si="11"/>
        <v>5579.9609999999993</v>
      </c>
      <c r="BP124" s="468" t="s">
        <v>119</v>
      </c>
      <c r="BQ124" s="3"/>
      <c r="BR124" s="3"/>
      <c r="BS124" s="3"/>
      <c r="BT124" s="82">
        <f>J121</f>
        <v>9869.6379999999972</v>
      </c>
      <c r="BV124" s="468" t="s">
        <v>81</v>
      </c>
      <c r="BW124" s="3"/>
      <c r="BX124" s="3"/>
      <c r="BY124" s="3"/>
      <c r="BZ124" s="82">
        <f>BV120</f>
        <v>58113.239000000001</v>
      </c>
    </row>
    <row r="125" spans="1:79" s="98" customFormat="1" ht="11.45" customHeight="1">
      <c r="B125" s="90" t="s">
        <v>110</v>
      </c>
      <c r="C125" s="99"/>
      <c r="D125" s="100"/>
      <c r="E125" s="100"/>
      <c r="F125" s="100"/>
      <c r="G125" s="100"/>
      <c r="H125" s="100"/>
      <c r="I125" s="100"/>
      <c r="J125" s="100"/>
      <c r="K125" s="100"/>
      <c r="L125" s="99">
        <v>0.65400000000000003</v>
      </c>
      <c r="M125" s="101">
        <v>0.27800000000000002</v>
      </c>
      <c r="N125" s="101">
        <v>0.55000000000000004</v>
      </c>
      <c r="O125" s="101">
        <v>64.031000000000006</v>
      </c>
      <c r="P125" s="101">
        <v>2.1379999999999999</v>
      </c>
      <c r="Q125" s="101">
        <v>0.23699999999999999</v>
      </c>
      <c r="R125" s="101">
        <v>0.76500000000000001</v>
      </c>
      <c r="S125" s="101">
        <v>0.32600000000000001</v>
      </c>
      <c r="T125" s="101">
        <v>0</v>
      </c>
      <c r="U125" s="101">
        <v>1.111</v>
      </c>
      <c r="V125" s="101">
        <v>1.4870000000000001</v>
      </c>
      <c r="W125" s="101">
        <v>0.36199999999999999</v>
      </c>
      <c r="X125" s="101">
        <v>1.198</v>
      </c>
      <c r="Y125" s="101">
        <v>2.0019999999999998</v>
      </c>
      <c r="Z125" s="101">
        <v>0.23100000000000001</v>
      </c>
      <c r="AA125" s="101">
        <v>100.851</v>
      </c>
      <c r="AB125" s="101">
        <v>1.845</v>
      </c>
      <c r="AC125" s="101">
        <v>5.2220000000000004</v>
      </c>
      <c r="AD125" s="101">
        <v>1.8919999999999999</v>
      </c>
      <c r="AE125" s="101">
        <v>21.332999999999998</v>
      </c>
      <c r="AF125" s="101">
        <v>1.6890000000000001</v>
      </c>
      <c r="AG125" s="101">
        <v>3.2309999999999999</v>
      </c>
      <c r="AH125" s="101">
        <v>6.806</v>
      </c>
      <c r="AI125" s="101">
        <v>14.048999999999999</v>
      </c>
      <c r="AJ125" s="101">
        <v>2.891</v>
      </c>
      <c r="AK125" s="101">
        <v>3.3180000000000001</v>
      </c>
      <c r="AL125" s="101">
        <v>15.47</v>
      </c>
      <c r="AM125" s="101">
        <v>8.9260000000000002</v>
      </c>
      <c r="AN125" s="101">
        <v>0.48599999999999999</v>
      </c>
      <c r="AO125" s="101">
        <v>11.93</v>
      </c>
      <c r="AP125" s="101">
        <v>4.056</v>
      </c>
      <c r="AQ125" s="101">
        <v>0.39</v>
      </c>
      <c r="AR125" s="101">
        <v>3.21</v>
      </c>
      <c r="AS125" s="101">
        <v>0.33100000000000002</v>
      </c>
      <c r="AT125" s="101">
        <v>6.5549999999999997</v>
      </c>
      <c r="AU125" s="101">
        <v>8.3230000000000004</v>
      </c>
      <c r="AV125" s="101">
        <v>0.22800000000000001</v>
      </c>
      <c r="AW125" s="101">
        <v>0.76700000000000002</v>
      </c>
      <c r="AX125" s="101">
        <v>2.33</v>
      </c>
      <c r="AY125" s="101">
        <v>0</v>
      </c>
      <c r="AZ125" s="101">
        <v>7.8090000000000002</v>
      </c>
      <c r="BA125" s="101">
        <v>2.331</v>
      </c>
      <c r="BB125" s="101">
        <v>10.99</v>
      </c>
      <c r="BC125" s="101">
        <v>3998.04</v>
      </c>
      <c r="BD125" s="101">
        <v>0</v>
      </c>
      <c r="BE125" s="101">
        <v>7.5890000000000004</v>
      </c>
      <c r="BF125" s="101">
        <v>10.476000000000001</v>
      </c>
      <c r="BG125" s="101">
        <v>0.83</v>
      </c>
      <c r="BH125" s="101">
        <v>3.3000000000000002E-2</v>
      </c>
      <c r="BI125" s="101">
        <v>0.59899999999999998</v>
      </c>
      <c r="BJ125" s="101">
        <v>8.5259999999999998</v>
      </c>
      <c r="BK125" s="101">
        <v>0</v>
      </c>
      <c r="BL125" s="101">
        <v>0</v>
      </c>
      <c r="BM125" s="37">
        <f t="shared" si="10"/>
        <v>4348.7219999999998</v>
      </c>
      <c r="BN125" s="37">
        <f t="shared" si="11"/>
        <v>4348.7219999999998</v>
      </c>
      <c r="BO125" s="8"/>
      <c r="BP125" s="468" t="s">
        <v>116</v>
      </c>
      <c r="BQ125" s="49"/>
      <c r="BR125" s="49"/>
      <c r="BS125" s="49"/>
      <c r="BT125" s="102">
        <f>I121</f>
        <v>0</v>
      </c>
      <c r="BV125" s="468" t="s">
        <v>121</v>
      </c>
      <c r="BW125" s="3"/>
      <c r="BX125" s="3"/>
      <c r="BY125" s="3"/>
      <c r="BZ125" s="82">
        <f>BW120</f>
        <v>-924.00300000000016</v>
      </c>
      <c r="CA125" s="103"/>
    </row>
    <row r="126" spans="1:79">
      <c r="B126" s="90" t="s">
        <v>112</v>
      </c>
      <c r="C126" s="36"/>
      <c r="D126" s="34"/>
      <c r="E126" s="34"/>
      <c r="F126" s="34"/>
      <c r="G126" s="34"/>
      <c r="H126" s="34"/>
      <c r="I126" s="34"/>
      <c r="J126" s="34"/>
      <c r="K126" s="34"/>
      <c r="L126" s="36">
        <v>10.673386225604773</v>
      </c>
      <c r="M126" s="35">
        <v>2.1763367650309635</v>
      </c>
      <c r="N126" s="35">
        <v>6.8142133911730252</v>
      </c>
      <c r="O126" s="35">
        <v>37.691701643314801</v>
      </c>
      <c r="P126" s="35">
        <v>19.923147179203205</v>
      </c>
      <c r="Q126" s="35">
        <v>46.719116934022829</v>
      </c>
      <c r="R126" s="35">
        <v>13.022808438272419</v>
      </c>
      <c r="S126" s="35">
        <v>0.80356468432658634</v>
      </c>
      <c r="T126" s="35"/>
      <c r="U126" s="35">
        <v>8.495521569563584</v>
      </c>
      <c r="V126" s="35">
        <v>6.307608589364234</v>
      </c>
      <c r="W126" s="35">
        <v>0.75086172947284191</v>
      </c>
      <c r="X126" s="35">
        <v>8.6533744937604435</v>
      </c>
      <c r="Y126" s="35">
        <v>5.5642718608645847</v>
      </c>
      <c r="Z126" s="35">
        <v>0.46291499720147933</v>
      </c>
      <c r="AA126" s="35">
        <v>4.3229669006010187</v>
      </c>
      <c r="AB126" s="35">
        <v>3.2828603260890041</v>
      </c>
      <c r="AC126" s="35">
        <v>47.029986281773013</v>
      </c>
      <c r="AD126" s="35">
        <v>23.062614772719215</v>
      </c>
      <c r="AE126" s="35">
        <v>395.07252106127555</v>
      </c>
      <c r="AF126" s="35">
        <v>28.072411668429943</v>
      </c>
      <c r="AG126" s="35">
        <v>25.463271244523778</v>
      </c>
      <c r="AH126" s="35">
        <v>115.57038336121234</v>
      </c>
      <c r="AI126" s="35">
        <v>518.77727247356108</v>
      </c>
      <c r="AJ126" s="35">
        <v>6.4588868531254358</v>
      </c>
      <c r="AK126" s="35">
        <v>13.70913619115521</v>
      </c>
      <c r="AL126" s="35">
        <v>54.07740499619193</v>
      </c>
      <c r="AM126" s="35">
        <v>135.61811516495871</v>
      </c>
      <c r="AN126" s="35">
        <v>3.4019768888823494</v>
      </c>
      <c r="AO126" s="35">
        <v>259.82253121609142</v>
      </c>
      <c r="AP126" s="35">
        <v>24.567925377329114</v>
      </c>
      <c r="AQ126" s="35">
        <v>4.4506954413401596</v>
      </c>
      <c r="AR126" s="35">
        <v>23.206870753742546</v>
      </c>
      <c r="AS126" s="35">
        <v>3.2333997303157962</v>
      </c>
      <c r="AT126" s="35">
        <v>0.67138332661685929</v>
      </c>
      <c r="AU126" s="35">
        <v>0</v>
      </c>
      <c r="AV126" s="35">
        <v>23.678037269370691</v>
      </c>
      <c r="AW126" s="35">
        <v>76.073228449517984</v>
      </c>
      <c r="AX126" s="35">
        <v>20.315142549378315</v>
      </c>
      <c r="AY126" s="35">
        <v>0.45707073797634823</v>
      </c>
      <c r="AZ126" s="35">
        <v>3.4334915864867903</v>
      </c>
      <c r="BA126" s="35">
        <v>8.4805341026901289</v>
      </c>
      <c r="BB126" s="35">
        <v>2.7839219440071079</v>
      </c>
      <c r="BC126" s="35">
        <v>0</v>
      </c>
      <c r="BD126" s="35">
        <v>0</v>
      </c>
      <c r="BE126" s="35">
        <v>5.0125035200624612</v>
      </c>
      <c r="BF126" s="35">
        <v>6.3108834786347545</v>
      </c>
      <c r="BG126" s="35">
        <v>5.1768766361300411</v>
      </c>
      <c r="BH126" s="35">
        <v>1.8760905377635697</v>
      </c>
      <c r="BI126" s="35">
        <v>4.6737766568714232</v>
      </c>
      <c r="BJ126" s="35">
        <v>0</v>
      </c>
      <c r="BK126" s="35">
        <v>0</v>
      </c>
      <c r="BL126" s="35">
        <v>0</v>
      </c>
      <c r="BM126" s="37">
        <f t="shared" si="10"/>
        <v>2016.203</v>
      </c>
      <c r="BN126" s="37">
        <f t="shared" si="11"/>
        <v>2016.203</v>
      </c>
      <c r="BO126" s="8"/>
      <c r="BP126" s="468" t="s">
        <v>117</v>
      </c>
      <c r="BQ126" s="3"/>
      <c r="BR126" s="3"/>
      <c r="BS126" s="3"/>
      <c r="BT126" s="82">
        <f>H121+F121</f>
        <v>14539.837999999998</v>
      </c>
      <c r="BV126" s="468" t="s">
        <v>122</v>
      </c>
      <c r="BW126" s="3"/>
      <c r="BX126" s="3"/>
      <c r="BY126" s="3"/>
      <c r="BZ126" s="82">
        <f>BX120</f>
        <v>0</v>
      </c>
      <c r="CA126" s="7"/>
    </row>
    <row r="127" spans="1:79">
      <c r="B127" s="90" t="s">
        <v>213</v>
      </c>
      <c r="C127" s="36"/>
      <c r="D127" s="34"/>
      <c r="E127" s="34"/>
      <c r="F127" s="34"/>
      <c r="G127" s="34"/>
      <c r="H127" s="34"/>
      <c r="I127" s="34"/>
      <c r="J127" s="34"/>
      <c r="K127" s="34"/>
      <c r="L127" s="36">
        <v>0</v>
      </c>
      <c r="M127" s="35">
        <v>0</v>
      </c>
      <c r="N127" s="35">
        <v>0</v>
      </c>
      <c r="O127" s="35">
        <v>-14.197302799560552</v>
      </c>
      <c r="P127" s="35">
        <v>0</v>
      </c>
      <c r="Q127" s="35">
        <v>0</v>
      </c>
      <c r="R127" s="35">
        <v>0</v>
      </c>
      <c r="S127" s="35">
        <v>0</v>
      </c>
      <c r="T127" s="35"/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-4.3714560486537701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-33.950791575703072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-35.332605301144874</v>
      </c>
      <c r="AR127" s="35">
        <v>0</v>
      </c>
      <c r="AS127" s="35">
        <v>-35.072027411669751</v>
      </c>
      <c r="AT127" s="35">
        <v>0</v>
      </c>
      <c r="AU127" s="35">
        <v>0</v>
      </c>
      <c r="AV127" s="35">
        <v>0</v>
      </c>
      <c r="AW127" s="35">
        <v>0</v>
      </c>
      <c r="AX127" s="35">
        <v>-1.1518168632679866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7">
        <f t="shared" si="10"/>
        <v>-124.07599999999999</v>
      </c>
      <c r="BN127" s="37">
        <f t="shared" si="11"/>
        <v>-124.07599999999999</v>
      </c>
      <c r="BO127" s="8"/>
      <c r="BP127" s="468" t="s">
        <v>118</v>
      </c>
      <c r="BQ127" s="3"/>
      <c r="BR127" s="3"/>
      <c r="BS127" s="3"/>
      <c r="BT127" s="82">
        <f>G121</f>
        <v>0</v>
      </c>
      <c r="BV127" s="468" t="s">
        <v>266</v>
      </c>
      <c r="BW127" s="3"/>
      <c r="BX127" s="3"/>
      <c r="BY127" s="3"/>
      <c r="BZ127" s="82">
        <f>BO120</f>
        <v>82158.343999999983</v>
      </c>
      <c r="CA127" s="7"/>
    </row>
    <row r="128" spans="1:79" ht="13.5" thickBot="1">
      <c r="B128" s="90" t="s">
        <v>113</v>
      </c>
      <c r="C128" s="104"/>
      <c r="D128" s="105"/>
      <c r="E128" s="105"/>
      <c r="F128" s="105"/>
      <c r="G128" s="105"/>
      <c r="H128" s="105"/>
      <c r="I128" s="105"/>
      <c r="J128" s="105"/>
      <c r="K128" s="105"/>
      <c r="L128" s="104">
        <v>5803.1326137743945</v>
      </c>
      <c r="M128" s="106">
        <v>2086.7986632349694</v>
      </c>
      <c r="N128" s="106">
        <v>415.50978660882697</v>
      </c>
      <c r="O128" s="106">
        <v>2686.8046011562456</v>
      </c>
      <c r="P128" s="106">
        <v>1325.2338528207968</v>
      </c>
      <c r="Q128" s="106">
        <v>269.52888306597714</v>
      </c>
      <c r="R128" s="106">
        <v>284.00319156172753</v>
      </c>
      <c r="S128" s="106">
        <v>218.05443531567343</v>
      </c>
      <c r="T128" s="106">
        <v>0</v>
      </c>
      <c r="U128" s="106">
        <v>264.88747843043643</v>
      </c>
      <c r="V128" s="106">
        <v>151.60539141063575</v>
      </c>
      <c r="W128" s="106">
        <v>19.958138270527161</v>
      </c>
      <c r="X128" s="106">
        <v>165.20262550623957</v>
      </c>
      <c r="Y128" s="106">
        <v>120.5857281391354</v>
      </c>
      <c r="Z128" s="106">
        <v>281.53608500279853</v>
      </c>
      <c r="AA128" s="106">
        <v>469.32703309939893</v>
      </c>
      <c r="AB128" s="106">
        <v>24.460139673910991</v>
      </c>
      <c r="AC128" s="106">
        <v>1030.5554697668806</v>
      </c>
      <c r="AD128" s="106">
        <v>1722.2443852272809</v>
      </c>
      <c r="AE128" s="106">
        <v>5278.4824789387249</v>
      </c>
      <c r="AF128" s="106">
        <v>1107.3535883315699</v>
      </c>
      <c r="AG128" s="106">
        <v>628.00972875547632</v>
      </c>
      <c r="AH128" s="106">
        <v>2598.7106166387875</v>
      </c>
      <c r="AI128" s="106">
        <v>9290.2347275264401</v>
      </c>
      <c r="AJ128" s="106">
        <v>11498.927113146876</v>
      </c>
      <c r="AK128" s="106">
        <v>338.94665538454791</v>
      </c>
      <c r="AL128" s="106">
        <v>-2829.6864049961923</v>
      </c>
      <c r="AM128" s="106">
        <v>6604.9908848350415</v>
      </c>
      <c r="AN128" s="106">
        <v>-7.3049768888823694</v>
      </c>
      <c r="AO128" s="106">
        <v>4412.5474687839096</v>
      </c>
      <c r="AP128" s="106">
        <v>4710.3450746226717</v>
      </c>
      <c r="AQ128" s="106">
        <v>131.41690985980469</v>
      </c>
      <c r="AR128" s="106">
        <v>2407.4011292462578</v>
      </c>
      <c r="AS128" s="106">
        <v>-161.99637231864602</v>
      </c>
      <c r="AT128" s="106">
        <v>8086.0726166733839</v>
      </c>
      <c r="AU128" s="106">
        <v>377.64300000000003</v>
      </c>
      <c r="AV128" s="106">
        <v>508.63496273062941</v>
      </c>
      <c r="AW128" s="106">
        <v>16309.614771550479</v>
      </c>
      <c r="AX128" s="106">
        <v>1252.1286743138896</v>
      </c>
      <c r="AY128" s="106">
        <v>-6.7070737976348549E-2</v>
      </c>
      <c r="AZ128" s="106">
        <v>336.07550841351321</v>
      </c>
      <c r="BA128" s="106">
        <v>917.05346589730982</v>
      </c>
      <c r="BB128" s="106">
        <v>300.08407805599285</v>
      </c>
      <c r="BC128" s="106">
        <v>3237.0979999999981</v>
      </c>
      <c r="BD128" s="106">
        <v>95.808999999999969</v>
      </c>
      <c r="BE128" s="106">
        <v>1354.824496479938</v>
      </c>
      <c r="BF128" s="106">
        <v>1771.7391165213655</v>
      </c>
      <c r="BG128" s="106">
        <v>1273.4921233638697</v>
      </c>
      <c r="BH128" s="106">
        <v>-1.8760905377635697</v>
      </c>
      <c r="BI128" s="106">
        <v>841.45422334312855</v>
      </c>
      <c r="BJ128" s="106">
        <v>0</v>
      </c>
      <c r="BK128" s="106">
        <v>0</v>
      </c>
      <c r="BL128" s="106">
        <v>0</v>
      </c>
      <c r="BM128" s="107">
        <f t="shared" si="10"/>
        <v>100007.58800000002</v>
      </c>
      <c r="BN128" s="107">
        <f t="shared" si="11"/>
        <v>100007.58800000002</v>
      </c>
      <c r="BO128" s="8"/>
      <c r="BP128" s="468"/>
      <c r="BQ128" s="3"/>
      <c r="BR128" s="3"/>
      <c r="BS128" s="3"/>
      <c r="BT128" s="82"/>
      <c r="BV128" s="468" t="s">
        <v>267</v>
      </c>
      <c r="BW128" s="3"/>
      <c r="BX128" s="3"/>
      <c r="BY128" s="3"/>
      <c r="BZ128" s="82">
        <f>BO61</f>
        <v>113238.647</v>
      </c>
      <c r="CA128" s="7"/>
    </row>
    <row r="129" spans="2:79" ht="14.25" thickTop="1" thickBot="1">
      <c r="B129" s="108" t="s">
        <v>114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10">
        <v>23862</v>
      </c>
      <c r="M129" s="111">
        <v>3923</v>
      </c>
      <c r="N129" s="111">
        <v>1440</v>
      </c>
      <c r="O129" s="111">
        <v>9292</v>
      </c>
      <c r="P129" s="111">
        <v>793</v>
      </c>
      <c r="Q129" s="111">
        <v>45</v>
      </c>
      <c r="R129" s="111">
        <v>2307</v>
      </c>
      <c r="S129" s="111">
        <v>893</v>
      </c>
      <c r="T129" s="111">
        <v>0</v>
      </c>
      <c r="U129" s="111">
        <v>229</v>
      </c>
      <c r="V129" s="111">
        <v>49</v>
      </c>
      <c r="W129" s="111">
        <v>89</v>
      </c>
      <c r="X129" s="111">
        <v>390</v>
      </c>
      <c r="Y129" s="111">
        <v>1793</v>
      </c>
      <c r="Z129" s="111">
        <v>2427</v>
      </c>
      <c r="AA129" s="111">
        <v>437</v>
      </c>
      <c r="AB129" s="111">
        <v>316</v>
      </c>
      <c r="AC129" s="111">
        <v>871</v>
      </c>
      <c r="AD129" s="111">
        <v>482</v>
      </c>
      <c r="AE129" s="111">
        <v>21969</v>
      </c>
      <c r="AF129" s="111">
        <v>2886</v>
      </c>
      <c r="AG129" s="111">
        <v>1325</v>
      </c>
      <c r="AH129" s="111">
        <v>1245</v>
      </c>
      <c r="AI129" s="111">
        <v>25387</v>
      </c>
      <c r="AJ129" s="111">
        <v>7193</v>
      </c>
      <c r="AK129" s="111">
        <v>201</v>
      </c>
      <c r="AL129" s="111">
        <v>588</v>
      </c>
      <c r="AM129" s="111">
        <v>2556</v>
      </c>
      <c r="AN129" s="111">
        <v>195</v>
      </c>
      <c r="AO129" s="111">
        <v>9547</v>
      </c>
      <c r="AP129" s="111">
        <v>8936</v>
      </c>
      <c r="AQ129" s="111">
        <v>564</v>
      </c>
      <c r="AR129" s="111">
        <v>2253</v>
      </c>
      <c r="AS129" s="111">
        <v>381</v>
      </c>
      <c r="AT129" s="111">
        <v>1453</v>
      </c>
      <c r="AU129" s="111">
        <v>178</v>
      </c>
      <c r="AV129" s="111">
        <v>88</v>
      </c>
      <c r="AW129" s="111">
        <v>941</v>
      </c>
      <c r="AX129" s="111">
        <v>1524</v>
      </c>
      <c r="AY129" s="111">
        <v>16</v>
      </c>
      <c r="AZ129" s="111">
        <v>382</v>
      </c>
      <c r="BA129" s="111">
        <v>1570</v>
      </c>
      <c r="BB129" s="111">
        <v>3527</v>
      </c>
      <c r="BC129" s="111">
        <v>22654</v>
      </c>
      <c r="BD129" s="111">
        <v>349</v>
      </c>
      <c r="BE129" s="111">
        <v>13199</v>
      </c>
      <c r="BF129" s="111">
        <v>4441</v>
      </c>
      <c r="BG129" s="111">
        <v>1065</v>
      </c>
      <c r="BH129" s="111">
        <v>882</v>
      </c>
      <c r="BI129" s="111">
        <v>4014</v>
      </c>
      <c r="BJ129" s="111">
        <v>12195</v>
      </c>
      <c r="BK129" s="111">
        <v>0</v>
      </c>
      <c r="BL129" s="111">
        <v>0</v>
      </c>
      <c r="BM129" s="89">
        <f t="shared" si="10"/>
        <v>203342</v>
      </c>
      <c r="BN129" s="112">
        <f t="shared" si="11"/>
        <v>203342</v>
      </c>
      <c r="BO129" s="8"/>
      <c r="BP129" s="480" t="s">
        <v>82</v>
      </c>
      <c r="BQ129" s="12"/>
      <c r="BR129" s="12"/>
      <c r="BS129" s="12"/>
      <c r="BT129" s="112">
        <f>BT123+BT124+BT125+BT126+BT127</f>
        <v>195295.17600000001</v>
      </c>
      <c r="BV129" s="480" t="s">
        <v>82</v>
      </c>
      <c r="BW129" s="12"/>
      <c r="BX129" s="12"/>
      <c r="BY129" s="12"/>
      <c r="BZ129" s="112">
        <f>BZ123+BZ124+BZ125+BZ126+BZ127-BZ128</f>
        <v>195295.17599999998</v>
      </c>
      <c r="CA129" s="7"/>
    </row>
    <row r="130" spans="2:79" ht="13.5" thickTop="1"/>
    <row r="131" spans="2:79">
      <c r="B131" s="200" t="s">
        <v>172</v>
      </c>
      <c r="L131" s="40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Q131" s="409"/>
      <c r="AR131" s="409"/>
      <c r="AS131" s="409"/>
      <c r="AT131" s="409"/>
      <c r="AU131" s="409"/>
      <c r="AV131" s="409"/>
      <c r="AW131" s="409"/>
      <c r="AX131" s="409"/>
      <c r="AY131" s="409"/>
      <c r="AZ131" s="409"/>
      <c r="BA131" s="409"/>
      <c r="BB131" s="409"/>
      <c r="BC131" s="409"/>
      <c r="BD131" s="409"/>
      <c r="BE131" s="409"/>
      <c r="BF131" s="409"/>
      <c r="BG131" s="409"/>
      <c r="BH131" s="409"/>
      <c r="BI131" s="409"/>
      <c r="BJ131" s="409"/>
      <c r="BM131" s="409"/>
      <c r="BN131" s="409"/>
    </row>
    <row r="132" spans="2:79"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  <c r="BL132" s="411"/>
      <c r="BM132" s="411"/>
      <c r="BN132" s="409"/>
    </row>
    <row r="133" spans="2:79"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N133" s="409"/>
    </row>
    <row r="135" spans="2:79">
      <c r="BM135" s="411"/>
    </row>
    <row r="136" spans="2:79"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  <c r="AC136" s="411"/>
      <c r="AD136" s="411"/>
      <c r="AE136" s="411"/>
      <c r="AF136" s="411"/>
      <c r="AG136" s="411"/>
      <c r="AH136" s="411"/>
      <c r="AI136" s="411"/>
      <c r="AJ136" s="411"/>
      <c r="AK136" s="411"/>
      <c r="AL136" s="411"/>
      <c r="AM136" s="411"/>
      <c r="AN136" s="411"/>
      <c r="AO136" s="411"/>
      <c r="AP136" s="411"/>
      <c r="AQ136" s="411"/>
      <c r="AR136" s="411"/>
      <c r="AS136" s="411"/>
      <c r="AT136" s="411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M136" s="411"/>
    </row>
  </sheetData>
  <printOptions gridLines="1"/>
  <pageMargins left="0.19685039370078741" right="0.19685039370078741" top="0.59055118110236227" bottom="0.31496062992125984" header="0.51181102362204722" footer="0.23622047244094491"/>
  <pageSetup paperSize="9" scale="15" fitToWidth="3" orientation="landscape" horizontalDpi="300" verticalDpi="300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5"/>
  <sheetViews>
    <sheetView showGridLines="0" view="pageLayout" zoomScaleNormal="100" zoomScaleSheetLayoutView="40" workbookViewId="0">
      <selection activeCell="D1" sqref="D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8" width="9.7109375" style="2" customWidth="1"/>
    <col min="9" max="9" width="11" style="2" customWidth="1"/>
    <col min="10" max="10" width="11.5703125" style="2" customWidth="1"/>
    <col min="11" max="11" width="13.7109375" style="2" customWidth="1"/>
    <col min="12" max="26" width="12.7109375" style="2" customWidth="1"/>
    <col min="27" max="27" width="15.28515625" style="2" customWidth="1"/>
    <col min="28" max="43" width="12.7109375" style="2" customWidth="1"/>
    <col min="44" max="44" width="15.85546875" style="2" customWidth="1"/>
    <col min="45" max="64" width="12.7109375" style="2" customWidth="1"/>
    <col min="65" max="66" width="12.7109375" style="8" customWidth="1"/>
    <col min="67" max="67" width="12.28515625" style="2" customWidth="1"/>
    <col min="68" max="75" width="9.7109375" style="2" customWidth="1"/>
    <col min="76" max="76" width="10.42578125" style="2" customWidth="1"/>
    <col min="77" max="77" width="14.7109375" style="2" customWidth="1"/>
    <col min="78" max="78" width="9.7109375" style="7" customWidth="1"/>
    <col min="79" max="256" width="11.42578125" style="2"/>
    <col min="257" max="257" width="9.140625" style="2" customWidth="1"/>
    <col min="258" max="258" width="37.7109375" style="2" customWidth="1"/>
    <col min="259" max="259" width="10.85546875" style="2" customWidth="1"/>
    <col min="260" max="266" width="9.7109375" style="2" customWidth="1"/>
    <col min="267" max="267" width="13.7109375" style="2" customWidth="1"/>
    <col min="268" max="322" width="12.7109375" style="2" customWidth="1"/>
    <col min="323" max="331" width="9.7109375" style="2" customWidth="1"/>
    <col min="332" max="332" width="10.42578125" style="2" customWidth="1"/>
    <col min="333" max="333" width="14.7109375" style="2" customWidth="1"/>
    <col min="334" max="334" width="9.7109375" style="2" customWidth="1"/>
    <col min="335" max="512" width="11.42578125" style="2"/>
    <col min="513" max="513" width="9.140625" style="2" customWidth="1"/>
    <col min="514" max="514" width="37.7109375" style="2" customWidth="1"/>
    <col min="515" max="515" width="10.85546875" style="2" customWidth="1"/>
    <col min="516" max="522" width="9.7109375" style="2" customWidth="1"/>
    <col min="523" max="523" width="13.7109375" style="2" customWidth="1"/>
    <col min="524" max="578" width="12.7109375" style="2" customWidth="1"/>
    <col min="579" max="587" width="9.7109375" style="2" customWidth="1"/>
    <col min="588" max="588" width="10.42578125" style="2" customWidth="1"/>
    <col min="589" max="589" width="14.7109375" style="2" customWidth="1"/>
    <col min="590" max="590" width="9.7109375" style="2" customWidth="1"/>
    <col min="591" max="768" width="11.42578125" style="2"/>
    <col min="769" max="769" width="9.140625" style="2" customWidth="1"/>
    <col min="770" max="770" width="37.7109375" style="2" customWidth="1"/>
    <col min="771" max="771" width="10.85546875" style="2" customWidth="1"/>
    <col min="772" max="778" width="9.7109375" style="2" customWidth="1"/>
    <col min="779" max="779" width="13.7109375" style="2" customWidth="1"/>
    <col min="780" max="834" width="12.7109375" style="2" customWidth="1"/>
    <col min="835" max="843" width="9.7109375" style="2" customWidth="1"/>
    <col min="844" max="844" width="10.42578125" style="2" customWidth="1"/>
    <col min="845" max="845" width="14.7109375" style="2" customWidth="1"/>
    <col min="846" max="846" width="9.7109375" style="2" customWidth="1"/>
    <col min="847" max="1024" width="11.42578125" style="2"/>
    <col min="1025" max="1025" width="9.140625" style="2" customWidth="1"/>
    <col min="1026" max="1026" width="37.7109375" style="2" customWidth="1"/>
    <col min="1027" max="1027" width="10.85546875" style="2" customWidth="1"/>
    <col min="1028" max="1034" width="9.7109375" style="2" customWidth="1"/>
    <col min="1035" max="1035" width="13.7109375" style="2" customWidth="1"/>
    <col min="1036" max="1090" width="12.7109375" style="2" customWidth="1"/>
    <col min="1091" max="1099" width="9.7109375" style="2" customWidth="1"/>
    <col min="1100" max="1100" width="10.42578125" style="2" customWidth="1"/>
    <col min="1101" max="1101" width="14.7109375" style="2" customWidth="1"/>
    <col min="1102" max="1102" width="9.7109375" style="2" customWidth="1"/>
    <col min="1103" max="1280" width="11.42578125" style="2"/>
    <col min="1281" max="1281" width="9.140625" style="2" customWidth="1"/>
    <col min="1282" max="1282" width="37.7109375" style="2" customWidth="1"/>
    <col min="1283" max="1283" width="10.85546875" style="2" customWidth="1"/>
    <col min="1284" max="1290" width="9.7109375" style="2" customWidth="1"/>
    <col min="1291" max="1291" width="13.7109375" style="2" customWidth="1"/>
    <col min="1292" max="1346" width="12.7109375" style="2" customWidth="1"/>
    <col min="1347" max="1355" width="9.7109375" style="2" customWidth="1"/>
    <col min="1356" max="1356" width="10.42578125" style="2" customWidth="1"/>
    <col min="1357" max="1357" width="14.7109375" style="2" customWidth="1"/>
    <col min="1358" max="1358" width="9.7109375" style="2" customWidth="1"/>
    <col min="1359" max="1536" width="11.42578125" style="2"/>
    <col min="1537" max="1537" width="9.140625" style="2" customWidth="1"/>
    <col min="1538" max="1538" width="37.7109375" style="2" customWidth="1"/>
    <col min="1539" max="1539" width="10.85546875" style="2" customWidth="1"/>
    <col min="1540" max="1546" width="9.7109375" style="2" customWidth="1"/>
    <col min="1547" max="1547" width="13.7109375" style="2" customWidth="1"/>
    <col min="1548" max="1602" width="12.7109375" style="2" customWidth="1"/>
    <col min="1603" max="1611" width="9.7109375" style="2" customWidth="1"/>
    <col min="1612" max="1612" width="10.42578125" style="2" customWidth="1"/>
    <col min="1613" max="1613" width="14.7109375" style="2" customWidth="1"/>
    <col min="1614" max="1614" width="9.7109375" style="2" customWidth="1"/>
    <col min="1615" max="1792" width="11.42578125" style="2"/>
    <col min="1793" max="1793" width="9.140625" style="2" customWidth="1"/>
    <col min="1794" max="1794" width="37.7109375" style="2" customWidth="1"/>
    <col min="1795" max="1795" width="10.85546875" style="2" customWidth="1"/>
    <col min="1796" max="1802" width="9.7109375" style="2" customWidth="1"/>
    <col min="1803" max="1803" width="13.7109375" style="2" customWidth="1"/>
    <col min="1804" max="1858" width="12.7109375" style="2" customWidth="1"/>
    <col min="1859" max="1867" width="9.7109375" style="2" customWidth="1"/>
    <col min="1868" max="1868" width="10.42578125" style="2" customWidth="1"/>
    <col min="1869" max="1869" width="14.7109375" style="2" customWidth="1"/>
    <col min="1870" max="1870" width="9.7109375" style="2" customWidth="1"/>
    <col min="1871" max="2048" width="11.42578125" style="2"/>
    <col min="2049" max="2049" width="9.140625" style="2" customWidth="1"/>
    <col min="2050" max="2050" width="37.7109375" style="2" customWidth="1"/>
    <col min="2051" max="2051" width="10.85546875" style="2" customWidth="1"/>
    <col min="2052" max="2058" width="9.7109375" style="2" customWidth="1"/>
    <col min="2059" max="2059" width="13.7109375" style="2" customWidth="1"/>
    <col min="2060" max="2114" width="12.7109375" style="2" customWidth="1"/>
    <col min="2115" max="2123" width="9.7109375" style="2" customWidth="1"/>
    <col min="2124" max="2124" width="10.42578125" style="2" customWidth="1"/>
    <col min="2125" max="2125" width="14.7109375" style="2" customWidth="1"/>
    <col min="2126" max="2126" width="9.7109375" style="2" customWidth="1"/>
    <col min="2127" max="2304" width="11.42578125" style="2"/>
    <col min="2305" max="2305" width="9.140625" style="2" customWidth="1"/>
    <col min="2306" max="2306" width="37.7109375" style="2" customWidth="1"/>
    <col min="2307" max="2307" width="10.85546875" style="2" customWidth="1"/>
    <col min="2308" max="2314" width="9.7109375" style="2" customWidth="1"/>
    <col min="2315" max="2315" width="13.7109375" style="2" customWidth="1"/>
    <col min="2316" max="2370" width="12.7109375" style="2" customWidth="1"/>
    <col min="2371" max="2379" width="9.7109375" style="2" customWidth="1"/>
    <col min="2380" max="2380" width="10.42578125" style="2" customWidth="1"/>
    <col min="2381" max="2381" width="14.7109375" style="2" customWidth="1"/>
    <col min="2382" max="2382" width="9.7109375" style="2" customWidth="1"/>
    <col min="2383" max="2560" width="11.42578125" style="2"/>
    <col min="2561" max="2561" width="9.140625" style="2" customWidth="1"/>
    <col min="2562" max="2562" width="37.7109375" style="2" customWidth="1"/>
    <col min="2563" max="2563" width="10.85546875" style="2" customWidth="1"/>
    <col min="2564" max="2570" width="9.7109375" style="2" customWidth="1"/>
    <col min="2571" max="2571" width="13.7109375" style="2" customWidth="1"/>
    <col min="2572" max="2626" width="12.7109375" style="2" customWidth="1"/>
    <col min="2627" max="2635" width="9.7109375" style="2" customWidth="1"/>
    <col min="2636" max="2636" width="10.42578125" style="2" customWidth="1"/>
    <col min="2637" max="2637" width="14.7109375" style="2" customWidth="1"/>
    <col min="2638" max="2638" width="9.7109375" style="2" customWidth="1"/>
    <col min="2639" max="2816" width="11.42578125" style="2"/>
    <col min="2817" max="2817" width="9.140625" style="2" customWidth="1"/>
    <col min="2818" max="2818" width="37.7109375" style="2" customWidth="1"/>
    <col min="2819" max="2819" width="10.85546875" style="2" customWidth="1"/>
    <col min="2820" max="2826" width="9.7109375" style="2" customWidth="1"/>
    <col min="2827" max="2827" width="13.7109375" style="2" customWidth="1"/>
    <col min="2828" max="2882" width="12.7109375" style="2" customWidth="1"/>
    <col min="2883" max="2891" width="9.7109375" style="2" customWidth="1"/>
    <col min="2892" max="2892" width="10.42578125" style="2" customWidth="1"/>
    <col min="2893" max="2893" width="14.7109375" style="2" customWidth="1"/>
    <col min="2894" max="2894" width="9.7109375" style="2" customWidth="1"/>
    <col min="2895" max="3072" width="11.42578125" style="2"/>
    <col min="3073" max="3073" width="9.140625" style="2" customWidth="1"/>
    <col min="3074" max="3074" width="37.7109375" style="2" customWidth="1"/>
    <col min="3075" max="3075" width="10.85546875" style="2" customWidth="1"/>
    <col min="3076" max="3082" width="9.7109375" style="2" customWidth="1"/>
    <col min="3083" max="3083" width="13.7109375" style="2" customWidth="1"/>
    <col min="3084" max="3138" width="12.7109375" style="2" customWidth="1"/>
    <col min="3139" max="3147" width="9.7109375" style="2" customWidth="1"/>
    <col min="3148" max="3148" width="10.42578125" style="2" customWidth="1"/>
    <col min="3149" max="3149" width="14.7109375" style="2" customWidth="1"/>
    <col min="3150" max="3150" width="9.7109375" style="2" customWidth="1"/>
    <col min="3151" max="3328" width="11.42578125" style="2"/>
    <col min="3329" max="3329" width="9.140625" style="2" customWidth="1"/>
    <col min="3330" max="3330" width="37.7109375" style="2" customWidth="1"/>
    <col min="3331" max="3331" width="10.85546875" style="2" customWidth="1"/>
    <col min="3332" max="3338" width="9.7109375" style="2" customWidth="1"/>
    <col min="3339" max="3339" width="13.7109375" style="2" customWidth="1"/>
    <col min="3340" max="3394" width="12.7109375" style="2" customWidth="1"/>
    <col min="3395" max="3403" width="9.7109375" style="2" customWidth="1"/>
    <col min="3404" max="3404" width="10.42578125" style="2" customWidth="1"/>
    <col min="3405" max="3405" width="14.7109375" style="2" customWidth="1"/>
    <col min="3406" max="3406" width="9.7109375" style="2" customWidth="1"/>
    <col min="3407" max="3584" width="11.42578125" style="2"/>
    <col min="3585" max="3585" width="9.140625" style="2" customWidth="1"/>
    <col min="3586" max="3586" width="37.7109375" style="2" customWidth="1"/>
    <col min="3587" max="3587" width="10.85546875" style="2" customWidth="1"/>
    <col min="3588" max="3594" width="9.7109375" style="2" customWidth="1"/>
    <col min="3595" max="3595" width="13.7109375" style="2" customWidth="1"/>
    <col min="3596" max="3650" width="12.7109375" style="2" customWidth="1"/>
    <col min="3651" max="3659" width="9.7109375" style="2" customWidth="1"/>
    <col min="3660" max="3660" width="10.42578125" style="2" customWidth="1"/>
    <col min="3661" max="3661" width="14.7109375" style="2" customWidth="1"/>
    <col min="3662" max="3662" width="9.7109375" style="2" customWidth="1"/>
    <col min="3663" max="3840" width="11.42578125" style="2"/>
    <col min="3841" max="3841" width="9.140625" style="2" customWidth="1"/>
    <col min="3842" max="3842" width="37.7109375" style="2" customWidth="1"/>
    <col min="3843" max="3843" width="10.85546875" style="2" customWidth="1"/>
    <col min="3844" max="3850" width="9.7109375" style="2" customWidth="1"/>
    <col min="3851" max="3851" width="13.7109375" style="2" customWidth="1"/>
    <col min="3852" max="3906" width="12.7109375" style="2" customWidth="1"/>
    <col min="3907" max="3915" width="9.7109375" style="2" customWidth="1"/>
    <col min="3916" max="3916" width="10.42578125" style="2" customWidth="1"/>
    <col min="3917" max="3917" width="14.7109375" style="2" customWidth="1"/>
    <col min="3918" max="3918" width="9.7109375" style="2" customWidth="1"/>
    <col min="3919" max="4096" width="11.42578125" style="2"/>
    <col min="4097" max="4097" width="9.140625" style="2" customWidth="1"/>
    <col min="4098" max="4098" width="37.7109375" style="2" customWidth="1"/>
    <col min="4099" max="4099" width="10.85546875" style="2" customWidth="1"/>
    <col min="4100" max="4106" width="9.7109375" style="2" customWidth="1"/>
    <col min="4107" max="4107" width="13.7109375" style="2" customWidth="1"/>
    <col min="4108" max="4162" width="12.7109375" style="2" customWidth="1"/>
    <col min="4163" max="4171" width="9.7109375" style="2" customWidth="1"/>
    <col min="4172" max="4172" width="10.42578125" style="2" customWidth="1"/>
    <col min="4173" max="4173" width="14.7109375" style="2" customWidth="1"/>
    <col min="4174" max="4174" width="9.7109375" style="2" customWidth="1"/>
    <col min="4175" max="4352" width="11.42578125" style="2"/>
    <col min="4353" max="4353" width="9.140625" style="2" customWidth="1"/>
    <col min="4354" max="4354" width="37.7109375" style="2" customWidth="1"/>
    <col min="4355" max="4355" width="10.85546875" style="2" customWidth="1"/>
    <col min="4356" max="4362" width="9.7109375" style="2" customWidth="1"/>
    <col min="4363" max="4363" width="13.7109375" style="2" customWidth="1"/>
    <col min="4364" max="4418" width="12.7109375" style="2" customWidth="1"/>
    <col min="4419" max="4427" width="9.7109375" style="2" customWidth="1"/>
    <col min="4428" max="4428" width="10.42578125" style="2" customWidth="1"/>
    <col min="4429" max="4429" width="14.7109375" style="2" customWidth="1"/>
    <col min="4430" max="4430" width="9.7109375" style="2" customWidth="1"/>
    <col min="4431" max="4608" width="11.42578125" style="2"/>
    <col min="4609" max="4609" width="9.140625" style="2" customWidth="1"/>
    <col min="4610" max="4610" width="37.7109375" style="2" customWidth="1"/>
    <col min="4611" max="4611" width="10.85546875" style="2" customWidth="1"/>
    <col min="4612" max="4618" width="9.7109375" style="2" customWidth="1"/>
    <col min="4619" max="4619" width="13.7109375" style="2" customWidth="1"/>
    <col min="4620" max="4674" width="12.7109375" style="2" customWidth="1"/>
    <col min="4675" max="4683" width="9.7109375" style="2" customWidth="1"/>
    <col min="4684" max="4684" width="10.42578125" style="2" customWidth="1"/>
    <col min="4685" max="4685" width="14.7109375" style="2" customWidth="1"/>
    <col min="4686" max="4686" width="9.7109375" style="2" customWidth="1"/>
    <col min="4687" max="4864" width="11.42578125" style="2"/>
    <col min="4865" max="4865" width="9.140625" style="2" customWidth="1"/>
    <col min="4866" max="4866" width="37.7109375" style="2" customWidth="1"/>
    <col min="4867" max="4867" width="10.85546875" style="2" customWidth="1"/>
    <col min="4868" max="4874" width="9.7109375" style="2" customWidth="1"/>
    <col min="4875" max="4875" width="13.7109375" style="2" customWidth="1"/>
    <col min="4876" max="4930" width="12.7109375" style="2" customWidth="1"/>
    <col min="4931" max="4939" width="9.7109375" style="2" customWidth="1"/>
    <col min="4940" max="4940" width="10.42578125" style="2" customWidth="1"/>
    <col min="4941" max="4941" width="14.7109375" style="2" customWidth="1"/>
    <col min="4942" max="4942" width="9.7109375" style="2" customWidth="1"/>
    <col min="4943" max="5120" width="11.42578125" style="2"/>
    <col min="5121" max="5121" width="9.140625" style="2" customWidth="1"/>
    <col min="5122" max="5122" width="37.7109375" style="2" customWidth="1"/>
    <col min="5123" max="5123" width="10.85546875" style="2" customWidth="1"/>
    <col min="5124" max="5130" width="9.7109375" style="2" customWidth="1"/>
    <col min="5131" max="5131" width="13.7109375" style="2" customWidth="1"/>
    <col min="5132" max="5186" width="12.7109375" style="2" customWidth="1"/>
    <col min="5187" max="5195" width="9.7109375" style="2" customWidth="1"/>
    <col min="5196" max="5196" width="10.42578125" style="2" customWidth="1"/>
    <col min="5197" max="5197" width="14.7109375" style="2" customWidth="1"/>
    <col min="5198" max="5198" width="9.7109375" style="2" customWidth="1"/>
    <col min="5199" max="5376" width="11.42578125" style="2"/>
    <col min="5377" max="5377" width="9.140625" style="2" customWidth="1"/>
    <col min="5378" max="5378" width="37.7109375" style="2" customWidth="1"/>
    <col min="5379" max="5379" width="10.85546875" style="2" customWidth="1"/>
    <col min="5380" max="5386" width="9.7109375" style="2" customWidth="1"/>
    <col min="5387" max="5387" width="13.7109375" style="2" customWidth="1"/>
    <col min="5388" max="5442" width="12.7109375" style="2" customWidth="1"/>
    <col min="5443" max="5451" width="9.7109375" style="2" customWidth="1"/>
    <col min="5452" max="5452" width="10.42578125" style="2" customWidth="1"/>
    <col min="5453" max="5453" width="14.7109375" style="2" customWidth="1"/>
    <col min="5454" max="5454" width="9.7109375" style="2" customWidth="1"/>
    <col min="5455" max="5632" width="11.42578125" style="2"/>
    <col min="5633" max="5633" width="9.140625" style="2" customWidth="1"/>
    <col min="5634" max="5634" width="37.7109375" style="2" customWidth="1"/>
    <col min="5635" max="5635" width="10.85546875" style="2" customWidth="1"/>
    <col min="5636" max="5642" width="9.7109375" style="2" customWidth="1"/>
    <col min="5643" max="5643" width="13.7109375" style="2" customWidth="1"/>
    <col min="5644" max="5698" width="12.7109375" style="2" customWidth="1"/>
    <col min="5699" max="5707" width="9.7109375" style="2" customWidth="1"/>
    <col min="5708" max="5708" width="10.42578125" style="2" customWidth="1"/>
    <col min="5709" max="5709" width="14.7109375" style="2" customWidth="1"/>
    <col min="5710" max="5710" width="9.7109375" style="2" customWidth="1"/>
    <col min="5711" max="5888" width="11.42578125" style="2"/>
    <col min="5889" max="5889" width="9.140625" style="2" customWidth="1"/>
    <col min="5890" max="5890" width="37.7109375" style="2" customWidth="1"/>
    <col min="5891" max="5891" width="10.85546875" style="2" customWidth="1"/>
    <col min="5892" max="5898" width="9.7109375" style="2" customWidth="1"/>
    <col min="5899" max="5899" width="13.7109375" style="2" customWidth="1"/>
    <col min="5900" max="5954" width="12.7109375" style="2" customWidth="1"/>
    <col min="5955" max="5963" width="9.7109375" style="2" customWidth="1"/>
    <col min="5964" max="5964" width="10.42578125" style="2" customWidth="1"/>
    <col min="5965" max="5965" width="14.7109375" style="2" customWidth="1"/>
    <col min="5966" max="5966" width="9.7109375" style="2" customWidth="1"/>
    <col min="5967" max="6144" width="11.42578125" style="2"/>
    <col min="6145" max="6145" width="9.140625" style="2" customWidth="1"/>
    <col min="6146" max="6146" width="37.7109375" style="2" customWidth="1"/>
    <col min="6147" max="6147" width="10.85546875" style="2" customWidth="1"/>
    <col min="6148" max="6154" width="9.7109375" style="2" customWidth="1"/>
    <col min="6155" max="6155" width="13.7109375" style="2" customWidth="1"/>
    <col min="6156" max="6210" width="12.7109375" style="2" customWidth="1"/>
    <col min="6211" max="6219" width="9.7109375" style="2" customWidth="1"/>
    <col min="6220" max="6220" width="10.42578125" style="2" customWidth="1"/>
    <col min="6221" max="6221" width="14.7109375" style="2" customWidth="1"/>
    <col min="6222" max="6222" width="9.7109375" style="2" customWidth="1"/>
    <col min="6223" max="6400" width="11.42578125" style="2"/>
    <col min="6401" max="6401" width="9.140625" style="2" customWidth="1"/>
    <col min="6402" max="6402" width="37.7109375" style="2" customWidth="1"/>
    <col min="6403" max="6403" width="10.85546875" style="2" customWidth="1"/>
    <col min="6404" max="6410" width="9.7109375" style="2" customWidth="1"/>
    <col min="6411" max="6411" width="13.7109375" style="2" customWidth="1"/>
    <col min="6412" max="6466" width="12.7109375" style="2" customWidth="1"/>
    <col min="6467" max="6475" width="9.7109375" style="2" customWidth="1"/>
    <col min="6476" max="6476" width="10.42578125" style="2" customWidth="1"/>
    <col min="6477" max="6477" width="14.7109375" style="2" customWidth="1"/>
    <col min="6478" max="6478" width="9.7109375" style="2" customWidth="1"/>
    <col min="6479" max="6656" width="11.42578125" style="2"/>
    <col min="6657" max="6657" width="9.140625" style="2" customWidth="1"/>
    <col min="6658" max="6658" width="37.7109375" style="2" customWidth="1"/>
    <col min="6659" max="6659" width="10.85546875" style="2" customWidth="1"/>
    <col min="6660" max="6666" width="9.7109375" style="2" customWidth="1"/>
    <col min="6667" max="6667" width="13.7109375" style="2" customWidth="1"/>
    <col min="6668" max="6722" width="12.7109375" style="2" customWidth="1"/>
    <col min="6723" max="6731" width="9.7109375" style="2" customWidth="1"/>
    <col min="6732" max="6732" width="10.42578125" style="2" customWidth="1"/>
    <col min="6733" max="6733" width="14.7109375" style="2" customWidth="1"/>
    <col min="6734" max="6734" width="9.7109375" style="2" customWidth="1"/>
    <col min="6735" max="6912" width="11.42578125" style="2"/>
    <col min="6913" max="6913" width="9.140625" style="2" customWidth="1"/>
    <col min="6914" max="6914" width="37.7109375" style="2" customWidth="1"/>
    <col min="6915" max="6915" width="10.85546875" style="2" customWidth="1"/>
    <col min="6916" max="6922" width="9.7109375" style="2" customWidth="1"/>
    <col min="6923" max="6923" width="13.7109375" style="2" customWidth="1"/>
    <col min="6924" max="6978" width="12.7109375" style="2" customWidth="1"/>
    <col min="6979" max="6987" width="9.7109375" style="2" customWidth="1"/>
    <col min="6988" max="6988" width="10.42578125" style="2" customWidth="1"/>
    <col min="6989" max="6989" width="14.7109375" style="2" customWidth="1"/>
    <col min="6990" max="6990" width="9.7109375" style="2" customWidth="1"/>
    <col min="6991" max="7168" width="11.42578125" style="2"/>
    <col min="7169" max="7169" width="9.140625" style="2" customWidth="1"/>
    <col min="7170" max="7170" width="37.7109375" style="2" customWidth="1"/>
    <col min="7171" max="7171" width="10.85546875" style="2" customWidth="1"/>
    <col min="7172" max="7178" width="9.7109375" style="2" customWidth="1"/>
    <col min="7179" max="7179" width="13.7109375" style="2" customWidth="1"/>
    <col min="7180" max="7234" width="12.7109375" style="2" customWidth="1"/>
    <col min="7235" max="7243" width="9.7109375" style="2" customWidth="1"/>
    <col min="7244" max="7244" width="10.42578125" style="2" customWidth="1"/>
    <col min="7245" max="7245" width="14.7109375" style="2" customWidth="1"/>
    <col min="7246" max="7246" width="9.7109375" style="2" customWidth="1"/>
    <col min="7247" max="7424" width="11.42578125" style="2"/>
    <col min="7425" max="7425" width="9.140625" style="2" customWidth="1"/>
    <col min="7426" max="7426" width="37.7109375" style="2" customWidth="1"/>
    <col min="7427" max="7427" width="10.85546875" style="2" customWidth="1"/>
    <col min="7428" max="7434" width="9.7109375" style="2" customWidth="1"/>
    <col min="7435" max="7435" width="13.7109375" style="2" customWidth="1"/>
    <col min="7436" max="7490" width="12.7109375" style="2" customWidth="1"/>
    <col min="7491" max="7499" width="9.7109375" style="2" customWidth="1"/>
    <col min="7500" max="7500" width="10.42578125" style="2" customWidth="1"/>
    <col min="7501" max="7501" width="14.7109375" style="2" customWidth="1"/>
    <col min="7502" max="7502" width="9.7109375" style="2" customWidth="1"/>
    <col min="7503" max="7680" width="11.42578125" style="2"/>
    <col min="7681" max="7681" width="9.140625" style="2" customWidth="1"/>
    <col min="7682" max="7682" width="37.7109375" style="2" customWidth="1"/>
    <col min="7683" max="7683" width="10.85546875" style="2" customWidth="1"/>
    <col min="7684" max="7690" width="9.7109375" style="2" customWidth="1"/>
    <col min="7691" max="7691" width="13.7109375" style="2" customWidth="1"/>
    <col min="7692" max="7746" width="12.7109375" style="2" customWidth="1"/>
    <col min="7747" max="7755" width="9.7109375" style="2" customWidth="1"/>
    <col min="7756" max="7756" width="10.42578125" style="2" customWidth="1"/>
    <col min="7757" max="7757" width="14.7109375" style="2" customWidth="1"/>
    <col min="7758" max="7758" width="9.7109375" style="2" customWidth="1"/>
    <col min="7759" max="7936" width="11.42578125" style="2"/>
    <col min="7937" max="7937" width="9.140625" style="2" customWidth="1"/>
    <col min="7938" max="7938" width="37.7109375" style="2" customWidth="1"/>
    <col min="7939" max="7939" width="10.85546875" style="2" customWidth="1"/>
    <col min="7940" max="7946" width="9.7109375" style="2" customWidth="1"/>
    <col min="7947" max="7947" width="13.7109375" style="2" customWidth="1"/>
    <col min="7948" max="8002" width="12.7109375" style="2" customWidth="1"/>
    <col min="8003" max="8011" width="9.7109375" style="2" customWidth="1"/>
    <col min="8012" max="8012" width="10.42578125" style="2" customWidth="1"/>
    <col min="8013" max="8013" width="14.7109375" style="2" customWidth="1"/>
    <col min="8014" max="8014" width="9.7109375" style="2" customWidth="1"/>
    <col min="8015" max="8192" width="11.42578125" style="2"/>
    <col min="8193" max="8193" width="9.140625" style="2" customWidth="1"/>
    <col min="8194" max="8194" width="37.7109375" style="2" customWidth="1"/>
    <col min="8195" max="8195" width="10.85546875" style="2" customWidth="1"/>
    <col min="8196" max="8202" width="9.7109375" style="2" customWidth="1"/>
    <col min="8203" max="8203" width="13.7109375" style="2" customWidth="1"/>
    <col min="8204" max="8258" width="12.7109375" style="2" customWidth="1"/>
    <col min="8259" max="8267" width="9.7109375" style="2" customWidth="1"/>
    <col min="8268" max="8268" width="10.42578125" style="2" customWidth="1"/>
    <col min="8269" max="8269" width="14.7109375" style="2" customWidth="1"/>
    <col min="8270" max="8270" width="9.7109375" style="2" customWidth="1"/>
    <col min="8271" max="8448" width="11.42578125" style="2"/>
    <col min="8449" max="8449" width="9.140625" style="2" customWidth="1"/>
    <col min="8450" max="8450" width="37.7109375" style="2" customWidth="1"/>
    <col min="8451" max="8451" width="10.85546875" style="2" customWidth="1"/>
    <col min="8452" max="8458" width="9.7109375" style="2" customWidth="1"/>
    <col min="8459" max="8459" width="13.7109375" style="2" customWidth="1"/>
    <col min="8460" max="8514" width="12.7109375" style="2" customWidth="1"/>
    <col min="8515" max="8523" width="9.7109375" style="2" customWidth="1"/>
    <col min="8524" max="8524" width="10.42578125" style="2" customWidth="1"/>
    <col min="8525" max="8525" width="14.7109375" style="2" customWidth="1"/>
    <col min="8526" max="8526" width="9.7109375" style="2" customWidth="1"/>
    <col min="8527" max="8704" width="11.42578125" style="2"/>
    <col min="8705" max="8705" width="9.140625" style="2" customWidth="1"/>
    <col min="8706" max="8706" width="37.7109375" style="2" customWidth="1"/>
    <col min="8707" max="8707" width="10.85546875" style="2" customWidth="1"/>
    <col min="8708" max="8714" width="9.7109375" style="2" customWidth="1"/>
    <col min="8715" max="8715" width="13.7109375" style="2" customWidth="1"/>
    <col min="8716" max="8770" width="12.7109375" style="2" customWidth="1"/>
    <col min="8771" max="8779" width="9.7109375" style="2" customWidth="1"/>
    <col min="8780" max="8780" width="10.42578125" style="2" customWidth="1"/>
    <col min="8781" max="8781" width="14.7109375" style="2" customWidth="1"/>
    <col min="8782" max="8782" width="9.7109375" style="2" customWidth="1"/>
    <col min="8783" max="8960" width="11.42578125" style="2"/>
    <col min="8961" max="8961" width="9.140625" style="2" customWidth="1"/>
    <col min="8962" max="8962" width="37.7109375" style="2" customWidth="1"/>
    <col min="8963" max="8963" width="10.85546875" style="2" customWidth="1"/>
    <col min="8964" max="8970" width="9.7109375" style="2" customWidth="1"/>
    <col min="8971" max="8971" width="13.7109375" style="2" customWidth="1"/>
    <col min="8972" max="9026" width="12.7109375" style="2" customWidth="1"/>
    <col min="9027" max="9035" width="9.7109375" style="2" customWidth="1"/>
    <col min="9036" max="9036" width="10.42578125" style="2" customWidth="1"/>
    <col min="9037" max="9037" width="14.7109375" style="2" customWidth="1"/>
    <col min="9038" max="9038" width="9.7109375" style="2" customWidth="1"/>
    <col min="9039" max="9216" width="11.42578125" style="2"/>
    <col min="9217" max="9217" width="9.140625" style="2" customWidth="1"/>
    <col min="9218" max="9218" width="37.7109375" style="2" customWidth="1"/>
    <col min="9219" max="9219" width="10.85546875" style="2" customWidth="1"/>
    <col min="9220" max="9226" width="9.7109375" style="2" customWidth="1"/>
    <col min="9227" max="9227" width="13.7109375" style="2" customWidth="1"/>
    <col min="9228" max="9282" width="12.7109375" style="2" customWidth="1"/>
    <col min="9283" max="9291" width="9.7109375" style="2" customWidth="1"/>
    <col min="9292" max="9292" width="10.42578125" style="2" customWidth="1"/>
    <col min="9293" max="9293" width="14.7109375" style="2" customWidth="1"/>
    <col min="9294" max="9294" width="9.7109375" style="2" customWidth="1"/>
    <col min="9295" max="9472" width="11.42578125" style="2"/>
    <col min="9473" max="9473" width="9.140625" style="2" customWidth="1"/>
    <col min="9474" max="9474" width="37.7109375" style="2" customWidth="1"/>
    <col min="9475" max="9475" width="10.85546875" style="2" customWidth="1"/>
    <col min="9476" max="9482" width="9.7109375" style="2" customWidth="1"/>
    <col min="9483" max="9483" width="13.7109375" style="2" customWidth="1"/>
    <col min="9484" max="9538" width="12.7109375" style="2" customWidth="1"/>
    <col min="9539" max="9547" width="9.7109375" style="2" customWidth="1"/>
    <col min="9548" max="9548" width="10.42578125" style="2" customWidth="1"/>
    <col min="9549" max="9549" width="14.7109375" style="2" customWidth="1"/>
    <col min="9550" max="9550" width="9.7109375" style="2" customWidth="1"/>
    <col min="9551" max="9728" width="11.42578125" style="2"/>
    <col min="9729" max="9729" width="9.140625" style="2" customWidth="1"/>
    <col min="9730" max="9730" width="37.7109375" style="2" customWidth="1"/>
    <col min="9731" max="9731" width="10.85546875" style="2" customWidth="1"/>
    <col min="9732" max="9738" width="9.7109375" style="2" customWidth="1"/>
    <col min="9739" max="9739" width="13.7109375" style="2" customWidth="1"/>
    <col min="9740" max="9794" width="12.7109375" style="2" customWidth="1"/>
    <col min="9795" max="9803" width="9.7109375" style="2" customWidth="1"/>
    <col min="9804" max="9804" width="10.42578125" style="2" customWidth="1"/>
    <col min="9805" max="9805" width="14.7109375" style="2" customWidth="1"/>
    <col min="9806" max="9806" width="9.7109375" style="2" customWidth="1"/>
    <col min="9807" max="9984" width="11.42578125" style="2"/>
    <col min="9985" max="9985" width="9.140625" style="2" customWidth="1"/>
    <col min="9986" max="9986" width="37.7109375" style="2" customWidth="1"/>
    <col min="9987" max="9987" width="10.85546875" style="2" customWidth="1"/>
    <col min="9988" max="9994" width="9.7109375" style="2" customWidth="1"/>
    <col min="9995" max="9995" width="13.7109375" style="2" customWidth="1"/>
    <col min="9996" max="10050" width="12.7109375" style="2" customWidth="1"/>
    <col min="10051" max="10059" width="9.7109375" style="2" customWidth="1"/>
    <col min="10060" max="10060" width="10.42578125" style="2" customWidth="1"/>
    <col min="10061" max="10061" width="14.7109375" style="2" customWidth="1"/>
    <col min="10062" max="10062" width="9.7109375" style="2" customWidth="1"/>
    <col min="10063" max="10240" width="11.42578125" style="2"/>
    <col min="10241" max="10241" width="9.140625" style="2" customWidth="1"/>
    <col min="10242" max="10242" width="37.7109375" style="2" customWidth="1"/>
    <col min="10243" max="10243" width="10.85546875" style="2" customWidth="1"/>
    <col min="10244" max="10250" width="9.7109375" style="2" customWidth="1"/>
    <col min="10251" max="10251" width="13.7109375" style="2" customWidth="1"/>
    <col min="10252" max="10306" width="12.7109375" style="2" customWidth="1"/>
    <col min="10307" max="10315" width="9.7109375" style="2" customWidth="1"/>
    <col min="10316" max="10316" width="10.42578125" style="2" customWidth="1"/>
    <col min="10317" max="10317" width="14.7109375" style="2" customWidth="1"/>
    <col min="10318" max="10318" width="9.7109375" style="2" customWidth="1"/>
    <col min="10319" max="10496" width="11.42578125" style="2"/>
    <col min="10497" max="10497" width="9.140625" style="2" customWidth="1"/>
    <col min="10498" max="10498" width="37.7109375" style="2" customWidth="1"/>
    <col min="10499" max="10499" width="10.85546875" style="2" customWidth="1"/>
    <col min="10500" max="10506" width="9.7109375" style="2" customWidth="1"/>
    <col min="10507" max="10507" width="13.7109375" style="2" customWidth="1"/>
    <col min="10508" max="10562" width="12.7109375" style="2" customWidth="1"/>
    <col min="10563" max="10571" width="9.7109375" style="2" customWidth="1"/>
    <col min="10572" max="10572" width="10.42578125" style="2" customWidth="1"/>
    <col min="10573" max="10573" width="14.7109375" style="2" customWidth="1"/>
    <col min="10574" max="10574" width="9.7109375" style="2" customWidth="1"/>
    <col min="10575" max="10752" width="11.42578125" style="2"/>
    <col min="10753" max="10753" width="9.140625" style="2" customWidth="1"/>
    <col min="10754" max="10754" width="37.7109375" style="2" customWidth="1"/>
    <col min="10755" max="10755" width="10.85546875" style="2" customWidth="1"/>
    <col min="10756" max="10762" width="9.7109375" style="2" customWidth="1"/>
    <col min="10763" max="10763" width="13.7109375" style="2" customWidth="1"/>
    <col min="10764" max="10818" width="12.7109375" style="2" customWidth="1"/>
    <col min="10819" max="10827" width="9.7109375" style="2" customWidth="1"/>
    <col min="10828" max="10828" width="10.42578125" style="2" customWidth="1"/>
    <col min="10829" max="10829" width="14.7109375" style="2" customWidth="1"/>
    <col min="10830" max="10830" width="9.7109375" style="2" customWidth="1"/>
    <col min="10831" max="11008" width="11.42578125" style="2"/>
    <col min="11009" max="11009" width="9.140625" style="2" customWidth="1"/>
    <col min="11010" max="11010" width="37.7109375" style="2" customWidth="1"/>
    <col min="11011" max="11011" width="10.85546875" style="2" customWidth="1"/>
    <col min="11012" max="11018" width="9.7109375" style="2" customWidth="1"/>
    <col min="11019" max="11019" width="13.7109375" style="2" customWidth="1"/>
    <col min="11020" max="11074" width="12.7109375" style="2" customWidth="1"/>
    <col min="11075" max="11083" width="9.7109375" style="2" customWidth="1"/>
    <col min="11084" max="11084" width="10.42578125" style="2" customWidth="1"/>
    <col min="11085" max="11085" width="14.7109375" style="2" customWidth="1"/>
    <col min="11086" max="11086" width="9.7109375" style="2" customWidth="1"/>
    <col min="11087" max="11264" width="11.42578125" style="2"/>
    <col min="11265" max="11265" width="9.140625" style="2" customWidth="1"/>
    <col min="11266" max="11266" width="37.7109375" style="2" customWidth="1"/>
    <col min="11267" max="11267" width="10.85546875" style="2" customWidth="1"/>
    <col min="11268" max="11274" width="9.7109375" style="2" customWidth="1"/>
    <col min="11275" max="11275" width="13.7109375" style="2" customWidth="1"/>
    <col min="11276" max="11330" width="12.7109375" style="2" customWidth="1"/>
    <col min="11331" max="11339" width="9.7109375" style="2" customWidth="1"/>
    <col min="11340" max="11340" width="10.42578125" style="2" customWidth="1"/>
    <col min="11341" max="11341" width="14.7109375" style="2" customWidth="1"/>
    <col min="11342" max="11342" width="9.7109375" style="2" customWidth="1"/>
    <col min="11343" max="11520" width="11.42578125" style="2"/>
    <col min="11521" max="11521" width="9.140625" style="2" customWidth="1"/>
    <col min="11522" max="11522" width="37.7109375" style="2" customWidth="1"/>
    <col min="11523" max="11523" width="10.85546875" style="2" customWidth="1"/>
    <col min="11524" max="11530" width="9.7109375" style="2" customWidth="1"/>
    <col min="11531" max="11531" width="13.7109375" style="2" customWidth="1"/>
    <col min="11532" max="11586" width="12.7109375" style="2" customWidth="1"/>
    <col min="11587" max="11595" width="9.7109375" style="2" customWidth="1"/>
    <col min="11596" max="11596" width="10.42578125" style="2" customWidth="1"/>
    <col min="11597" max="11597" width="14.7109375" style="2" customWidth="1"/>
    <col min="11598" max="11598" width="9.7109375" style="2" customWidth="1"/>
    <col min="11599" max="11776" width="11.42578125" style="2"/>
    <col min="11777" max="11777" width="9.140625" style="2" customWidth="1"/>
    <col min="11778" max="11778" width="37.7109375" style="2" customWidth="1"/>
    <col min="11779" max="11779" width="10.85546875" style="2" customWidth="1"/>
    <col min="11780" max="11786" width="9.7109375" style="2" customWidth="1"/>
    <col min="11787" max="11787" width="13.7109375" style="2" customWidth="1"/>
    <col min="11788" max="11842" width="12.7109375" style="2" customWidth="1"/>
    <col min="11843" max="11851" width="9.7109375" style="2" customWidth="1"/>
    <col min="11852" max="11852" width="10.42578125" style="2" customWidth="1"/>
    <col min="11853" max="11853" width="14.7109375" style="2" customWidth="1"/>
    <col min="11854" max="11854" width="9.7109375" style="2" customWidth="1"/>
    <col min="11855" max="12032" width="11.42578125" style="2"/>
    <col min="12033" max="12033" width="9.140625" style="2" customWidth="1"/>
    <col min="12034" max="12034" width="37.7109375" style="2" customWidth="1"/>
    <col min="12035" max="12035" width="10.85546875" style="2" customWidth="1"/>
    <col min="12036" max="12042" width="9.7109375" style="2" customWidth="1"/>
    <col min="12043" max="12043" width="13.7109375" style="2" customWidth="1"/>
    <col min="12044" max="12098" width="12.7109375" style="2" customWidth="1"/>
    <col min="12099" max="12107" width="9.7109375" style="2" customWidth="1"/>
    <col min="12108" max="12108" width="10.42578125" style="2" customWidth="1"/>
    <col min="12109" max="12109" width="14.7109375" style="2" customWidth="1"/>
    <col min="12110" max="12110" width="9.7109375" style="2" customWidth="1"/>
    <col min="12111" max="12288" width="11.42578125" style="2"/>
    <col min="12289" max="12289" width="9.140625" style="2" customWidth="1"/>
    <col min="12290" max="12290" width="37.7109375" style="2" customWidth="1"/>
    <col min="12291" max="12291" width="10.85546875" style="2" customWidth="1"/>
    <col min="12292" max="12298" width="9.7109375" style="2" customWidth="1"/>
    <col min="12299" max="12299" width="13.7109375" style="2" customWidth="1"/>
    <col min="12300" max="12354" width="12.7109375" style="2" customWidth="1"/>
    <col min="12355" max="12363" width="9.7109375" style="2" customWidth="1"/>
    <col min="12364" max="12364" width="10.42578125" style="2" customWidth="1"/>
    <col min="12365" max="12365" width="14.7109375" style="2" customWidth="1"/>
    <col min="12366" max="12366" width="9.7109375" style="2" customWidth="1"/>
    <col min="12367" max="12544" width="11.42578125" style="2"/>
    <col min="12545" max="12545" width="9.140625" style="2" customWidth="1"/>
    <col min="12546" max="12546" width="37.7109375" style="2" customWidth="1"/>
    <col min="12547" max="12547" width="10.85546875" style="2" customWidth="1"/>
    <col min="12548" max="12554" width="9.7109375" style="2" customWidth="1"/>
    <col min="12555" max="12555" width="13.7109375" style="2" customWidth="1"/>
    <col min="12556" max="12610" width="12.7109375" style="2" customWidth="1"/>
    <col min="12611" max="12619" width="9.7109375" style="2" customWidth="1"/>
    <col min="12620" max="12620" width="10.42578125" style="2" customWidth="1"/>
    <col min="12621" max="12621" width="14.7109375" style="2" customWidth="1"/>
    <col min="12622" max="12622" width="9.7109375" style="2" customWidth="1"/>
    <col min="12623" max="12800" width="11.42578125" style="2"/>
    <col min="12801" max="12801" width="9.140625" style="2" customWidth="1"/>
    <col min="12802" max="12802" width="37.7109375" style="2" customWidth="1"/>
    <col min="12803" max="12803" width="10.85546875" style="2" customWidth="1"/>
    <col min="12804" max="12810" width="9.7109375" style="2" customWidth="1"/>
    <col min="12811" max="12811" width="13.7109375" style="2" customWidth="1"/>
    <col min="12812" max="12866" width="12.7109375" style="2" customWidth="1"/>
    <col min="12867" max="12875" width="9.7109375" style="2" customWidth="1"/>
    <col min="12876" max="12876" width="10.42578125" style="2" customWidth="1"/>
    <col min="12877" max="12877" width="14.7109375" style="2" customWidth="1"/>
    <col min="12878" max="12878" width="9.7109375" style="2" customWidth="1"/>
    <col min="12879" max="13056" width="11.42578125" style="2"/>
    <col min="13057" max="13057" width="9.140625" style="2" customWidth="1"/>
    <col min="13058" max="13058" width="37.7109375" style="2" customWidth="1"/>
    <col min="13059" max="13059" width="10.85546875" style="2" customWidth="1"/>
    <col min="13060" max="13066" width="9.7109375" style="2" customWidth="1"/>
    <col min="13067" max="13067" width="13.7109375" style="2" customWidth="1"/>
    <col min="13068" max="13122" width="12.7109375" style="2" customWidth="1"/>
    <col min="13123" max="13131" width="9.7109375" style="2" customWidth="1"/>
    <col min="13132" max="13132" width="10.42578125" style="2" customWidth="1"/>
    <col min="13133" max="13133" width="14.7109375" style="2" customWidth="1"/>
    <col min="13134" max="13134" width="9.7109375" style="2" customWidth="1"/>
    <col min="13135" max="13312" width="11.42578125" style="2"/>
    <col min="13313" max="13313" width="9.140625" style="2" customWidth="1"/>
    <col min="13314" max="13314" width="37.7109375" style="2" customWidth="1"/>
    <col min="13315" max="13315" width="10.85546875" style="2" customWidth="1"/>
    <col min="13316" max="13322" width="9.7109375" style="2" customWidth="1"/>
    <col min="13323" max="13323" width="13.7109375" style="2" customWidth="1"/>
    <col min="13324" max="13378" width="12.7109375" style="2" customWidth="1"/>
    <col min="13379" max="13387" width="9.7109375" style="2" customWidth="1"/>
    <col min="13388" max="13388" width="10.42578125" style="2" customWidth="1"/>
    <col min="13389" max="13389" width="14.7109375" style="2" customWidth="1"/>
    <col min="13390" max="13390" width="9.7109375" style="2" customWidth="1"/>
    <col min="13391" max="13568" width="11.42578125" style="2"/>
    <col min="13569" max="13569" width="9.140625" style="2" customWidth="1"/>
    <col min="13570" max="13570" width="37.7109375" style="2" customWidth="1"/>
    <col min="13571" max="13571" width="10.85546875" style="2" customWidth="1"/>
    <col min="13572" max="13578" width="9.7109375" style="2" customWidth="1"/>
    <col min="13579" max="13579" width="13.7109375" style="2" customWidth="1"/>
    <col min="13580" max="13634" width="12.7109375" style="2" customWidth="1"/>
    <col min="13635" max="13643" width="9.7109375" style="2" customWidth="1"/>
    <col min="13644" max="13644" width="10.42578125" style="2" customWidth="1"/>
    <col min="13645" max="13645" width="14.7109375" style="2" customWidth="1"/>
    <col min="13646" max="13646" width="9.7109375" style="2" customWidth="1"/>
    <col min="13647" max="13824" width="11.42578125" style="2"/>
    <col min="13825" max="13825" width="9.140625" style="2" customWidth="1"/>
    <col min="13826" max="13826" width="37.7109375" style="2" customWidth="1"/>
    <col min="13827" max="13827" width="10.85546875" style="2" customWidth="1"/>
    <col min="13828" max="13834" width="9.7109375" style="2" customWidth="1"/>
    <col min="13835" max="13835" width="13.7109375" style="2" customWidth="1"/>
    <col min="13836" max="13890" width="12.7109375" style="2" customWidth="1"/>
    <col min="13891" max="13899" width="9.7109375" style="2" customWidth="1"/>
    <col min="13900" max="13900" width="10.42578125" style="2" customWidth="1"/>
    <col min="13901" max="13901" width="14.7109375" style="2" customWidth="1"/>
    <col min="13902" max="13902" width="9.7109375" style="2" customWidth="1"/>
    <col min="13903" max="14080" width="11.42578125" style="2"/>
    <col min="14081" max="14081" width="9.140625" style="2" customWidth="1"/>
    <col min="14082" max="14082" width="37.7109375" style="2" customWidth="1"/>
    <col min="14083" max="14083" width="10.85546875" style="2" customWidth="1"/>
    <col min="14084" max="14090" width="9.7109375" style="2" customWidth="1"/>
    <col min="14091" max="14091" width="13.7109375" style="2" customWidth="1"/>
    <col min="14092" max="14146" width="12.7109375" style="2" customWidth="1"/>
    <col min="14147" max="14155" width="9.7109375" style="2" customWidth="1"/>
    <col min="14156" max="14156" width="10.42578125" style="2" customWidth="1"/>
    <col min="14157" max="14157" width="14.7109375" style="2" customWidth="1"/>
    <col min="14158" max="14158" width="9.7109375" style="2" customWidth="1"/>
    <col min="14159" max="14336" width="11.42578125" style="2"/>
    <col min="14337" max="14337" width="9.140625" style="2" customWidth="1"/>
    <col min="14338" max="14338" width="37.7109375" style="2" customWidth="1"/>
    <col min="14339" max="14339" width="10.85546875" style="2" customWidth="1"/>
    <col min="14340" max="14346" width="9.7109375" style="2" customWidth="1"/>
    <col min="14347" max="14347" width="13.7109375" style="2" customWidth="1"/>
    <col min="14348" max="14402" width="12.7109375" style="2" customWidth="1"/>
    <col min="14403" max="14411" width="9.7109375" style="2" customWidth="1"/>
    <col min="14412" max="14412" width="10.42578125" style="2" customWidth="1"/>
    <col min="14413" max="14413" width="14.7109375" style="2" customWidth="1"/>
    <col min="14414" max="14414" width="9.7109375" style="2" customWidth="1"/>
    <col min="14415" max="14592" width="11.42578125" style="2"/>
    <col min="14593" max="14593" width="9.140625" style="2" customWidth="1"/>
    <col min="14594" max="14594" width="37.7109375" style="2" customWidth="1"/>
    <col min="14595" max="14595" width="10.85546875" style="2" customWidth="1"/>
    <col min="14596" max="14602" width="9.7109375" style="2" customWidth="1"/>
    <col min="14603" max="14603" width="13.7109375" style="2" customWidth="1"/>
    <col min="14604" max="14658" width="12.7109375" style="2" customWidth="1"/>
    <col min="14659" max="14667" width="9.7109375" style="2" customWidth="1"/>
    <col min="14668" max="14668" width="10.42578125" style="2" customWidth="1"/>
    <col min="14669" max="14669" width="14.7109375" style="2" customWidth="1"/>
    <col min="14670" max="14670" width="9.7109375" style="2" customWidth="1"/>
    <col min="14671" max="14848" width="11.42578125" style="2"/>
    <col min="14849" max="14849" width="9.140625" style="2" customWidth="1"/>
    <col min="14850" max="14850" width="37.7109375" style="2" customWidth="1"/>
    <col min="14851" max="14851" width="10.85546875" style="2" customWidth="1"/>
    <col min="14852" max="14858" width="9.7109375" style="2" customWidth="1"/>
    <col min="14859" max="14859" width="13.7109375" style="2" customWidth="1"/>
    <col min="14860" max="14914" width="12.7109375" style="2" customWidth="1"/>
    <col min="14915" max="14923" width="9.7109375" style="2" customWidth="1"/>
    <col min="14924" max="14924" width="10.42578125" style="2" customWidth="1"/>
    <col min="14925" max="14925" width="14.7109375" style="2" customWidth="1"/>
    <col min="14926" max="14926" width="9.7109375" style="2" customWidth="1"/>
    <col min="14927" max="15104" width="11.42578125" style="2"/>
    <col min="15105" max="15105" width="9.140625" style="2" customWidth="1"/>
    <col min="15106" max="15106" width="37.7109375" style="2" customWidth="1"/>
    <col min="15107" max="15107" width="10.85546875" style="2" customWidth="1"/>
    <col min="15108" max="15114" width="9.7109375" style="2" customWidth="1"/>
    <col min="15115" max="15115" width="13.7109375" style="2" customWidth="1"/>
    <col min="15116" max="15170" width="12.7109375" style="2" customWidth="1"/>
    <col min="15171" max="15179" width="9.7109375" style="2" customWidth="1"/>
    <col min="15180" max="15180" width="10.42578125" style="2" customWidth="1"/>
    <col min="15181" max="15181" width="14.7109375" style="2" customWidth="1"/>
    <col min="15182" max="15182" width="9.7109375" style="2" customWidth="1"/>
    <col min="15183" max="15360" width="11.42578125" style="2"/>
    <col min="15361" max="15361" width="9.140625" style="2" customWidth="1"/>
    <col min="15362" max="15362" width="37.7109375" style="2" customWidth="1"/>
    <col min="15363" max="15363" width="10.85546875" style="2" customWidth="1"/>
    <col min="15364" max="15370" width="9.7109375" style="2" customWidth="1"/>
    <col min="15371" max="15371" width="13.7109375" style="2" customWidth="1"/>
    <col min="15372" max="15426" width="12.7109375" style="2" customWidth="1"/>
    <col min="15427" max="15435" width="9.7109375" style="2" customWidth="1"/>
    <col min="15436" max="15436" width="10.42578125" style="2" customWidth="1"/>
    <col min="15437" max="15437" width="14.7109375" style="2" customWidth="1"/>
    <col min="15438" max="15438" width="9.7109375" style="2" customWidth="1"/>
    <col min="15439" max="15616" width="11.42578125" style="2"/>
    <col min="15617" max="15617" width="9.140625" style="2" customWidth="1"/>
    <col min="15618" max="15618" width="37.7109375" style="2" customWidth="1"/>
    <col min="15619" max="15619" width="10.85546875" style="2" customWidth="1"/>
    <col min="15620" max="15626" width="9.7109375" style="2" customWidth="1"/>
    <col min="15627" max="15627" width="13.7109375" style="2" customWidth="1"/>
    <col min="15628" max="15682" width="12.7109375" style="2" customWidth="1"/>
    <col min="15683" max="15691" width="9.7109375" style="2" customWidth="1"/>
    <col min="15692" max="15692" width="10.42578125" style="2" customWidth="1"/>
    <col min="15693" max="15693" width="14.7109375" style="2" customWidth="1"/>
    <col min="15694" max="15694" width="9.7109375" style="2" customWidth="1"/>
    <col min="15695" max="15872" width="11.42578125" style="2"/>
    <col min="15873" max="15873" width="9.140625" style="2" customWidth="1"/>
    <col min="15874" max="15874" width="37.7109375" style="2" customWidth="1"/>
    <col min="15875" max="15875" width="10.85546875" style="2" customWidth="1"/>
    <col min="15876" max="15882" width="9.7109375" style="2" customWidth="1"/>
    <col min="15883" max="15883" width="13.7109375" style="2" customWidth="1"/>
    <col min="15884" max="15938" width="12.7109375" style="2" customWidth="1"/>
    <col min="15939" max="15947" width="9.7109375" style="2" customWidth="1"/>
    <col min="15948" max="15948" width="10.42578125" style="2" customWidth="1"/>
    <col min="15949" max="15949" width="14.7109375" style="2" customWidth="1"/>
    <col min="15950" max="15950" width="9.7109375" style="2" customWidth="1"/>
    <col min="15951" max="16128" width="11.42578125" style="2"/>
    <col min="16129" max="16129" width="9.140625" style="2" customWidth="1"/>
    <col min="16130" max="16130" width="37.7109375" style="2" customWidth="1"/>
    <col min="16131" max="16131" width="10.85546875" style="2" customWidth="1"/>
    <col min="16132" max="16138" width="9.7109375" style="2" customWidth="1"/>
    <col min="16139" max="16139" width="13.7109375" style="2" customWidth="1"/>
    <col min="16140" max="16194" width="12.7109375" style="2" customWidth="1"/>
    <col min="16195" max="16203" width="9.7109375" style="2" customWidth="1"/>
    <col min="16204" max="16204" width="10.42578125" style="2" customWidth="1"/>
    <col min="16205" max="16205" width="14.7109375" style="2" customWidth="1"/>
    <col min="16206" max="16206" width="9.7109375" style="2" customWidth="1"/>
    <col min="16207" max="16384" width="11.42578125" style="2"/>
  </cols>
  <sheetData>
    <row r="1" spans="1:78" ht="15.75">
      <c r="F1" s="4" t="s">
        <v>160</v>
      </c>
      <c r="G1" s="483" t="s">
        <v>278</v>
      </c>
      <c r="H1" s="113"/>
      <c r="I1" s="114"/>
      <c r="J1" s="114"/>
      <c r="K1" s="114"/>
      <c r="N1" s="1" t="s">
        <v>142</v>
      </c>
      <c r="BM1" s="2"/>
      <c r="BN1" s="2"/>
    </row>
    <row r="2" spans="1:78">
      <c r="A2" s="194" t="s">
        <v>0</v>
      </c>
      <c r="N2" s="8" t="s">
        <v>279</v>
      </c>
    </row>
    <row r="3" spans="1:78" ht="13.5" thickBot="1">
      <c r="C3" s="9" t="s">
        <v>85</v>
      </c>
      <c r="BN3" s="10"/>
      <c r="BT3" s="9"/>
    </row>
    <row r="4" spans="1:78" ht="14.25" thickTop="1" thickBot="1">
      <c r="L4" s="11" t="s">
        <v>86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84</v>
      </c>
      <c r="C5" s="484" t="s">
        <v>280</v>
      </c>
      <c r="D5" s="16" t="s">
        <v>87</v>
      </c>
      <c r="E5" s="16" t="s">
        <v>88</v>
      </c>
      <c r="F5" s="16" t="s">
        <v>214</v>
      </c>
      <c r="G5" s="16" t="s">
        <v>212</v>
      </c>
      <c r="H5" s="16" t="s">
        <v>89</v>
      </c>
      <c r="I5" s="16" t="s">
        <v>90</v>
      </c>
      <c r="J5" s="17" t="s">
        <v>91</v>
      </c>
      <c r="K5" s="18" t="s">
        <v>124</v>
      </c>
      <c r="L5" s="485" t="s">
        <v>281</v>
      </c>
      <c r="M5" s="19" t="s">
        <v>265</v>
      </c>
      <c r="N5" s="486" t="s">
        <v>270</v>
      </c>
      <c r="O5" s="486" t="s">
        <v>146</v>
      </c>
      <c r="P5" s="486" t="s">
        <v>282</v>
      </c>
      <c r="Q5" s="486" t="s">
        <v>283</v>
      </c>
      <c r="R5" s="19" t="s">
        <v>204</v>
      </c>
      <c r="S5" s="486" t="s">
        <v>284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205</v>
      </c>
      <c r="AA5" s="486" t="s">
        <v>287</v>
      </c>
      <c r="AB5" s="19" t="s">
        <v>135</v>
      </c>
      <c r="AC5" s="19" t="s">
        <v>207</v>
      </c>
      <c r="AD5" s="19" t="s">
        <v>136</v>
      </c>
      <c r="AE5" s="486" t="s">
        <v>197</v>
      </c>
      <c r="AF5" s="486" t="s">
        <v>288</v>
      </c>
      <c r="AG5" s="486" t="s">
        <v>151</v>
      </c>
      <c r="AH5" s="486" t="s">
        <v>289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187</v>
      </c>
      <c r="AO5" s="19" t="s">
        <v>47</v>
      </c>
      <c r="AP5" s="486" t="s">
        <v>290</v>
      </c>
      <c r="AQ5" s="19" t="s">
        <v>209</v>
      </c>
      <c r="AR5" s="19" t="s">
        <v>51</v>
      </c>
      <c r="AS5" s="19" t="s">
        <v>188</v>
      </c>
      <c r="AT5" s="19" t="s">
        <v>137</v>
      </c>
      <c r="AU5" s="19" t="s">
        <v>138</v>
      </c>
      <c r="AV5" s="19" t="s">
        <v>189</v>
      </c>
      <c r="AW5" s="19" t="s">
        <v>175</v>
      </c>
      <c r="AX5" s="19" t="s">
        <v>210</v>
      </c>
      <c r="AY5" s="19" t="s">
        <v>190</v>
      </c>
      <c r="AZ5" s="19" t="s">
        <v>191</v>
      </c>
      <c r="BA5" s="19" t="s">
        <v>192</v>
      </c>
      <c r="BB5" s="19" t="s">
        <v>193</v>
      </c>
      <c r="BC5" s="19" t="s">
        <v>63</v>
      </c>
      <c r="BD5" s="19" t="s">
        <v>211</v>
      </c>
      <c r="BE5" s="486" t="s">
        <v>74</v>
      </c>
      <c r="BF5" s="19" t="s">
        <v>67</v>
      </c>
      <c r="BG5" s="486" t="s">
        <v>291</v>
      </c>
      <c r="BH5" s="19" t="s">
        <v>194</v>
      </c>
      <c r="BI5" s="486" t="s">
        <v>201</v>
      </c>
      <c r="BJ5" s="19" t="s">
        <v>195</v>
      </c>
      <c r="BK5" s="19" t="s">
        <v>196</v>
      </c>
      <c r="BL5" s="16" t="s">
        <v>139</v>
      </c>
      <c r="BM5" s="18" t="s">
        <v>92</v>
      </c>
      <c r="BN5" s="20" t="s">
        <v>93</v>
      </c>
      <c r="BO5" s="21" t="s">
        <v>94</v>
      </c>
      <c r="BZ5" s="2"/>
    </row>
    <row r="6" spans="1:78" ht="15" customHeight="1">
      <c r="A6" s="22"/>
      <c r="B6" s="23"/>
      <c r="C6" s="24"/>
      <c r="D6" s="23"/>
      <c r="E6" s="23"/>
      <c r="F6" s="23"/>
      <c r="G6" s="23"/>
      <c r="H6" s="23"/>
      <c r="I6" s="23"/>
      <c r="J6" s="23"/>
      <c r="K6" s="23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6"/>
      <c r="BN6" s="27"/>
      <c r="BO6" s="28"/>
      <c r="BZ6" s="2"/>
    </row>
    <row r="7" spans="1:78" ht="15" customHeight="1" thickBot="1">
      <c r="A7" s="29"/>
      <c r="B7" s="30"/>
      <c r="C7" s="31"/>
      <c r="D7" s="30"/>
      <c r="E7" s="30"/>
      <c r="F7" s="30"/>
      <c r="G7" s="30"/>
      <c r="H7" s="30"/>
      <c r="I7" s="30"/>
      <c r="J7" s="30"/>
      <c r="K7" s="30"/>
      <c r="L7" s="32" t="s">
        <v>15</v>
      </c>
      <c r="M7" s="31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30</v>
      </c>
      <c r="AB7" s="31" t="s">
        <v>31</v>
      </c>
      <c r="AC7" s="31" t="s">
        <v>32</v>
      </c>
      <c r="AD7" s="31" t="s">
        <v>33</v>
      </c>
      <c r="AE7" s="31" t="s">
        <v>34</v>
      </c>
      <c r="AF7" s="31" t="s">
        <v>35</v>
      </c>
      <c r="AG7" s="31" t="s">
        <v>36</v>
      </c>
      <c r="AH7" s="31" t="s">
        <v>37</v>
      </c>
      <c r="AI7" s="31" t="s">
        <v>38</v>
      </c>
      <c r="AJ7" s="31" t="s">
        <v>39</v>
      </c>
      <c r="AK7" s="31" t="s">
        <v>40</v>
      </c>
      <c r="AL7" s="31" t="s">
        <v>42</v>
      </c>
      <c r="AM7" s="31" t="s">
        <v>44</v>
      </c>
      <c r="AN7" s="31" t="s">
        <v>45</v>
      </c>
      <c r="AO7" s="31" t="s">
        <v>46</v>
      </c>
      <c r="AP7" s="31" t="s">
        <v>48</v>
      </c>
      <c r="AQ7" s="31" t="s">
        <v>49</v>
      </c>
      <c r="AR7" s="31" t="s">
        <v>50</v>
      </c>
      <c r="AS7" s="31" t="s">
        <v>52</v>
      </c>
      <c r="AT7" s="31" t="s">
        <v>53</v>
      </c>
      <c r="AU7" s="31" t="s">
        <v>54</v>
      </c>
      <c r="AV7" s="31" t="s">
        <v>55</v>
      </c>
      <c r="AW7" s="31" t="s">
        <v>56</v>
      </c>
      <c r="AX7" s="31" t="s">
        <v>57</v>
      </c>
      <c r="AY7" s="31" t="s">
        <v>58</v>
      </c>
      <c r="AZ7" s="31" t="s">
        <v>59</v>
      </c>
      <c r="BA7" s="31" t="s">
        <v>60</v>
      </c>
      <c r="BB7" s="31" t="s">
        <v>61</v>
      </c>
      <c r="BC7" s="31" t="s">
        <v>62</v>
      </c>
      <c r="BD7" s="31" t="s">
        <v>64</v>
      </c>
      <c r="BE7" s="31" t="s">
        <v>65</v>
      </c>
      <c r="BF7" s="31" t="s">
        <v>66</v>
      </c>
      <c r="BG7" s="31" t="s">
        <v>68</v>
      </c>
      <c r="BH7" s="31" t="s">
        <v>69</v>
      </c>
      <c r="BI7" s="31" t="s">
        <v>70</v>
      </c>
      <c r="BJ7" s="31" t="s">
        <v>71</v>
      </c>
      <c r="BK7" s="31" t="s">
        <v>75</v>
      </c>
      <c r="BL7" s="31" t="s">
        <v>76</v>
      </c>
      <c r="BM7" s="33"/>
      <c r="BN7" s="27"/>
      <c r="BO7" s="28"/>
      <c r="BZ7" s="2"/>
    </row>
    <row r="8" spans="1:78" ht="13.5" thickTop="1">
      <c r="A8" s="22" t="s">
        <v>15</v>
      </c>
      <c r="B8" s="34" t="s">
        <v>281</v>
      </c>
      <c r="C8" s="35">
        <f>D8+E8+F8+G8+H8+I8+J8+K8</f>
        <v>18062.999</v>
      </c>
      <c r="D8" s="34">
        <v>2641.2339999999999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251.95500000000001</v>
      </c>
      <c r="K8" s="34">
        <f>BM8+BN8+BO8</f>
        <v>15169.810000000001</v>
      </c>
      <c r="L8" s="36">
        <v>10923.769</v>
      </c>
      <c r="M8" s="35">
        <v>0</v>
      </c>
      <c r="N8" s="35">
        <v>0</v>
      </c>
      <c r="O8" s="35">
        <v>558.99900000000002</v>
      </c>
      <c r="P8" s="35">
        <v>0</v>
      </c>
      <c r="Q8" s="35">
        <v>0</v>
      </c>
      <c r="R8" s="35">
        <v>0</v>
      </c>
      <c r="S8" s="35">
        <v>31.934999999999999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0.55700000000000005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0.36099999999999999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7">
        <f>SUM(L8:BL8)</f>
        <v>11515.621000000001</v>
      </c>
      <c r="BN8" s="38"/>
      <c r="BO8" s="139">
        <v>3654.1889999999999</v>
      </c>
      <c r="BZ8" s="2"/>
    </row>
    <row r="9" spans="1:78">
      <c r="A9" s="22" t="s">
        <v>16</v>
      </c>
      <c r="B9" s="34" t="s">
        <v>265</v>
      </c>
      <c r="C9" s="35">
        <f t="shared" ref="C9:C60" si="0">D9+E9+F9+G9+H9+I9+J9+K9</f>
        <v>7873.4000000000005</v>
      </c>
      <c r="D9" s="34">
        <v>2116.9169999999999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1.8959999999999999</v>
      </c>
      <c r="K9" s="34">
        <f t="shared" ref="K9:K60" si="1">BM9+BN9+BO9</f>
        <v>5754.5870000000004</v>
      </c>
      <c r="L9" s="36">
        <v>0</v>
      </c>
      <c r="M9" s="35">
        <v>5636.7070000000003</v>
      </c>
      <c r="N9" s="35">
        <v>0</v>
      </c>
      <c r="O9" s="35">
        <v>64.790000000000006</v>
      </c>
      <c r="P9" s="35">
        <v>0</v>
      </c>
      <c r="Q9" s="35">
        <v>0</v>
      </c>
      <c r="R9" s="35">
        <v>0</v>
      </c>
      <c r="S9" s="35">
        <v>42.066000000000003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7">
        <f t="shared" ref="BM9:BM60" si="2">SUM(L9:BL9)</f>
        <v>5743.5630000000001</v>
      </c>
      <c r="BN9" s="39"/>
      <c r="BO9" s="140">
        <v>11.023999999999999</v>
      </c>
      <c r="BZ9" s="2"/>
    </row>
    <row r="10" spans="1:78">
      <c r="A10" s="22" t="s">
        <v>17</v>
      </c>
      <c r="B10" s="34" t="s">
        <v>270</v>
      </c>
      <c r="C10" s="35">
        <f t="shared" si="0"/>
        <v>1247.7649999999999</v>
      </c>
      <c r="D10" s="34">
        <v>398.65699999999998</v>
      </c>
      <c r="E10" s="34">
        <v>0</v>
      </c>
      <c r="F10" s="34">
        <v>10.56</v>
      </c>
      <c r="G10" s="34">
        <v>0</v>
      </c>
      <c r="H10" s="34">
        <v>0</v>
      </c>
      <c r="I10" s="34">
        <v>0</v>
      </c>
      <c r="J10" s="34">
        <v>4.173</v>
      </c>
      <c r="K10" s="34">
        <f t="shared" si="1"/>
        <v>834.37499999999989</v>
      </c>
      <c r="L10" s="36">
        <v>0</v>
      </c>
      <c r="M10" s="35">
        <v>0</v>
      </c>
      <c r="N10" s="35">
        <v>699.93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7.6890000000000001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12.444000000000001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7">
        <f t="shared" si="2"/>
        <v>720.06299999999987</v>
      </c>
      <c r="BN10" s="39"/>
      <c r="BO10" s="140">
        <v>114.312</v>
      </c>
      <c r="BZ10" s="2"/>
    </row>
    <row r="11" spans="1:78">
      <c r="A11" s="22" t="s">
        <v>18</v>
      </c>
      <c r="B11" s="34" t="s">
        <v>146</v>
      </c>
      <c r="C11" s="35">
        <f t="shared" si="0"/>
        <v>37421.688999999998</v>
      </c>
      <c r="D11" s="34">
        <v>5182.2240000000002</v>
      </c>
      <c r="E11" s="34">
        <v>0</v>
      </c>
      <c r="F11" s="34">
        <v>2599.6979999999999</v>
      </c>
      <c r="G11" s="34">
        <v>0</v>
      </c>
      <c r="H11" s="34">
        <v>0</v>
      </c>
      <c r="I11" s="34">
        <v>0</v>
      </c>
      <c r="J11" s="34">
        <v>2537.3960000000002</v>
      </c>
      <c r="K11" s="34">
        <f t="shared" si="1"/>
        <v>27102.370999999999</v>
      </c>
      <c r="L11" s="36">
        <v>476.92700000000002</v>
      </c>
      <c r="M11" s="35">
        <v>12.657</v>
      </c>
      <c r="N11" s="35">
        <v>0</v>
      </c>
      <c r="O11" s="35">
        <v>10362.23</v>
      </c>
      <c r="P11" s="35">
        <v>0</v>
      </c>
      <c r="Q11" s="35">
        <v>0</v>
      </c>
      <c r="R11" s="35">
        <v>0</v>
      </c>
      <c r="S11" s="35">
        <v>40.503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0.16600000000000001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11.52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7">
        <f t="shared" si="2"/>
        <v>10904.003000000001</v>
      </c>
      <c r="BN11" s="39"/>
      <c r="BO11" s="140">
        <v>16198.368</v>
      </c>
      <c r="BZ11" s="2"/>
    </row>
    <row r="12" spans="1:78">
      <c r="A12" s="22" t="s">
        <v>19</v>
      </c>
      <c r="B12" s="34" t="s">
        <v>282</v>
      </c>
      <c r="C12" s="35">
        <f t="shared" si="0"/>
        <v>11773.638999999999</v>
      </c>
      <c r="D12" s="34">
        <v>1084.7529999999999</v>
      </c>
      <c r="E12" s="34">
        <v>0</v>
      </c>
      <c r="F12" s="34">
        <v>768.05700000000002</v>
      </c>
      <c r="G12" s="34">
        <v>0</v>
      </c>
      <c r="H12" s="34">
        <v>0</v>
      </c>
      <c r="I12" s="34">
        <v>0</v>
      </c>
      <c r="J12" s="34">
        <v>2179.9760000000001</v>
      </c>
      <c r="K12" s="34">
        <f t="shared" si="1"/>
        <v>7740.8529999999992</v>
      </c>
      <c r="L12" s="36">
        <v>1289.7080000000001</v>
      </c>
      <c r="M12" s="35">
        <v>0</v>
      </c>
      <c r="N12" s="35">
        <v>0</v>
      </c>
      <c r="O12" s="35">
        <v>401.024</v>
      </c>
      <c r="P12" s="35">
        <v>3213.328</v>
      </c>
      <c r="Q12" s="35">
        <v>0</v>
      </c>
      <c r="R12" s="35">
        <v>7.5330000000000004</v>
      </c>
      <c r="S12" s="35">
        <v>6.5789999999999997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1.518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7">
        <f t="shared" si="2"/>
        <v>4919.6899999999996</v>
      </c>
      <c r="BN12" s="39"/>
      <c r="BO12" s="140">
        <v>2821.163</v>
      </c>
      <c r="BZ12" s="2"/>
    </row>
    <row r="13" spans="1:78">
      <c r="A13" s="22" t="s">
        <v>20</v>
      </c>
      <c r="B13" s="34" t="s">
        <v>283</v>
      </c>
      <c r="C13" s="35">
        <f t="shared" si="0"/>
        <v>1744.4189999999999</v>
      </c>
      <c r="D13" s="34">
        <v>530.33600000000001</v>
      </c>
      <c r="E13" s="34">
        <v>0</v>
      </c>
      <c r="F13" s="34">
        <v>180.06399999999999</v>
      </c>
      <c r="G13" s="34">
        <v>0</v>
      </c>
      <c r="H13" s="34">
        <v>33.51</v>
      </c>
      <c r="I13" s="34">
        <v>0</v>
      </c>
      <c r="J13" s="34">
        <v>142.15299999999999</v>
      </c>
      <c r="K13" s="34">
        <f t="shared" si="1"/>
        <v>858.35599999999999</v>
      </c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35">
        <v>534.95000000000005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7">
        <f t="shared" si="2"/>
        <v>534.95000000000005</v>
      </c>
      <c r="BN13" s="39"/>
      <c r="BO13" s="140">
        <v>323.40600000000001</v>
      </c>
      <c r="BZ13" s="2"/>
    </row>
    <row r="14" spans="1:78">
      <c r="A14" s="22" t="s">
        <v>21</v>
      </c>
      <c r="B14" s="34" t="s">
        <v>204</v>
      </c>
      <c r="C14" s="35">
        <f t="shared" si="0"/>
        <v>5079.9029999999993</v>
      </c>
      <c r="D14" s="34">
        <v>931.25900000000001</v>
      </c>
      <c r="E14" s="34">
        <v>0</v>
      </c>
      <c r="F14" s="34">
        <v>349.52800000000002</v>
      </c>
      <c r="G14" s="34">
        <v>0</v>
      </c>
      <c r="H14" s="34">
        <v>0</v>
      </c>
      <c r="I14" s="34">
        <v>0</v>
      </c>
      <c r="J14" s="34">
        <v>435.24799999999999</v>
      </c>
      <c r="K14" s="34">
        <f t="shared" si="1"/>
        <v>3363.8679999999995</v>
      </c>
      <c r="L14" s="36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1073.2809999999999</v>
      </c>
      <c r="S14" s="35">
        <v>78.56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1.8049999999999999</v>
      </c>
      <c r="AA14" s="35">
        <v>4.1849999999999996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7">
        <f t="shared" si="2"/>
        <v>1157.8309999999999</v>
      </c>
      <c r="BN14" s="39"/>
      <c r="BO14" s="140">
        <v>2206.0369999999998</v>
      </c>
      <c r="BZ14" s="2"/>
    </row>
    <row r="15" spans="1:78">
      <c r="A15" s="22" t="s">
        <v>22</v>
      </c>
      <c r="B15" s="34" t="s">
        <v>284</v>
      </c>
      <c r="C15" s="35">
        <f t="shared" si="0"/>
        <v>2451.9700000000003</v>
      </c>
      <c r="D15" s="34">
        <v>392.36</v>
      </c>
      <c r="E15" s="34">
        <v>0</v>
      </c>
      <c r="F15" s="34">
        <v>110.191</v>
      </c>
      <c r="G15" s="34">
        <v>0</v>
      </c>
      <c r="H15" s="34">
        <v>0</v>
      </c>
      <c r="I15" s="34">
        <v>0</v>
      </c>
      <c r="J15" s="34">
        <v>71.67</v>
      </c>
      <c r="K15" s="34">
        <f t="shared" si="1"/>
        <v>1877.749</v>
      </c>
      <c r="L15" s="36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450.82900000000001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284.35000000000002</v>
      </c>
      <c r="AA15" s="35">
        <v>9.7260000000000009</v>
      </c>
      <c r="AB15" s="35">
        <v>0</v>
      </c>
      <c r="AC15" s="35">
        <v>0</v>
      </c>
      <c r="AD15" s="35">
        <v>0</v>
      </c>
      <c r="AE15" s="35">
        <v>3.3130000000000002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7">
        <f t="shared" si="2"/>
        <v>748.21800000000007</v>
      </c>
      <c r="BN15" s="39"/>
      <c r="BO15" s="140">
        <v>1129.5309999999999</v>
      </c>
      <c r="BZ15" s="2"/>
    </row>
    <row r="16" spans="1:78">
      <c r="A16" s="22" t="s">
        <v>23</v>
      </c>
      <c r="B16" s="34" t="s">
        <v>285</v>
      </c>
      <c r="C16" s="35">
        <f t="shared" si="0"/>
        <v>27957.501000000004</v>
      </c>
      <c r="D16" s="34">
        <v>5092.009</v>
      </c>
      <c r="E16" s="34">
        <v>0</v>
      </c>
      <c r="F16" s="34">
        <v>885.70799999999997</v>
      </c>
      <c r="G16" s="34">
        <v>0</v>
      </c>
      <c r="H16" s="34">
        <v>957.67499999999995</v>
      </c>
      <c r="I16" s="34">
        <v>0</v>
      </c>
      <c r="J16" s="34">
        <v>1001.046</v>
      </c>
      <c r="K16" s="34">
        <f t="shared" si="1"/>
        <v>20021.063000000002</v>
      </c>
      <c r="L16" s="36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0.151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7">
        <f t="shared" si="2"/>
        <v>0.151</v>
      </c>
      <c r="BN16" s="39"/>
      <c r="BO16" s="140">
        <v>20020.912</v>
      </c>
      <c r="BZ16" s="2"/>
    </row>
    <row r="17" spans="1:78">
      <c r="A17" s="22" t="s">
        <v>24</v>
      </c>
      <c r="B17" s="34" t="s">
        <v>147</v>
      </c>
      <c r="C17" s="35">
        <f t="shared" si="0"/>
        <v>6554.69</v>
      </c>
      <c r="D17" s="34">
        <v>1012.595</v>
      </c>
      <c r="E17" s="34">
        <v>0</v>
      </c>
      <c r="F17" s="34">
        <v>354.45400000000001</v>
      </c>
      <c r="G17" s="34">
        <v>0</v>
      </c>
      <c r="H17" s="34">
        <v>0</v>
      </c>
      <c r="I17" s="34">
        <v>0</v>
      </c>
      <c r="J17" s="34">
        <v>433.26299999999998</v>
      </c>
      <c r="K17" s="34">
        <f t="shared" si="1"/>
        <v>4754.3779999999997</v>
      </c>
      <c r="L17" s="36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15.795999999999999</v>
      </c>
      <c r="S17" s="35">
        <v>0</v>
      </c>
      <c r="T17" s="35">
        <v>0</v>
      </c>
      <c r="U17" s="35">
        <v>1120.6679999999999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46.792999999999999</v>
      </c>
      <c r="AB17" s="35">
        <v>0</v>
      </c>
      <c r="AC17" s="35">
        <v>0</v>
      </c>
      <c r="AD17" s="35">
        <v>0</v>
      </c>
      <c r="AE17" s="35">
        <v>35.713999999999999</v>
      </c>
      <c r="AF17" s="35">
        <v>0</v>
      </c>
      <c r="AG17" s="35">
        <v>0</v>
      </c>
      <c r="AH17" s="35">
        <v>0</v>
      </c>
      <c r="AI17" s="35">
        <v>1.3069999999999999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7">
        <f t="shared" si="2"/>
        <v>1220.2779999999998</v>
      </c>
      <c r="BN17" s="39"/>
      <c r="BO17" s="140">
        <v>3534.1</v>
      </c>
      <c r="BZ17" s="2"/>
    </row>
    <row r="18" spans="1:78">
      <c r="A18" s="22" t="s">
        <v>25</v>
      </c>
      <c r="B18" s="34" t="s">
        <v>132</v>
      </c>
      <c r="C18" s="35">
        <f t="shared" si="0"/>
        <v>2425.0360000000001</v>
      </c>
      <c r="D18" s="34">
        <v>916.55100000000004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5.48</v>
      </c>
      <c r="K18" s="34">
        <f t="shared" si="1"/>
        <v>1503.0050000000001</v>
      </c>
      <c r="L18" s="36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369.69799999999998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7">
        <f t="shared" si="2"/>
        <v>369.69799999999998</v>
      </c>
      <c r="BN18" s="39"/>
      <c r="BO18" s="140">
        <v>1133.307</v>
      </c>
      <c r="BZ18" s="2"/>
    </row>
    <row r="19" spans="1:78">
      <c r="A19" s="22" t="s">
        <v>26</v>
      </c>
      <c r="B19" s="34" t="s">
        <v>133</v>
      </c>
      <c r="C19" s="35">
        <f t="shared" si="0"/>
        <v>3335.75</v>
      </c>
      <c r="D19" s="34">
        <v>325.33199999999999</v>
      </c>
      <c r="E19" s="34">
        <v>0</v>
      </c>
      <c r="F19" s="34">
        <v>44.201000000000001</v>
      </c>
      <c r="G19" s="34">
        <v>0</v>
      </c>
      <c r="H19" s="34">
        <v>0</v>
      </c>
      <c r="I19" s="34">
        <v>0</v>
      </c>
      <c r="J19" s="34">
        <v>304.99400000000003</v>
      </c>
      <c r="K19" s="34">
        <f t="shared" si="1"/>
        <v>2661.223</v>
      </c>
      <c r="L19" s="36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209.286</v>
      </c>
      <c r="X19" s="35">
        <v>0</v>
      </c>
      <c r="Y19" s="35">
        <v>0</v>
      </c>
      <c r="Z19" s="35">
        <v>4.9989999999999997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7">
        <f t="shared" si="2"/>
        <v>214.285</v>
      </c>
      <c r="BN19" s="39"/>
      <c r="BO19" s="140">
        <v>2446.9380000000001</v>
      </c>
      <c r="BZ19" s="2"/>
    </row>
    <row r="20" spans="1:78">
      <c r="A20" s="22" t="s">
        <v>27</v>
      </c>
      <c r="B20" s="34" t="s">
        <v>286</v>
      </c>
      <c r="C20" s="35">
        <f t="shared" si="0"/>
        <v>8072.4809999999998</v>
      </c>
      <c r="D20" s="34">
        <v>1509.35</v>
      </c>
      <c r="E20" s="34">
        <v>0</v>
      </c>
      <c r="F20" s="34">
        <v>44.173999999999999</v>
      </c>
      <c r="G20" s="34">
        <v>0</v>
      </c>
      <c r="H20" s="34">
        <v>0</v>
      </c>
      <c r="I20" s="34">
        <v>0</v>
      </c>
      <c r="J20" s="34">
        <v>365.31200000000001</v>
      </c>
      <c r="K20" s="34">
        <f t="shared" si="1"/>
        <v>6153.6450000000004</v>
      </c>
      <c r="L20" s="36">
        <v>0</v>
      </c>
      <c r="M20" s="35">
        <v>0</v>
      </c>
      <c r="N20" s="35">
        <v>17.181999999999999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953.66399999999999</v>
      </c>
      <c r="Y20" s="35">
        <v>0</v>
      </c>
      <c r="Z20" s="35">
        <v>0</v>
      </c>
      <c r="AA20" s="35">
        <v>1.877</v>
      </c>
      <c r="AB20" s="35">
        <v>0</v>
      </c>
      <c r="AC20" s="35">
        <v>0</v>
      </c>
      <c r="AD20" s="35">
        <v>0</v>
      </c>
      <c r="AE20" s="35">
        <v>47.661999999999999</v>
      </c>
      <c r="AF20" s="35">
        <v>0</v>
      </c>
      <c r="AG20" s="35">
        <v>43.713999999999999</v>
      </c>
      <c r="AH20" s="35">
        <v>320.29399999999998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7">
        <f t="shared" si="2"/>
        <v>1384.393</v>
      </c>
      <c r="BN20" s="39"/>
      <c r="BO20" s="140">
        <v>4769.2520000000004</v>
      </c>
      <c r="BZ20" s="2"/>
    </row>
    <row r="21" spans="1:78">
      <c r="A21" s="22" t="s">
        <v>28</v>
      </c>
      <c r="B21" s="34" t="s">
        <v>134</v>
      </c>
      <c r="C21" s="35">
        <f t="shared" si="0"/>
        <v>8453.1209999999992</v>
      </c>
      <c r="D21" s="34">
        <v>1981.4939999999999</v>
      </c>
      <c r="E21" s="34">
        <v>0</v>
      </c>
      <c r="F21" s="34">
        <v>67.215000000000003</v>
      </c>
      <c r="G21" s="34">
        <v>0</v>
      </c>
      <c r="H21" s="34">
        <v>0</v>
      </c>
      <c r="I21" s="34">
        <v>0</v>
      </c>
      <c r="J21" s="34">
        <v>177.78800000000001</v>
      </c>
      <c r="K21" s="34">
        <f t="shared" si="1"/>
        <v>6226.6239999999998</v>
      </c>
      <c r="L21" s="36">
        <v>0</v>
      </c>
      <c r="M21" s="35">
        <v>0</v>
      </c>
      <c r="N21" s="35">
        <v>13.215999999999999</v>
      </c>
      <c r="O21" s="35">
        <v>0</v>
      </c>
      <c r="P21" s="35">
        <v>0</v>
      </c>
      <c r="Q21" s="35">
        <v>0</v>
      </c>
      <c r="R21" s="35">
        <v>0</v>
      </c>
      <c r="S21" s="35">
        <v>64.957999999999998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1002.792</v>
      </c>
      <c r="Z21" s="35">
        <v>47.616</v>
      </c>
      <c r="AA21" s="35">
        <v>18.265999999999998</v>
      </c>
      <c r="AB21" s="35">
        <v>0</v>
      </c>
      <c r="AC21" s="35">
        <v>0</v>
      </c>
      <c r="AD21" s="35">
        <v>0</v>
      </c>
      <c r="AE21" s="35">
        <v>0</v>
      </c>
      <c r="AF21" s="35">
        <v>163.911</v>
      </c>
      <c r="AG21" s="35">
        <v>6.6000000000000003E-2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7">
        <f t="shared" si="2"/>
        <v>1310.8250000000003</v>
      </c>
      <c r="BN21" s="39"/>
      <c r="BO21" s="140">
        <v>4915.799</v>
      </c>
      <c r="BZ21" s="2"/>
    </row>
    <row r="22" spans="1:78">
      <c r="A22" s="22" t="s">
        <v>29</v>
      </c>
      <c r="B22" s="34" t="s">
        <v>205</v>
      </c>
      <c r="C22" s="35">
        <f t="shared" si="0"/>
        <v>2692.8119999999999</v>
      </c>
      <c r="D22" s="34">
        <v>493.55200000000002</v>
      </c>
      <c r="E22" s="34">
        <v>0</v>
      </c>
      <c r="F22" s="34">
        <v>214.46899999999999</v>
      </c>
      <c r="G22" s="34">
        <v>0</v>
      </c>
      <c r="H22" s="34">
        <v>0</v>
      </c>
      <c r="I22" s="34">
        <v>0</v>
      </c>
      <c r="J22" s="34">
        <v>246.08</v>
      </c>
      <c r="K22" s="34">
        <f t="shared" si="1"/>
        <v>1738.711</v>
      </c>
      <c r="L22" s="36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7.4240000000000004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351.435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3.0259999999999998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7">
        <f t="shared" si="2"/>
        <v>361.88499999999999</v>
      </c>
      <c r="BN22" s="39"/>
      <c r="BO22" s="140">
        <v>1376.826</v>
      </c>
      <c r="BZ22" s="2"/>
    </row>
    <row r="23" spans="1:78">
      <c r="A23" s="22" t="s">
        <v>30</v>
      </c>
      <c r="B23" s="34" t="s">
        <v>287</v>
      </c>
      <c r="C23" s="35">
        <f t="shared" si="0"/>
        <v>30020.865999999998</v>
      </c>
      <c r="D23" s="34">
        <v>4484.6850000000004</v>
      </c>
      <c r="E23" s="34">
        <v>0</v>
      </c>
      <c r="F23" s="34">
        <v>945.43</v>
      </c>
      <c r="G23" s="34">
        <v>0</v>
      </c>
      <c r="H23" s="34">
        <v>0</v>
      </c>
      <c r="I23" s="34">
        <v>0</v>
      </c>
      <c r="J23" s="34">
        <v>2073.692</v>
      </c>
      <c r="K23" s="34">
        <f t="shared" si="1"/>
        <v>22517.058999999997</v>
      </c>
      <c r="L23" s="36">
        <v>0</v>
      </c>
      <c r="M23" s="35">
        <v>0</v>
      </c>
      <c r="N23" s="35">
        <v>0</v>
      </c>
      <c r="O23" s="35">
        <v>5.3689999999999998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23.858000000000001</v>
      </c>
      <c r="AA23" s="35">
        <v>982.68100000000004</v>
      </c>
      <c r="AB23" s="35">
        <v>0</v>
      </c>
      <c r="AC23" s="35">
        <v>0</v>
      </c>
      <c r="AD23" s="35">
        <v>0</v>
      </c>
      <c r="AE23" s="35">
        <v>0</v>
      </c>
      <c r="AF23" s="35">
        <v>24.538</v>
      </c>
      <c r="AG23" s="35">
        <v>0</v>
      </c>
      <c r="AH23" s="35">
        <v>0</v>
      </c>
      <c r="AI23" s="35">
        <v>0.59299999999999997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127.364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7">
        <f t="shared" si="2"/>
        <v>1164.403</v>
      </c>
      <c r="BN23" s="39"/>
      <c r="BO23" s="140">
        <v>21352.655999999999</v>
      </c>
      <c r="BZ23" s="2"/>
    </row>
    <row r="24" spans="1:78">
      <c r="A24" s="22" t="s">
        <v>31</v>
      </c>
      <c r="B24" s="34" t="s">
        <v>135</v>
      </c>
      <c r="C24" s="35">
        <f t="shared" si="0"/>
        <v>1419.6130000000001</v>
      </c>
      <c r="D24" s="34">
        <v>0</v>
      </c>
      <c r="E24" s="34">
        <v>0</v>
      </c>
      <c r="F24" s="34">
        <v>5.2</v>
      </c>
      <c r="G24" s="34">
        <v>0</v>
      </c>
      <c r="H24" s="34">
        <v>0</v>
      </c>
      <c r="I24" s="34">
        <v>0</v>
      </c>
      <c r="J24" s="34">
        <v>0</v>
      </c>
      <c r="K24" s="34">
        <f t="shared" si="1"/>
        <v>1414.413</v>
      </c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437.74700000000001</v>
      </c>
      <c r="AC24" s="35">
        <v>0</v>
      </c>
      <c r="AD24" s="35">
        <v>0</v>
      </c>
      <c r="AE24" s="35">
        <v>0</v>
      </c>
      <c r="AF24" s="35">
        <v>78.188000000000002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1.546</v>
      </c>
      <c r="BJ24" s="35">
        <v>0</v>
      </c>
      <c r="BK24" s="35">
        <v>0</v>
      </c>
      <c r="BL24" s="35">
        <v>0</v>
      </c>
      <c r="BM24" s="37">
        <f t="shared" si="2"/>
        <v>517.48100000000011</v>
      </c>
      <c r="BN24" s="39"/>
      <c r="BO24" s="140">
        <v>896.93200000000002</v>
      </c>
      <c r="BZ24" s="2"/>
    </row>
    <row r="25" spans="1:78">
      <c r="A25" s="22" t="s">
        <v>32</v>
      </c>
      <c r="B25" s="34" t="s">
        <v>207</v>
      </c>
      <c r="C25" s="35">
        <f t="shared" si="0"/>
        <v>9177.353000000001</v>
      </c>
      <c r="D25" s="34">
        <v>0</v>
      </c>
      <c r="E25" s="34">
        <v>0</v>
      </c>
      <c r="F25" s="34">
        <v>783.71299999999997</v>
      </c>
      <c r="G25" s="34">
        <v>0</v>
      </c>
      <c r="H25" s="34">
        <v>0</v>
      </c>
      <c r="I25" s="34">
        <v>0</v>
      </c>
      <c r="J25" s="34">
        <v>0</v>
      </c>
      <c r="K25" s="34">
        <f t="shared" si="1"/>
        <v>8393.6400000000012</v>
      </c>
      <c r="L25" s="36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7072.5290000000005</v>
      </c>
      <c r="AD25" s="35">
        <v>1320.759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0.29799999999999999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5.3999999999999999E-2</v>
      </c>
      <c r="BJ25" s="35">
        <v>0</v>
      </c>
      <c r="BK25" s="35">
        <v>0</v>
      </c>
      <c r="BL25" s="35">
        <v>0</v>
      </c>
      <c r="BM25" s="37">
        <f t="shared" si="2"/>
        <v>8393.6400000000012</v>
      </c>
      <c r="BN25" s="39"/>
      <c r="BO25" s="140">
        <v>0</v>
      </c>
      <c r="BZ25" s="2"/>
    </row>
    <row r="26" spans="1:78">
      <c r="A26" s="22" t="s">
        <v>33</v>
      </c>
      <c r="B26" s="34" t="s">
        <v>136</v>
      </c>
      <c r="C26" s="35">
        <f t="shared" si="0"/>
        <v>3532.2350000000001</v>
      </c>
      <c r="D26" s="34">
        <v>0</v>
      </c>
      <c r="E26" s="34">
        <v>0</v>
      </c>
      <c r="F26" s="34">
        <v>264.733</v>
      </c>
      <c r="G26" s="34">
        <v>0</v>
      </c>
      <c r="H26" s="34">
        <v>0</v>
      </c>
      <c r="I26" s="34">
        <v>0</v>
      </c>
      <c r="J26" s="34">
        <v>0</v>
      </c>
      <c r="K26" s="34">
        <f t="shared" si="1"/>
        <v>3267.502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1305.2</v>
      </c>
      <c r="AD26" s="35">
        <v>1887.63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73.563000000000002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1.109</v>
      </c>
      <c r="BJ26" s="35">
        <v>0</v>
      </c>
      <c r="BK26" s="35">
        <v>0</v>
      </c>
      <c r="BL26" s="35">
        <v>0</v>
      </c>
      <c r="BM26" s="37">
        <f t="shared" si="2"/>
        <v>3267.502</v>
      </c>
      <c r="BN26" s="39"/>
      <c r="BO26" s="140">
        <v>0</v>
      </c>
      <c r="BZ26" s="2"/>
    </row>
    <row r="27" spans="1:78">
      <c r="A27" s="22" t="s">
        <v>34</v>
      </c>
      <c r="B27" s="34" t="s">
        <v>197</v>
      </c>
      <c r="C27" s="35">
        <f t="shared" si="0"/>
        <v>38814.572</v>
      </c>
      <c r="D27" s="34">
        <v>0</v>
      </c>
      <c r="E27" s="34">
        <v>0</v>
      </c>
      <c r="F27" s="34">
        <v>87.646000000000001</v>
      </c>
      <c r="G27" s="34">
        <v>0</v>
      </c>
      <c r="H27" s="34">
        <v>0.22700000000000001</v>
      </c>
      <c r="I27" s="34">
        <v>0</v>
      </c>
      <c r="J27" s="34">
        <v>3.86</v>
      </c>
      <c r="K27" s="34">
        <f t="shared" si="1"/>
        <v>38722.839</v>
      </c>
      <c r="L27" s="36">
        <v>0</v>
      </c>
      <c r="M27" s="35">
        <v>0</v>
      </c>
      <c r="N27" s="35">
        <v>0.95299999999999996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53.871000000000002</v>
      </c>
      <c r="Y27" s="35">
        <v>2.5670000000000002</v>
      </c>
      <c r="Z27" s="35">
        <v>0</v>
      </c>
      <c r="AA27" s="35">
        <v>9.9060000000000006</v>
      </c>
      <c r="AB27" s="35">
        <v>0</v>
      </c>
      <c r="AC27" s="35">
        <v>0</v>
      </c>
      <c r="AD27" s="35">
        <v>288.13900000000001</v>
      </c>
      <c r="AE27" s="35">
        <v>37266.396999999997</v>
      </c>
      <c r="AF27" s="35">
        <v>0</v>
      </c>
      <c r="AG27" s="35">
        <v>2.1019999999999999</v>
      </c>
      <c r="AH27" s="35">
        <v>71.903000000000006</v>
      </c>
      <c r="AI27" s="35">
        <v>4.9610000000000003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17.89</v>
      </c>
      <c r="AS27" s="35">
        <v>0</v>
      </c>
      <c r="AT27" s="35">
        <v>0</v>
      </c>
      <c r="AU27" s="35">
        <v>0</v>
      </c>
      <c r="AV27" s="35">
        <v>0</v>
      </c>
      <c r="AW27" s="35">
        <v>16.111999999999998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7">
        <f t="shared" si="2"/>
        <v>37734.800999999999</v>
      </c>
      <c r="BN27" s="39"/>
      <c r="BO27" s="140">
        <v>988.03800000000001</v>
      </c>
      <c r="BZ27" s="2"/>
    </row>
    <row r="28" spans="1:78">
      <c r="A28" s="22" t="s">
        <v>35</v>
      </c>
      <c r="B28" s="34" t="s">
        <v>288</v>
      </c>
      <c r="C28" s="35">
        <f t="shared" si="0"/>
        <v>1120.9609999999998</v>
      </c>
      <c r="D28" s="34">
        <v>-854.25300000000004</v>
      </c>
      <c r="E28" s="34">
        <v>0</v>
      </c>
      <c r="F28" s="34">
        <v>54.26</v>
      </c>
      <c r="G28" s="34">
        <v>0</v>
      </c>
      <c r="H28" s="34">
        <v>0</v>
      </c>
      <c r="I28" s="34">
        <v>0</v>
      </c>
      <c r="J28" s="34">
        <v>0</v>
      </c>
      <c r="K28" s="34">
        <f t="shared" si="1"/>
        <v>1920.954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1879.932</v>
      </c>
      <c r="AG28" s="35">
        <v>2.278</v>
      </c>
      <c r="AH28" s="35">
        <v>29.991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8.7530000000000001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7">
        <f t="shared" si="2"/>
        <v>1920.954</v>
      </c>
      <c r="BN28" s="39"/>
      <c r="BO28" s="140">
        <v>0</v>
      </c>
      <c r="BZ28" s="2"/>
    </row>
    <row r="29" spans="1:78">
      <c r="A29" s="22" t="s">
        <v>36</v>
      </c>
      <c r="B29" s="34" t="s">
        <v>151</v>
      </c>
      <c r="C29" s="35">
        <f t="shared" si="0"/>
        <v>0</v>
      </c>
      <c r="D29" s="34">
        <v>-2202.4589999999998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 t="shared" si="1"/>
        <v>2202.4589999999998</v>
      </c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114.084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1924.749</v>
      </c>
      <c r="AH29" s="35">
        <v>0</v>
      </c>
      <c r="AI29" s="35">
        <v>1.883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116.009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45.734000000000002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7">
        <f t="shared" si="2"/>
        <v>2202.4589999999998</v>
      </c>
      <c r="BN29" s="39"/>
      <c r="BO29" s="140">
        <v>0</v>
      </c>
      <c r="BZ29" s="2"/>
    </row>
    <row r="30" spans="1:78">
      <c r="A30" s="22" t="s">
        <v>37</v>
      </c>
      <c r="B30" s="34" t="s">
        <v>289</v>
      </c>
      <c r="C30" s="35">
        <f t="shared" si="0"/>
        <v>0</v>
      </c>
      <c r="D30" s="34">
        <v>-6769.5479999999998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f t="shared" si="1"/>
        <v>6769.5479999999998</v>
      </c>
      <c r="L30" s="3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5.6139999999999999</v>
      </c>
      <c r="AB30" s="35">
        <v>0</v>
      </c>
      <c r="AC30" s="35">
        <v>0</v>
      </c>
      <c r="AD30" s="35">
        <v>0</v>
      </c>
      <c r="AE30" s="35">
        <v>96.271000000000001</v>
      </c>
      <c r="AF30" s="35">
        <v>0</v>
      </c>
      <c r="AG30" s="35">
        <v>6.6280000000000001</v>
      </c>
      <c r="AH30" s="35">
        <v>6641.692</v>
      </c>
      <c r="AI30" s="35">
        <v>19.343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7">
        <f t="shared" si="2"/>
        <v>6769.5479999999998</v>
      </c>
      <c r="BN30" s="39"/>
      <c r="BO30" s="140">
        <v>0</v>
      </c>
      <c r="BZ30" s="2"/>
    </row>
    <row r="31" spans="1:78">
      <c r="A31" s="22" t="s">
        <v>38</v>
      </c>
      <c r="B31" s="34" t="s">
        <v>152</v>
      </c>
      <c r="C31" s="35">
        <f t="shared" si="0"/>
        <v>0</v>
      </c>
      <c r="D31" s="34">
        <v>-19267.047999999999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f t="shared" si="1"/>
        <v>19267.047999999999</v>
      </c>
      <c r="L31" s="36">
        <v>0</v>
      </c>
      <c r="M31" s="35">
        <v>0</v>
      </c>
      <c r="N31" s="35">
        <v>8.69</v>
      </c>
      <c r="O31" s="35">
        <v>318.67500000000001</v>
      </c>
      <c r="P31" s="35">
        <v>1232.068</v>
      </c>
      <c r="Q31" s="35">
        <v>86.59</v>
      </c>
      <c r="R31" s="35">
        <v>35.156999999999996</v>
      </c>
      <c r="S31" s="35">
        <v>0</v>
      </c>
      <c r="T31" s="35">
        <v>0</v>
      </c>
      <c r="U31" s="35">
        <v>0</v>
      </c>
      <c r="V31" s="35">
        <v>6.48</v>
      </c>
      <c r="W31" s="35">
        <v>0</v>
      </c>
      <c r="X31" s="35">
        <v>0</v>
      </c>
      <c r="Y31" s="35">
        <v>0</v>
      </c>
      <c r="Z31" s="35">
        <v>1.7370000000000001</v>
      </c>
      <c r="AA31" s="35">
        <v>3.4990000000000001</v>
      </c>
      <c r="AB31" s="35">
        <v>10.673999999999999</v>
      </c>
      <c r="AC31" s="35">
        <v>0</v>
      </c>
      <c r="AD31" s="35">
        <v>0</v>
      </c>
      <c r="AE31" s="35">
        <v>1.5229999999999999</v>
      </c>
      <c r="AF31" s="35">
        <v>0</v>
      </c>
      <c r="AG31" s="35">
        <v>1.2609999999999999</v>
      </c>
      <c r="AH31" s="35">
        <v>6.87</v>
      </c>
      <c r="AI31" s="35">
        <v>16599.59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40.698999999999998</v>
      </c>
      <c r="AP31" s="35">
        <v>697.928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6.9130000000000003</v>
      </c>
      <c r="AY31" s="35">
        <v>0.42599999999999999</v>
      </c>
      <c r="AZ31" s="35">
        <v>0</v>
      </c>
      <c r="BA31" s="35">
        <v>0.04</v>
      </c>
      <c r="BB31" s="35">
        <v>0</v>
      </c>
      <c r="BC31" s="35">
        <v>0</v>
      </c>
      <c r="BD31" s="35">
        <v>0</v>
      </c>
      <c r="BE31" s="35">
        <v>0.628</v>
      </c>
      <c r="BF31" s="35">
        <v>0</v>
      </c>
      <c r="BG31" s="35">
        <v>203.321</v>
      </c>
      <c r="BH31" s="35">
        <v>0</v>
      </c>
      <c r="BI31" s="35">
        <v>4.2789999999999999</v>
      </c>
      <c r="BJ31" s="35">
        <v>0</v>
      </c>
      <c r="BK31" s="35">
        <v>0</v>
      </c>
      <c r="BL31" s="35">
        <v>0</v>
      </c>
      <c r="BM31" s="37">
        <f t="shared" si="2"/>
        <v>19267.047999999999</v>
      </c>
      <c r="BN31" s="39"/>
      <c r="BO31" s="140">
        <v>0</v>
      </c>
      <c r="BZ31" s="2"/>
    </row>
    <row r="32" spans="1:78">
      <c r="A32" s="22" t="s">
        <v>39</v>
      </c>
      <c r="B32" s="34" t="s">
        <v>153</v>
      </c>
      <c r="C32" s="35">
        <f t="shared" si="0"/>
        <v>19598.419999999998</v>
      </c>
      <c r="D32" s="34">
        <v>0</v>
      </c>
      <c r="E32" s="34">
        <v>0</v>
      </c>
      <c r="F32" s="34">
        <v>224.042</v>
      </c>
      <c r="G32" s="34">
        <v>0</v>
      </c>
      <c r="H32" s="34">
        <v>0</v>
      </c>
      <c r="I32" s="34">
        <v>0</v>
      </c>
      <c r="J32" s="34">
        <v>0</v>
      </c>
      <c r="K32" s="34">
        <f t="shared" si="1"/>
        <v>19374.377999999997</v>
      </c>
      <c r="L32" s="36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1.4430000000000001</v>
      </c>
      <c r="AG32" s="35">
        <v>17.219000000000001</v>
      </c>
      <c r="AH32" s="35">
        <v>141.78800000000001</v>
      </c>
      <c r="AI32" s="35">
        <v>15.726000000000001</v>
      </c>
      <c r="AJ32" s="35">
        <v>19196.887999999999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1.3140000000000001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7">
        <f t="shared" si="2"/>
        <v>19374.377999999997</v>
      </c>
      <c r="BN32" s="39"/>
      <c r="BO32" s="140">
        <v>0</v>
      </c>
      <c r="BZ32" s="2"/>
    </row>
    <row r="33" spans="1:78">
      <c r="A33" s="22" t="s">
        <v>40</v>
      </c>
      <c r="B33" s="34" t="s">
        <v>41</v>
      </c>
      <c r="C33" s="35">
        <f t="shared" si="0"/>
        <v>2373.33</v>
      </c>
      <c r="D33" s="34">
        <v>0</v>
      </c>
      <c r="E33" s="34">
        <v>0</v>
      </c>
      <c r="F33" s="34">
        <v>126.733</v>
      </c>
      <c r="G33" s="34">
        <v>0</v>
      </c>
      <c r="H33" s="34">
        <v>0</v>
      </c>
      <c r="I33" s="34">
        <v>0</v>
      </c>
      <c r="J33" s="34">
        <v>0</v>
      </c>
      <c r="K33" s="34">
        <f t="shared" si="1"/>
        <v>2246.5969999999998</v>
      </c>
      <c r="L33" s="36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248.93299999999999</v>
      </c>
      <c r="AI33" s="35">
        <v>0</v>
      </c>
      <c r="AJ33" s="35">
        <v>0</v>
      </c>
      <c r="AK33" s="35">
        <v>1997.664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7">
        <f t="shared" si="2"/>
        <v>2246.5969999999998</v>
      </c>
      <c r="BN33" s="39"/>
      <c r="BO33" s="140">
        <v>0</v>
      </c>
      <c r="BZ33" s="2"/>
    </row>
    <row r="34" spans="1:78">
      <c r="A34" s="22" t="s">
        <v>42</v>
      </c>
      <c r="B34" s="34" t="s">
        <v>43</v>
      </c>
      <c r="C34" s="35">
        <f t="shared" si="0"/>
        <v>8459.9429999999993</v>
      </c>
      <c r="D34" s="34">
        <v>0</v>
      </c>
      <c r="E34" s="34">
        <v>0</v>
      </c>
      <c r="F34" s="34">
        <v>598.04600000000005</v>
      </c>
      <c r="G34" s="34">
        <v>0</v>
      </c>
      <c r="H34" s="34">
        <v>11.641</v>
      </c>
      <c r="I34" s="34">
        <v>0</v>
      </c>
      <c r="J34" s="34">
        <v>0</v>
      </c>
      <c r="K34" s="34">
        <f t="shared" si="1"/>
        <v>7850.2559999999994</v>
      </c>
      <c r="L34" s="36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5771.683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7">
        <f t="shared" si="2"/>
        <v>5771.683</v>
      </c>
      <c r="BN34" s="39"/>
      <c r="BO34" s="140">
        <v>2078.5729999999999</v>
      </c>
      <c r="BZ34" s="2"/>
    </row>
    <row r="35" spans="1:78">
      <c r="A35" s="22" t="s">
        <v>44</v>
      </c>
      <c r="B35" s="34" t="s">
        <v>154</v>
      </c>
      <c r="C35" s="35">
        <f t="shared" si="0"/>
        <v>16087.428</v>
      </c>
      <c r="D35" s="34">
        <v>0</v>
      </c>
      <c r="E35" s="34">
        <v>0</v>
      </c>
      <c r="F35" s="34">
        <v>2.7519999999999998</v>
      </c>
      <c r="G35" s="34">
        <v>0</v>
      </c>
      <c r="H35" s="34">
        <v>0</v>
      </c>
      <c r="I35" s="34">
        <v>0</v>
      </c>
      <c r="J35" s="34">
        <v>0</v>
      </c>
      <c r="K35" s="34">
        <f t="shared" si="1"/>
        <v>16084.675999999999</v>
      </c>
      <c r="L35" s="36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4.2999999999999997E-2</v>
      </c>
      <c r="AH35" s="35">
        <v>62.981000000000002</v>
      </c>
      <c r="AI35" s="35">
        <v>40.204999999999998</v>
      </c>
      <c r="AJ35" s="35">
        <v>796.721</v>
      </c>
      <c r="AK35" s="35">
        <v>0</v>
      </c>
      <c r="AL35" s="35">
        <v>0</v>
      </c>
      <c r="AM35" s="35">
        <v>12767.346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7">
        <f t="shared" si="2"/>
        <v>13667.296</v>
      </c>
      <c r="BN35" s="39"/>
      <c r="BO35" s="140">
        <v>2417.38</v>
      </c>
      <c r="BZ35" s="2"/>
    </row>
    <row r="36" spans="1:78">
      <c r="A36" s="22" t="s">
        <v>45</v>
      </c>
      <c r="B36" s="34" t="s">
        <v>187</v>
      </c>
      <c r="C36" s="35">
        <f t="shared" si="0"/>
        <v>315.548</v>
      </c>
      <c r="D36" s="34">
        <v>0</v>
      </c>
      <c r="E36" s="34">
        <v>0</v>
      </c>
      <c r="F36" s="34">
        <v>32.514000000000003</v>
      </c>
      <c r="G36" s="34">
        <v>0</v>
      </c>
      <c r="H36" s="34">
        <v>0</v>
      </c>
      <c r="I36" s="34">
        <v>0</v>
      </c>
      <c r="J36" s="34">
        <v>0</v>
      </c>
      <c r="K36" s="34">
        <f t="shared" si="1"/>
        <v>283.03399999999999</v>
      </c>
      <c r="L36" s="36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274.74799999999999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7">
        <f t="shared" si="2"/>
        <v>274.74799999999999</v>
      </c>
      <c r="BN36" s="39"/>
      <c r="BO36" s="140">
        <v>8.2859999999999996</v>
      </c>
      <c r="BZ36" s="2"/>
    </row>
    <row r="37" spans="1:78">
      <c r="A37" s="22" t="s">
        <v>46</v>
      </c>
      <c r="B37" s="34" t="s">
        <v>47</v>
      </c>
      <c r="C37" s="35">
        <f t="shared" si="0"/>
        <v>23440.814999999999</v>
      </c>
      <c r="D37" s="34">
        <v>0</v>
      </c>
      <c r="E37" s="34">
        <v>0</v>
      </c>
      <c r="F37" s="34">
        <v>1198.4780000000001</v>
      </c>
      <c r="G37" s="34">
        <v>0</v>
      </c>
      <c r="H37" s="34">
        <v>779.46199999999999</v>
      </c>
      <c r="I37" s="34">
        <v>0</v>
      </c>
      <c r="J37" s="34">
        <v>0</v>
      </c>
      <c r="K37" s="34">
        <f t="shared" si="1"/>
        <v>21462.875</v>
      </c>
      <c r="L37" s="36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5.3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19628.744999999999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1828.83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7">
        <f t="shared" si="2"/>
        <v>21462.875</v>
      </c>
      <c r="BN37" s="39"/>
      <c r="BO37" s="140">
        <v>0</v>
      </c>
      <c r="BZ37" s="2"/>
    </row>
    <row r="38" spans="1:78">
      <c r="A38" s="22" t="s">
        <v>48</v>
      </c>
      <c r="B38" s="34" t="s">
        <v>290</v>
      </c>
      <c r="C38" s="35">
        <f t="shared" si="0"/>
        <v>13479.197</v>
      </c>
      <c r="D38" s="34">
        <v>0</v>
      </c>
      <c r="E38" s="34">
        <v>0</v>
      </c>
      <c r="F38" s="34">
        <v>323.11500000000001</v>
      </c>
      <c r="G38" s="34">
        <v>0</v>
      </c>
      <c r="H38" s="34">
        <v>0</v>
      </c>
      <c r="I38" s="34">
        <v>0</v>
      </c>
      <c r="J38" s="34">
        <v>0</v>
      </c>
      <c r="K38" s="34">
        <f t="shared" si="1"/>
        <v>13156.082</v>
      </c>
      <c r="L38" s="36">
        <v>5.4649999999999999</v>
      </c>
      <c r="M38" s="35">
        <v>0</v>
      </c>
      <c r="N38" s="35">
        <v>0</v>
      </c>
      <c r="O38" s="35">
        <v>30.55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49.067</v>
      </c>
      <c r="AJ38" s="35">
        <v>12.961</v>
      </c>
      <c r="AK38" s="35">
        <v>2.2309999999999999</v>
      </c>
      <c r="AL38" s="35">
        <v>0</v>
      </c>
      <c r="AM38" s="35">
        <v>0</v>
      </c>
      <c r="AN38" s="35">
        <v>0</v>
      </c>
      <c r="AO38" s="35">
        <v>3189.04</v>
      </c>
      <c r="AP38" s="35">
        <v>9852.134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3.7429999999999999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10.891</v>
      </c>
      <c r="BJ38" s="35">
        <v>0</v>
      </c>
      <c r="BK38" s="35">
        <v>0</v>
      </c>
      <c r="BL38" s="35">
        <v>0</v>
      </c>
      <c r="BM38" s="37">
        <f t="shared" si="2"/>
        <v>13156.082</v>
      </c>
      <c r="BN38" s="39"/>
      <c r="BO38" s="140">
        <v>0</v>
      </c>
      <c r="BZ38" s="2"/>
    </row>
    <row r="39" spans="1:78">
      <c r="A39" s="22" t="s">
        <v>49</v>
      </c>
      <c r="B39" s="34" t="s">
        <v>209</v>
      </c>
      <c r="C39" s="35">
        <f t="shared" si="0"/>
        <v>1565.9670000000001</v>
      </c>
      <c r="D39" s="34">
        <v>0</v>
      </c>
      <c r="E39" s="34">
        <v>0</v>
      </c>
      <c r="F39" s="34">
        <v>111.136</v>
      </c>
      <c r="G39" s="34">
        <v>0</v>
      </c>
      <c r="H39" s="34">
        <v>0</v>
      </c>
      <c r="I39" s="34">
        <v>0</v>
      </c>
      <c r="J39" s="34">
        <v>6.43</v>
      </c>
      <c r="K39" s="34">
        <f t="shared" si="1"/>
        <v>1448.4010000000001</v>
      </c>
      <c r="L39" s="36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1071.57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9.7200000000000006</v>
      </c>
      <c r="AY39" s="35">
        <v>0</v>
      </c>
      <c r="AZ39" s="35">
        <v>0</v>
      </c>
      <c r="BA39" s="35">
        <v>0</v>
      </c>
      <c r="BB39" s="35">
        <v>0</v>
      </c>
      <c r="BC39" s="35">
        <v>119.096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9.5640000000000001</v>
      </c>
      <c r="BJ39" s="35">
        <v>0</v>
      </c>
      <c r="BK39" s="35">
        <v>0</v>
      </c>
      <c r="BL39" s="35">
        <v>0</v>
      </c>
      <c r="BM39" s="37">
        <f t="shared" si="2"/>
        <v>1209.95</v>
      </c>
      <c r="BN39" s="39"/>
      <c r="BO39" s="140">
        <v>238.45099999999999</v>
      </c>
      <c r="BZ39" s="2"/>
    </row>
    <row r="40" spans="1:78">
      <c r="A40" s="22" t="s">
        <v>50</v>
      </c>
      <c r="B40" s="34" t="s">
        <v>51</v>
      </c>
      <c r="C40" s="35">
        <f t="shared" si="0"/>
        <v>11045.365999999998</v>
      </c>
      <c r="D40" s="34">
        <v>0</v>
      </c>
      <c r="E40" s="34">
        <v>0</v>
      </c>
      <c r="F40" s="34">
        <v>793.38199999999995</v>
      </c>
      <c r="G40" s="34">
        <v>0</v>
      </c>
      <c r="H40" s="34">
        <v>0</v>
      </c>
      <c r="I40" s="34">
        <v>0</v>
      </c>
      <c r="J40" s="34">
        <v>0</v>
      </c>
      <c r="K40" s="34">
        <f t="shared" si="1"/>
        <v>10251.983999999999</v>
      </c>
      <c r="L40" s="3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1.1539999999999999</v>
      </c>
      <c r="AH40" s="35">
        <v>0.69899999999999995</v>
      </c>
      <c r="AI40" s="35">
        <v>122.348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39.301000000000002</v>
      </c>
      <c r="AP40" s="35">
        <v>33.325000000000003</v>
      </c>
      <c r="AQ40" s="35">
        <v>0</v>
      </c>
      <c r="AR40" s="35">
        <v>9597.7099999999991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2.2719999999999998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8.2829999999999995</v>
      </c>
      <c r="BJ40" s="35">
        <v>0</v>
      </c>
      <c r="BK40" s="35">
        <v>0</v>
      </c>
      <c r="BL40" s="35">
        <v>0</v>
      </c>
      <c r="BM40" s="37">
        <f t="shared" si="2"/>
        <v>9805.0919999999987</v>
      </c>
      <c r="BN40" s="39"/>
      <c r="BO40" s="140">
        <v>446.892</v>
      </c>
      <c r="BZ40" s="2"/>
    </row>
    <row r="41" spans="1:78">
      <c r="A41" s="22" t="s">
        <v>52</v>
      </c>
      <c r="B41" s="34" t="s">
        <v>188</v>
      </c>
      <c r="C41" s="35">
        <f t="shared" si="0"/>
        <v>1973.9820000000002</v>
      </c>
      <c r="D41" s="34">
        <v>0</v>
      </c>
      <c r="E41" s="34">
        <v>0</v>
      </c>
      <c r="F41" s="34">
        <v>7.0750000000000002</v>
      </c>
      <c r="G41" s="34">
        <v>0</v>
      </c>
      <c r="H41" s="34">
        <v>0</v>
      </c>
      <c r="I41" s="34">
        <v>0</v>
      </c>
      <c r="J41" s="34">
        <v>0</v>
      </c>
      <c r="K41" s="34">
        <f t="shared" si="1"/>
        <v>1966.9070000000002</v>
      </c>
      <c r="L41" s="36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760.81200000000001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1.248</v>
      </c>
      <c r="BJ41" s="35">
        <v>0</v>
      </c>
      <c r="BK41" s="35">
        <v>0</v>
      </c>
      <c r="BL41" s="35">
        <v>0</v>
      </c>
      <c r="BM41" s="37">
        <f t="shared" si="2"/>
        <v>762.06000000000006</v>
      </c>
      <c r="BN41" s="39"/>
      <c r="BO41" s="140">
        <v>1204.847</v>
      </c>
      <c r="BZ41" s="2"/>
    </row>
    <row r="42" spans="1:78">
      <c r="A42" s="22" t="s">
        <v>53</v>
      </c>
      <c r="B42" s="34" t="s">
        <v>137</v>
      </c>
      <c r="C42" s="35">
        <f t="shared" si="0"/>
        <v>16102.350999999999</v>
      </c>
      <c r="D42" s="34">
        <v>0</v>
      </c>
      <c r="E42" s="34">
        <v>0</v>
      </c>
      <c r="F42" s="34">
        <v>0</v>
      </c>
      <c r="G42" s="34">
        <v>0</v>
      </c>
      <c r="H42" s="34">
        <v>233.67699999999999</v>
      </c>
      <c r="I42" s="34">
        <v>0</v>
      </c>
      <c r="J42" s="34">
        <v>0</v>
      </c>
      <c r="K42" s="34">
        <f t="shared" si="1"/>
        <v>15868.673999999999</v>
      </c>
      <c r="L42" s="36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14974.541999999999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7">
        <f t="shared" si="2"/>
        <v>14974.541999999999</v>
      </c>
      <c r="BN42" s="39"/>
      <c r="BO42" s="140">
        <v>894.13199999999995</v>
      </c>
      <c r="BZ42" s="2"/>
    </row>
    <row r="43" spans="1:78">
      <c r="A43" s="22" t="s">
        <v>54</v>
      </c>
      <c r="B43" s="34" t="s">
        <v>138</v>
      </c>
      <c r="C43" s="35">
        <f t="shared" si="0"/>
        <v>2409.444</v>
      </c>
      <c r="D43" s="34">
        <v>0</v>
      </c>
      <c r="E43" s="34">
        <v>0</v>
      </c>
      <c r="F43" s="34">
        <v>0</v>
      </c>
      <c r="G43" s="34">
        <v>0</v>
      </c>
      <c r="H43" s="34">
        <v>58.805999999999997</v>
      </c>
      <c r="I43" s="34">
        <v>0</v>
      </c>
      <c r="J43" s="34">
        <v>0</v>
      </c>
      <c r="K43" s="34">
        <f t="shared" si="1"/>
        <v>2350.6379999999999</v>
      </c>
      <c r="L43" s="36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1533.865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7">
        <f t="shared" si="2"/>
        <v>1533.865</v>
      </c>
      <c r="BN43" s="39"/>
      <c r="BO43" s="140">
        <v>816.77300000000002</v>
      </c>
      <c r="BZ43" s="2"/>
    </row>
    <row r="44" spans="1:78">
      <c r="A44" s="22" t="s">
        <v>55</v>
      </c>
      <c r="B44" s="34" t="s">
        <v>189</v>
      </c>
      <c r="C44" s="35">
        <f t="shared" si="0"/>
        <v>1109.854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1109.854</v>
      </c>
      <c r="L44" s="36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7.5780000000000003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1068.0340000000001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34.241999999999997</v>
      </c>
      <c r="BJ44" s="35">
        <v>0</v>
      </c>
      <c r="BK44" s="35">
        <v>0</v>
      </c>
      <c r="BL44" s="35">
        <v>0</v>
      </c>
      <c r="BM44" s="37">
        <f t="shared" si="2"/>
        <v>1109.854</v>
      </c>
      <c r="BN44" s="39"/>
      <c r="BO44" s="140">
        <v>0</v>
      </c>
      <c r="BZ44" s="2"/>
    </row>
    <row r="45" spans="1:78">
      <c r="A45" s="22" t="s">
        <v>56</v>
      </c>
      <c r="B45" s="34" t="s">
        <v>175</v>
      </c>
      <c r="C45" s="35">
        <f t="shared" si="0"/>
        <v>19545.733</v>
      </c>
      <c r="D45" s="34">
        <v>0</v>
      </c>
      <c r="E45" s="34">
        <v>0</v>
      </c>
      <c r="F45" s="34">
        <v>220.75800000000001</v>
      </c>
      <c r="G45" s="34">
        <v>0</v>
      </c>
      <c r="H45" s="34">
        <v>2.6619999999999999</v>
      </c>
      <c r="I45" s="34">
        <v>0</v>
      </c>
      <c r="J45" s="34">
        <v>0</v>
      </c>
      <c r="K45" s="34">
        <f t="shared" si="1"/>
        <v>19322.313000000002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8.6959999999999997</v>
      </c>
      <c r="S45" s="35">
        <v>4.0060000000000002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8.2460000000000004</v>
      </c>
      <c r="AA45" s="35">
        <v>0</v>
      </c>
      <c r="AB45" s="35">
        <v>0</v>
      </c>
      <c r="AC45" s="35">
        <v>0</v>
      </c>
      <c r="AD45" s="35">
        <v>0</v>
      </c>
      <c r="AE45" s="35">
        <v>7.7190000000000003</v>
      </c>
      <c r="AF45" s="35">
        <v>13.269</v>
      </c>
      <c r="AG45" s="35">
        <v>20.626000000000001</v>
      </c>
      <c r="AH45" s="35">
        <v>61.162999999999997</v>
      </c>
      <c r="AI45" s="35">
        <v>120</v>
      </c>
      <c r="AJ45" s="35">
        <v>0</v>
      </c>
      <c r="AK45" s="35">
        <v>0</v>
      </c>
      <c r="AL45" s="35">
        <v>359.77800000000002</v>
      </c>
      <c r="AM45" s="35">
        <v>0</v>
      </c>
      <c r="AN45" s="35">
        <v>20.864999999999998</v>
      </c>
      <c r="AO45" s="35">
        <v>216.80500000000001</v>
      </c>
      <c r="AP45" s="35">
        <v>0</v>
      </c>
      <c r="AQ45" s="35">
        <v>0</v>
      </c>
      <c r="AR45" s="35">
        <v>17.242000000000001</v>
      </c>
      <c r="AS45" s="35">
        <v>0</v>
      </c>
      <c r="AT45" s="35">
        <v>0</v>
      </c>
      <c r="AU45" s="35">
        <v>0</v>
      </c>
      <c r="AV45" s="35">
        <v>0</v>
      </c>
      <c r="AW45" s="35">
        <v>18041.771000000001</v>
      </c>
      <c r="AX45" s="35">
        <v>15.291</v>
      </c>
      <c r="AY45" s="35">
        <v>0</v>
      </c>
      <c r="AZ45" s="35">
        <v>0</v>
      </c>
      <c r="BA45" s="35">
        <v>0</v>
      </c>
      <c r="BB45" s="35">
        <v>0</v>
      </c>
      <c r="BC45" s="35">
        <v>197.029</v>
      </c>
      <c r="BD45" s="35">
        <v>0</v>
      </c>
      <c r="BE45" s="35">
        <v>0</v>
      </c>
      <c r="BF45" s="35">
        <v>209.80699999999999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7">
        <f t="shared" si="2"/>
        <v>19322.313000000002</v>
      </c>
      <c r="BN45" s="39"/>
      <c r="BO45" s="140">
        <v>0</v>
      </c>
      <c r="BZ45" s="2"/>
    </row>
    <row r="46" spans="1:78">
      <c r="A46" s="22" t="s">
        <v>57</v>
      </c>
      <c r="B46" s="34" t="s">
        <v>210</v>
      </c>
      <c r="C46" s="35">
        <f t="shared" si="0"/>
        <v>9585.8630000000012</v>
      </c>
      <c r="D46" s="34">
        <v>0</v>
      </c>
      <c r="E46" s="34">
        <v>0</v>
      </c>
      <c r="F46" s="34">
        <v>131.47300000000001</v>
      </c>
      <c r="G46" s="34">
        <v>0</v>
      </c>
      <c r="H46" s="34">
        <v>0</v>
      </c>
      <c r="I46" s="34">
        <v>0</v>
      </c>
      <c r="J46" s="34">
        <v>0.01</v>
      </c>
      <c r="K46" s="34">
        <f t="shared" si="1"/>
        <v>9454.380000000001</v>
      </c>
      <c r="L46" s="36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4.0469999999999997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36.177999999999997</v>
      </c>
      <c r="AD46" s="35">
        <v>0</v>
      </c>
      <c r="AE46" s="35">
        <v>0</v>
      </c>
      <c r="AF46" s="35">
        <v>14.987</v>
      </c>
      <c r="AG46" s="35">
        <v>1.0389999999999999</v>
      </c>
      <c r="AH46" s="35">
        <v>164.506</v>
      </c>
      <c r="AI46" s="35">
        <v>80.253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19.582000000000001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3959.9209999999998</v>
      </c>
      <c r="AY46" s="35">
        <v>0</v>
      </c>
      <c r="AZ46" s="35">
        <v>0</v>
      </c>
      <c r="BA46" s="35">
        <v>0</v>
      </c>
      <c r="BB46" s="35">
        <v>0</v>
      </c>
      <c r="BC46" s="35">
        <v>450.23</v>
      </c>
      <c r="BD46" s="35">
        <v>0</v>
      </c>
      <c r="BE46" s="35">
        <v>0</v>
      </c>
      <c r="BF46" s="35">
        <v>2.0750000000000002</v>
      </c>
      <c r="BG46" s="35">
        <v>0</v>
      </c>
      <c r="BH46" s="35">
        <v>0</v>
      </c>
      <c r="BI46" s="35">
        <v>71.028000000000006</v>
      </c>
      <c r="BJ46" s="35">
        <v>0</v>
      </c>
      <c r="BK46" s="35">
        <v>0</v>
      </c>
      <c r="BL46" s="35">
        <v>0</v>
      </c>
      <c r="BM46" s="37">
        <f t="shared" si="2"/>
        <v>4803.8460000000005</v>
      </c>
      <c r="BN46" s="39"/>
      <c r="BO46" s="140">
        <v>4650.5339999999997</v>
      </c>
      <c r="BZ46" s="2"/>
    </row>
    <row r="47" spans="1:78">
      <c r="A47" s="22" t="s">
        <v>58</v>
      </c>
      <c r="B47" s="34" t="s">
        <v>190</v>
      </c>
      <c r="C47" s="35">
        <f t="shared" si="0"/>
        <v>13.762</v>
      </c>
      <c r="D47" s="34">
        <v>0</v>
      </c>
      <c r="E47" s="34">
        <v>0</v>
      </c>
      <c r="F47" s="34">
        <v>1.1870000000000001</v>
      </c>
      <c r="G47" s="34">
        <v>0</v>
      </c>
      <c r="H47" s="34">
        <v>0</v>
      </c>
      <c r="I47" s="34">
        <v>0</v>
      </c>
      <c r="J47" s="34">
        <v>0</v>
      </c>
      <c r="K47" s="34">
        <f t="shared" si="1"/>
        <v>12.575000000000001</v>
      </c>
      <c r="L47" s="36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0.05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12.525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7">
        <f t="shared" si="2"/>
        <v>12.575000000000001</v>
      </c>
      <c r="BN47" s="39"/>
      <c r="BO47" s="140">
        <v>0</v>
      </c>
      <c r="BZ47" s="2"/>
    </row>
    <row r="48" spans="1:78">
      <c r="A48" s="22" t="s">
        <v>59</v>
      </c>
      <c r="B48" s="34" t="s">
        <v>191</v>
      </c>
      <c r="C48" s="35">
        <f t="shared" si="0"/>
        <v>5312.2749999999996</v>
      </c>
      <c r="D48" s="34">
        <v>0</v>
      </c>
      <c r="E48" s="34">
        <v>0</v>
      </c>
      <c r="F48" s="34">
        <v>229.32</v>
      </c>
      <c r="G48" s="34">
        <v>0</v>
      </c>
      <c r="H48" s="34">
        <v>0</v>
      </c>
      <c r="I48" s="34">
        <v>0</v>
      </c>
      <c r="J48" s="34">
        <v>0</v>
      </c>
      <c r="K48" s="34">
        <f t="shared" si="1"/>
        <v>5082.9549999999999</v>
      </c>
      <c r="L48" s="36">
        <v>0</v>
      </c>
      <c r="M48" s="35">
        <v>0</v>
      </c>
      <c r="N48" s="35">
        <v>6.782</v>
      </c>
      <c r="O48" s="35">
        <v>47.506</v>
      </c>
      <c r="P48" s="35">
        <v>3.2069999999999999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60.585000000000001</v>
      </c>
      <c r="AE48" s="35">
        <v>401.93099999999998</v>
      </c>
      <c r="AF48" s="35">
        <v>41.491999999999997</v>
      </c>
      <c r="AG48" s="35">
        <v>1.0169999999999999</v>
      </c>
      <c r="AH48" s="35">
        <v>8.1240000000000006</v>
      </c>
      <c r="AI48" s="35">
        <v>33.192</v>
      </c>
      <c r="AJ48" s="35">
        <v>1.069</v>
      </c>
      <c r="AK48" s="35">
        <v>0</v>
      </c>
      <c r="AL48" s="35">
        <v>0</v>
      </c>
      <c r="AM48" s="35">
        <v>0</v>
      </c>
      <c r="AN48" s="35">
        <v>0</v>
      </c>
      <c r="AO48" s="35">
        <v>23.439</v>
      </c>
      <c r="AP48" s="35">
        <v>0</v>
      </c>
      <c r="AQ48" s="35">
        <v>0</v>
      </c>
      <c r="AR48" s="35">
        <v>41.912999999999997</v>
      </c>
      <c r="AS48" s="35">
        <v>0</v>
      </c>
      <c r="AT48" s="35">
        <v>0</v>
      </c>
      <c r="AU48" s="35">
        <v>0</v>
      </c>
      <c r="AV48" s="35">
        <v>0</v>
      </c>
      <c r="AW48" s="35">
        <v>9.0589999999999993</v>
      </c>
      <c r="AX48" s="35">
        <v>0</v>
      </c>
      <c r="AY48" s="35">
        <v>0</v>
      </c>
      <c r="AZ48" s="35">
        <v>964.798</v>
      </c>
      <c r="BA48" s="35">
        <v>0</v>
      </c>
      <c r="BB48" s="35">
        <v>0</v>
      </c>
      <c r="BC48" s="35">
        <v>33.334000000000003</v>
      </c>
      <c r="BD48" s="35">
        <v>2.714</v>
      </c>
      <c r="BE48" s="35">
        <v>0</v>
      </c>
      <c r="BF48" s="35">
        <v>28.731000000000002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7">
        <f t="shared" si="2"/>
        <v>1708.893</v>
      </c>
      <c r="BN48" s="39"/>
      <c r="BO48" s="140">
        <v>3374.0619999999999</v>
      </c>
      <c r="BZ48" s="2"/>
    </row>
    <row r="49" spans="1:79">
      <c r="A49" s="22" t="s">
        <v>60</v>
      </c>
      <c r="B49" s="34" t="s">
        <v>192</v>
      </c>
      <c r="C49" s="35">
        <f t="shared" si="0"/>
        <v>6842.7570000000005</v>
      </c>
      <c r="D49" s="34">
        <v>0</v>
      </c>
      <c r="E49" s="34">
        <v>0</v>
      </c>
      <c r="F49" s="34">
        <v>544.38</v>
      </c>
      <c r="G49" s="34">
        <v>0</v>
      </c>
      <c r="H49" s="34">
        <v>0</v>
      </c>
      <c r="I49" s="34">
        <v>0</v>
      </c>
      <c r="J49" s="34">
        <v>0</v>
      </c>
      <c r="K49" s="34">
        <f t="shared" si="1"/>
        <v>6298.3770000000004</v>
      </c>
      <c r="L49" s="36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6298.3770000000004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7">
        <f t="shared" si="2"/>
        <v>6298.3770000000004</v>
      </c>
      <c r="BN49" s="39"/>
      <c r="BO49" s="140">
        <v>0</v>
      </c>
      <c r="BZ49" s="2"/>
    </row>
    <row r="50" spans="1:79">
      <c r="A50" s="22" t="s">
        <v>61</v>
      </c>
      <c r="B50" s="34" t="s">
        <v>193</v>
      </c>
      <c r="C50" s="35">
        <f t="shared" si="0"/>
        <v>2785.5320000000002</v>
      </c>
      <c r="D50" s="34">
        <v>0</v>
      </c>
      <c r="E50" s="34">
        <v>0</v>
      </c>
      <c r="F50" s="34">
        <v>64.825999999999993</v>
      </c>
      <c r="G50" s="34">
        <v>0</v>
      </c>
      <c r="H50" s="34">
        <v>0</v>
      </c>
      <c r="I50" s="34">
        <v>0</v>
      </c>
      <c r="J50" s="34">
        <v>0</v>
      </c>
      <c r="K50" s="34">
        <f t="shared" si="1"/>
        <v>2720.7060000000001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44.661999999999999</v>
      </c>
      <c r="AF50" s="35">
        <v>0</v>
      </c>
      <c r="AG50" s="35">
        <v>1.2370000000000001</v>
      </c>
      <c r="AH50" s="35">
        <v>0</v>
      </c>
      <c r="AI50" s="35">
        <v>7.2190000000000003</v>
      </c>
      <c r="AJ50" s="35">
        <v>10.651999999999999</v>
      </c>
      <c r="AK50" s="35">
        <v>0</v>
      </c>
      <c r="AL50" s="35">
        <v>0</v>
      </c>
      <c r="AM50" s="35">
        <v>0</v>
      </c>
      <c r="AN50" s="35">
        <v>0</v>
      </c>
      <c r="AO50" s="35">
        <v>24.387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2626.694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5.8550000000000004</v>
      </c>
      <c r="BJ50" s="35">
        <v>0</v>
      </c>
      <c r="BK50" s="35">
        <v>0</v>
      </c>
      <c r="BL50" s="35">
        <v>0</v>
      </c>
      <c r="BM50" s="37">
        <f t="shared" si="2"/>
        <v>2720.7060000000001</v>
      </c>
      <c r="BN50" s="39"/>
      <c r="BO50" s="140">
        <v>0</v>
      </c>
      <c r="BZ50" s="2"/>
    </row>
    <row r="51" spans="1:79">
      <c r="A51" s="22" t="s">
        <v>62</v>
      </c>
      <c r="B51" s="34" t="s">
        <v>63</v>
      </c>
      <c r="C51" s="35">
        <f t="shared" si="0"/>
        <v>23435.603999999999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f t="shared" si="1"/>
        <v>23435.603999999999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23435.603999999999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7">
        <f t="shared" si="2"/>
        <v>23435.603999999999</v>
      </c>
      <c r="BN51" s="39"/>
      <c r="BO51" s="140">
        <v>0</v>
      </c>
      <c r="BZ51" s="2"/>
    </row>
    <row r="52" spans="1:79">
      <c r="A52" s="22" t="s">
        <v>64</v>
      </c>
      <c r="B52" s="34" t="s">
        <v>211</v>
      </c>
      <c r="C52" s="35">
        <f t="shared" si="0"/>
        <v>760.93100000000004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f t="shared" si="1"/>
        <v>760.93100000000004</v>
      </c>
      <c r="L52" s="36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760.93100000000004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7">
        <f t="shared" si="2"/>
        <v>760.93100000000004</v>
      </c>
      <c r="BN52" s="39"/>
      <c r="BO52" s="140">
        <v>0</v>
      </c>
      <c r="BZ52" s="2"/>
    </row>
    <row r="53" spans="1:79">
      <c r="A53" s="22" t="s">
        <v>65</v>
      </c>
      <c r="B53" s="34" t="s">
        <v>74</v>
      </c>
      <c r="C53" s="35">
        <f t="shared" si="0"/>
        <v>9868.4069999999992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f t="shared" si="1"/>
        <v>9868.4069999999992</v>
      </c>
      <c r="L53" s="36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9806.3619999999992</v>
      </c>
      <c r="BF53" s="35">
        <v>0</v>
      </c>
      <c r="BG53" s="35">
        <v>0</v>
      </c>
      <c r="BH53" s="35">
        <v>0</v>
      </c>
      <c r="BI53" s="35">
        <v>62.045000000000002</v>
      </c>
      <c r="BJ53" s="35">
        <v>0</v>
      </c>
      <c r="BK53" s="35">
        <v>0</v>
      </c>
      <c r="BL53" s="35">
        <v>0</v>
      </c>
      <c r="BM53" s="37">
        <f t="shared" si="2"/>
        <v>9868.4069999999992</v>
      </c>
      <c r="BN53" s="39"/>
      <c r="BO53" s="140">
        <v>0</v>
      </c>
      <c r="BZ53" s="2"/>
    </row>
    <row r="54" spans="1:79">
      <c r="A54" s="22" t="s">
        <v>66</v>
      </c>
      <c r="B54" s="34" t="s">
        <v>67</v>
      </c>
      <c r="C54" s="35">
        <f t="shared" si="0"/>
        <v>5758.835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f t="shared" si="1"/>
        <v>5758.835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0.76800000000000002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5758.067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7">
        <f t="shared" si="2"/>
        <v>5758.835</v>
      </c>
      <c r="BN54" s="39"/>
      <c r="BO54" s="140">
        <v>0</v>
      </c>
      <c r="BZ54" s="2"/>
    </row>
    <row r="55" spans="1:79">
      <c r="A55" s="22" t="s">
        <v>68</v>
      </c>
      <c r="B55" s="34" t="s">
        <v>291</v>
      </c>
      <c r="C55" s="35">
        <f t="shared" si="0"/>
        <v>2926.8560000000002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0.54</v>
      </c>
      <c r="K55" s="34">
        <f t="shared" si="1"/>
        <v>2926.3160000000003</v>
      </c>
      <c r="L55" s="36">
        <v>53.222999999999999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8.8239999999999998</v>
      </c>
      <c r="AH55" s="35">
        <v>0</v>
      </c>
      <c r="AI55" s="35">
        <v>2.2799999999999998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9.9640000000000004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53.222999999999999</v>
      </c>
      <c r="BD55" s="35">
        <v>0</v>
      </c>
      <c r="BE55" s="35">
        <v>0</v>
      </c>
      <c r="BF55" s="35">
        <v>0</v>
      </c>
      <c r="BG55" s="35">
        <v>2779.873</v>
      </c>
      <c r="BH55" s="35">
        <v>0</v>
      </c>
      <c r="BI55" s="35">
        <v>5.79</v>
      </c>
      <c r="BJ55" s="35">
        <v>0</v>
      </c>
      <c r="BK55" s="35">
        <v>0</v>
      </c>
      <c r="BL55" s="35">
        <v>0</v>
      </c>
      <c r="BM55" s="37">
        <f t="shared" si="2"/>
        <v>2913.1770000000001</v>
      </c>
      <c r="BN55" s="39"/>
      <c r="BO55" s="140">
        <v>13.138999999999999</v>
      </c>
      <c r="BZ55" s="2"/>
    </row>
    <row r="56" spans="1:79">
      <c r="A56" s="22" t="s">
        <v>69</v>
      </c>
      <c r="B56" s="34" t="s">
        <v>194</v>
      </c>
      <c r="C56" s="35">
        <f t="shared" si="0"/>
        <v>491.197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f t="shared" si="1"/>
        <v>491.197</v>
      </c>
      <c r="L56" s="36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491.197</v>
      </c>
      <c r="BI56" s="35">
        <v>0</v>
      </c>
      <c r="BJ56" s="35">
        <v>0</v>
      </c>
      <c r="BK56" s="35">
        <v>0</v>
      </c>
      <c r="BL56" s="35">
        <v>0</v>
      </c>
      <c r="BM56" s="37">
        <f t="shared" si="2"/>
        <v>491.197</v>
      </c>
      <c r="BN56" s="39"/>
      <c r="BO56" s="140">
        <v>0</v>
      </c>
      <c r="BZ56" s="2"/>
    </row>
    <row r="57" spans="1:79">
      <c r="A57" s="22" t="s">
        <v>70</v>
      </c>
      <c r="B57" s="34" t="s">
        <v>201</v>
      </c>
      <c r="C57" s="35">
        <f t="shared" si="0"/>
        <v>2189.4560000000001</v>
      </c>
      <c r="D57" s="34">
        <v>0</v>
      </c>
      <c r="E57" s="34">
        <v>0</v>
      </c>
      <c r="F57" s="34">
        <v>121.33199999999999</v>
      </c>
      <c r="G57" s="34">
        <v>0</v>
      </c>
      <c r="H57" s="34">
        <v>0</v>
      </c>
      <c r="I57" s="34">
        <v>0</v>
      </c>
      <c r="J57" s="34">
        <v>0</v>
      </c>
      <c r="K57" s="34">
        <f t="shared" si="1"/>
        <v>2068.1240000000003</v>
      </c>
      <c r="L57" s="36">
        <v>0</v>
      </c>
      <c r="M57" s="35">
        <v>0</v>
      </c>
      <c r="N57" s="35">
        <v>5.173</v>
      </c>
      <c r="O57" s="35">
        <v>0</v>
      </c>
      <c r="P57" s="35">
        <v>0</v>
      </c>
      <c r="Q57" s="35">
        <v>0</v>
      </c>
      <c r="R57" s="35">
        <v>36.511000000000003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181.91200000000001</v>
      </c>
      <c r="AA57" s="35">
        <v>4.41</v>
      </c>
      <c r="AB57" s="35">
        <v>0</v>
      </c>
      <c r="AC57" s="35">
        <v>0</v>
      </c>
      <c r="AD57" s="35">
        <v>0</v>
      </c>
      <c r="AE57" s="35">
        <v>0</v>
      </c>
      <c r="AF57" s="35">
        <v>97.445999999999998</v>
      </c>
      <c r="AG57" s="35">
        <v>48.691000000000003</v>
      </c>
      <c r="AH57" s="35">
        <v>0.82299999999999995</v>
      </c>
      <c r="AI57" s="35">
        <v>22.244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124.258</v>
      </c>
      <c r="AP57" s="35">
        <v>3.32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34.473999999999997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1508.8620000000001</v>
      </c>
      <c r="BJ57" s="35">
        <v>0</v>
      </c>
      <c r="BK57" s="35">
        <v>0</v>
      </c>
      <c r="BL57" s="35">
        <v>0</v>
      </c>
      <c r="BM57" s="37">
        <f t="shared" si="2"/>
        <v>2068.1240000000003</v>
      </c>
      <c r="BN57" s="39"/>
      <c r="BO57" s="140">
        <v>0</v>
      </c>
      <c r="BZ57" s="2"/>
    </row>
    <row r="58" spans="1:79">
      <c r="A58" s="22" t="s">
        <v>71</v>
      </c>
      <c r="B58" s="34" t="s">
        <v>195</v>
      </c>
      <c r="C58" s="35">
        <f t="shared" si="0"/>
        <v>983.09299999999996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f t="shared" si="1"/>
        <v>983.09299999999996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983.09299999999996</v>
      </c>
      <c r="BK58" s="35">
        <v>0</v>
      </c>
      <c r="BL58" s="35">
        <v>0</v>
      </c>
      <c r="BM58" s="37">
        <f t="shared" si="2"/>
        <v>983.09299999999996</v>
      </c>
      <c r="BN58" s="39"/>
      <c r="BO58" s="140">
        <v>0</v>
      </c>
      <c r="BZ58" s="2"/>
    </row>
    <row r="59" spans="1:79">
      <c r="A59" s="22" t="s">
        <v>75</v>
      </c>
      <c r="B59" s="34" t="s">
        <v>196</v>
      </c>
      <c r="C59" s="35">
        <f t="shared" si="0"/>
        <v>8626.7870000000003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f t="shared" si="1"/>
        <v>8626.7870000000003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7">
        <f t="shared" si="2"/>
        <v>0</v>
      </c>
      <c r="BN59" s="39"/>
      <c r="BO59" s="140">
        <v>8626.7870000000003</v>
      </c>
      <c r="BZ59" s="2"/>
    </row>
    <row r="60" spans="1:79" ht="13.5" thickBot="1">
      <c r="A60" s="29" t="s">
        <v>76</v>
      </c>
      <c r="B60" s="34" t="s">
        <v>139</v>
      </c>
      <c r="C60" s="35">
        <f t="shared" si="0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f t="shared" si="1"/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7">
        <f t="shared" si="2"/>
        <v>0</v>
      </c>
      <c r="BN60" s="41"/>
      <c r="BO60" s="42">
        <v>0</v>
      </c>
      <c r="BZ60" s="2"/>
    </row>
    <row r="61" spans="1:79" s="49" customFormat="1" ht="21.75" customHeight="1" thickTop="1" thickBot="1">
      <c r="A61" s="43"/>
      <c r="B61" s="44">
        <f>SUM(B8:B60)</f>
        <v>0</v>
      </c>
      <c r="C61" s="45">
        <f>SUM(C8:C60)</f>
        <v>446321.50800000009</v>
      </c>
      <c r="D61" s="45">
        <f>SUM(D8:D60)</f>
        <v>0</v>
      </c>
      <c r="E61" s="45">
        <f t="shared" ref="E61:BO61" si="3">SUM(E8:E60)</f>
        <v>0</v>
      </c>
      <c r="F61" s="45">
        <f t="shared" si="3"/>
        <v>12499.849999999997</v>
      </c>
      <c r="G61" s="45">
        <f t="shared" si="3"/>
        <v>0</v>
      </c>
      <c r="H61" s="45">
        <f t="shared" si="3"/>
        <v>2077.6599999999994</v>
      </c>
      <c r="I61" s="45">
        <f t="shared" si="3"/>
        <v>0</v>
      </c>
      <c r="J61" s="45">
        <f t="shared" si="3"/>
        <v>10242.962000000001</v>
      </c>
      <c r="K61" s="46">
        <f t="shared" si="3"/>
        <v>421501.03600000008</v>
      </c>
      <c r="L61" s="44">
        <f t="shared" si="3"/>
        <v>12749.092000000001</v>
      </c>
      <c r="M61" s="44">
        <f t="shared" si="3"/>
        <v>5649.3640000000005</v>
      </c>
      <c r="N61" s="44">
        <f t="shared" si="3"/>
        <v>751.92600000000004</v>
      </c>
      <c r="O61" s="44">
        <f t="shared" si="3"/>
        <v>11789.142999999998</v>
      </c>
      <c r="P61" s="44">
        <f t="shared" si="3"/>
        <v>4448.6030000000001</v>
      </c>
      <c r="Q61" s="44">
        <f t="shared" si="3"/>
        <v>621.54000000000008</v>
      </c>
      <c r="R61" s="44">
        <f t="shared" si="3"/>
        <v>1184.3979999999997</v>
      </c>
      <c r="S61" s="44">
        <f t="shared" si="3"/>
        <v>719.43599999999992</v>
      </c>
      <c r="T61" s="44">
        <f t="shared" si="3"/>
        <v>0</v>
      </c>
      <c r="U61" s="44">
        <f t="shared" si="3"/>
        <v>1238.799</v>
      </c>
      <c r="V61" s="44">
        <f t="shared" si="3"/>
        <v>376.178</v>
      </c>
      <c r="W61" s="44">
        <f t="shared" si="3"/>
        <v>209.286</v>
      </c>
      <c r="X61" s="44">
        <f t="shared" si="3"/>
        <v>1007.535</v>
      </c>
      <c r="Y61" s="44">
        <f t="shared" si="3"/>
        <v>1005.359</v>
      </c>
      <c r="Z61" s="44">
        <f t="shared" si="3"/>
        <v>905.95799999999997</v>
      </c>
      <c r="AA61" s="44">
        <f t="shared" si="3"/>
        <v>1089.3490000000002</v>
      </c>
      <c r="AB61" s="44">
        <f t="shared" si="3"/>
        <v>448.42099999999999</v>
      </c>
      <c r="AC61" s="44">
        <f t="shared" si="3"/>
        <v>8413.9070000000011</v>
      </c>
      <c r="AD61" s="44">
        <f t="shared" si="3"/>
        <v>3557.1130000000003</v>
      </c>
      <c r="AE61" s="44">
        <f t="shared" si="3"/>
        <v>37912.880999999987</v>
      </c>
      <c r="AF61" s="44">
        <f t="shared" si="3"/>
        <v>2315.2060000000001</v>
      </c>
      <c r="AG61" s="44">
        <f t="shared" si="3"/>
        <v>2080.6480000000001</v>
      </c>
      <c r="AH61" s="44">
        <f t="shared" si="3"/>
        <v>7759.7669999999998</v>
      </c>
      <c r="AI61" s="44">
        <f t="shared" si="3"/>
        <v>17140.875</v>
      </c>
      <c r="AJ61" s="44">
        <f t="shared" si="3"/>
        <v>20018.290999999997</v>
      </c>
      <c r="AK61" s="44">
        <f t="shared" si="3"/>
        <v>1999.895</v>
      </c>
      <c r="AL61" s="44">
        <f t="shared" si="3"/>
        <v>6131.4610000000002</v>
      </c>
      <c r="AM61" s="44">
        <f t="shared" si="3"/>
        <v>12767.346</v>
      </c>
      <c r="AN61" s="44">
        <f t="shared" si="3"/>
        <v>295.613</v>
      </c>
      <c r="AO61" s="44">
        <f t="shared" si="3"/>
        <v>23323.797999999999</v>
      </c>
      <c r="AP61" s="44">
        <f t="shared" si="3"/>
        <v>10586.707</v>
      </c>
      <c r="AQ61" s="44">
        <f t="shared" si="3"/>
        <v>1071.57</v>
      </c>
      <c r="AR61" s="44">
        <f t="shared" si="3"/>
        <v>9790.7639999999992</v>
      </c>
      <c r="AS61" s="44">
        <f t="shared" si="3"/>
        <v>760.81200000000001</v>
      </c>
      <c r="AT61" s="44">
        <f t="shared" si="3"/>
        <v>14974.541999999999</v>
      </c>
      <c r="AU61" s="44">
        <f t="shared" si="3"/>
        <v>1533.865</v>
      </c>
      <c r="AV61" s="44">
        <f t="shared" si="3"/>
        <v>1068.0340000000001</v>
      </c>
      <c r="AW61" s="44">
        <f t="shared" si="3"/>
        <v>19895.772000000001</v>
      </c>
      <c r="AX61" s="44">
        <f t="shared" si="3"/>
        <v>3991.8449999999998</v>
      </c>
      <c r="AY61" s="44">
        <f t="shared" si="3"/>
        <v>12.951000000000001</v>
      </c>
      <c r="AZ61" s="44">
        <f t="shared" si="3"/>
        <v>973.55100000000004</v>
      </c>
      <c r="BA61" s="44">
        <f t="shared" si="3"/>
        <v>6300.6890000000003</v>
      </c>
      <c r="BB61" s="44">
        <f t="shared" si="3"/>
        <v>2672.4279999999999</v>
      </c>
      <c r="BC61" s="44">
        <f t="shared" si="3"/>
        <v>24542.077000000001</v>
      </c>
      <c r="BD61" s="44">
        <f t="shared" si="3"/>
        <v>763.6450000000001</v>
      </c>
      <c r="BE61" s="44">
        <f t="shared" si="3"/>
        <v>9806.99</v>
      </c>
      <c r="BF61" s="44">
        <f t="shared" si="3"/>
        <v>5998.68</v>
      </c>
      <c r="BG61" s="44">
        <f t="shared" si="3"/>
        <v>2983.194</v>
      </c>
      <c r="BH61" s="44">
        <f t="shared" si="3"/>
        <v>491.197</v>
      </c>
      <c r="BI61" s="44">
        <f t="shared" si="3"/>
        <v>1724.796</v>
      </c>
      <c r="BJ61" s="44">
        <f t="shared" si="3"/>
        <v>983.09299999999996</v>
      </c>
      <c r="BK61" s="44">
        <f t="shared" si="3"/>
        <v>0</v>
      </c>
      <c r="BL61" s="44">
        <f t="shared" si="3"/>
        <v>0</v>
      </c>
      <c r="BM61" s="44">
        <f t="shared" si="3"/>
        <v>308838.38999999996</v>
      </c>
      <c r="BN61" s="47">
        <f t="shared" si="3"/>
        <v>0</v>
      </c>
      <c r="BO61" s="46">
        <f t="shared" si="3"/>
        <v>112662.64599999999</v>
      </c>
      <c r="BP61" s="2"/>
      <c r="BQ61" s="2"/>
      <c r="BR61" s="2"/>
      <c r="BS61" s="2"/>
      <c r="BT61" s="2"/>
      <c r="BU61" s="2"/>
      <c r="BV61" s="2"/>
      <c r="BW61" s="2"/>
      <c r="BX61" s="2"/>
      <c r="BY61" s="48"/>
      <c r="BZ61" s="48"/>
      <c r="CA61" s="48"/>
    </row>
    <row r="62" spans="1:79" s="49" customFormat="1" ht="21.75" customHeight="1" thickTop="1" thickBo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48"/>
      <c r="BY62" s="48"/>
      <c r="BZ62" s="48"/>
    </row>
    <row r="63" spans="1:79" ht="14.25" thickTop="1" thickBot="1">
      <c r="L63" s="52" t="s">
        <v>186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3"/>
      <c r="BN63" s="2"/>
      <c r="BY63" s="7"/>
      <c r="BZ63" s="2"/>
    </row>
    <row r="64" spans="1:79" ht="69.75" customHeight="1" thickTop="1" thickBot="1">
      <c r="A64" s="14"/>
      <c r="B64" s="54" t="s">
        <v>95</v>
      </c>
      <c r="C64" s="16" t="s">
        <v>123</v>
      </c>
      <c r="D64" s="16" t="s">
        <v>87</v>
      </c>
      <c r="E64" s="16" t="s">
        <v>88</v>
      </c>
      <c r="F64" s="16" t="s">
        <v>214</v>
      </c>
      <c r="G64" s="16" t="s">
        <v>212</v>
      </c>
      <c r="H64" s="16" t="s">
        <v>89</v>
      </c>
      <c r="I64" s="16" t="s">
        <v>90</v>
      </c>
      <c r="J64" s="17" t="s">
        <v>91</v>
      </c>
      <c r="K64" s="138" t="s">
        <v>125</v>
      </c>
      <c r="L64" s="485" t="s">
        <v>281</v>
      </c>
      <c r="M64" s="19" t="s">
        <v>265</v>
      </c>
      <c r="N64" s="486" t="s">
        <v>270</v>
      </c>
      <c r="O64" s="486" t="s">
        <v>146</v>
      </c>
      <c r="P64" s="486" t="s">
        <v>282</v>
      </c>
      <c r="Q64" s="486" t="s">
        <v>283</v>
      </c>
      <c r="R64" s="19" t="s">
        <v>204</v>
      </c>
      <c r="S64" s="486" t="s">
        <v>284</v>
      </c>
      <c r="T64" s="486" t="s">
        <v>285</v>
      </c>
      <c r="U64" s="486" t="s">
        <v>147</v>
      </c>
      <c r="V64" s="19" t="s">
        <v>132</v>
      </c>
      <c r="W64" s="19" t="s">
        <v>133</v>
      </c>
      <c r="X64" s="486" t="s">
        <v>286</v>
      </c>
      <c r="Y64" s="19" t="s">
        <v>134</v>
      </c>
      <c r="Z64" s="19" t="s">
        <v>205</v>
      </c>
      <c r="AA64" s="486" t="s">
        <v>287</v>
      </c>
      <c r="AB64" s="19" t="s">
        <v>135</v>
      </c>
      <c r="AC64" s="19" t="s">
        <v>207</v>
      </c>
      <c r="AD64" s="19" t="s">
        <v>136</v>
      </c>
      <c r="AE64" s="486" t="s">
        <v>197</v>
      </c>
      <c r="AF64" s="486" t="s">
        <v>288</v>
      </c>
      <c r="AG64" s="486" t="s">
        <v>151</v>
      </c>
      <c r="AH64" s="486" t="s">
        <v>289</v>
      </c>
      <c r="AI64" s="486" t="s">
        <v>152</v>
      </c>
      <c r="AJ64" s="486" t="s">
        <v>153</v>
      </c>
      <c r="AK64" s="19" t="s">
        <v>41</v>
      </c>
      <c r="AL64" s="19" t="s">
        <v>43</v>
      </c>
      <c r="AM64" s="486" t="s">
        <v>154</v>
      </c>
      <c r="AN64" s="19" t="s">
        <v>187</v>
      </c>
      <c r="AO64" s="19" t="s">
        <v>47</v>
      </c>
      <c r="AP64" s="486" t="s">
        <v>290</v>
      </c>
      <c r="AQ64" s="19" t="s">
        <v>209</v>
      </c>
      <c r="AR64" s="19" t="s">
        <v>51</v>
      </c>
      <c r="AS64" s="19" t="s">
        <v>188</v>
      </c>
      <c r="AT64" s="19" t="s">
        <v>137</v>
      </c>
      <c r="AU64" s="19" t="s">
        <v>138</v>
      </c>
      <c r="AV64" s="19" t="s">
        <v>189</v>
      </c>
      <c r="AW64" s="19" t="s">
        <v>175</v>
      </c>
      <c r="AX64" s="19" t="s">
        <v>210</v>
      </c>
      <c r="AY64" s="19" t="s">
        <v>190</v>
      </c>
      <c r="AZ64" s="19" t="s">
        <v>191</v>
      </c>
      <c r="BA64" s="19" t="s">
        <v>192</v>
      </c>
      <c r="BB64" s="19" t="s">
        <v>193</v>
      </c>
      <c r="BC64" s="19" t="s">
        <v>63</v>
      </c>
      <c r="BD64" s="19" t="s">
        <v>211</v>
      </c>
      <c r="BE64" s="486" t="s">
        <v>74</v>
      </c>
      <c r="BF64" s="19" t="s">
        <v>67</v>
      </c>
      <c r="BG64" s="486" t="s">
        <v>291</v>
      </c>
      <c r="BH64" s="19" t="s">
        <v>194</v>
      </c>
      <c r="BI64" s="486" t="s">
        <v>201</v>
      </c>
      <c r="BJ64" s="19" t="s">
        <v>195</v>
      </c>
      <c r="BK64" s="19" t="s">
        <v>196</v>
      </c>
      <c r="BL64" s="19" t="s">
        <v>139</v>
      </c>
      <c r="BM64" s="18" t="s">
        <v>96</v>
      </c>
      <c r="BN64" s="21" t="s">
        <v>97</v>
      </c>
      <c r="BO64" s="20" t="s">
        <v>98</v>
      </c>
      <c r="BP64" s="55" t="s">
        <v>100</v>
      </c>
      <c r="BQ64" s="56"/>
      <c r="BR64" s="57"/>
      <c r="BS64" s="58"/>
      <c r="BT64" s="58"/>
      <c r="BU64" s="58"/>
      <c r="BV64" s="59" t="s">
        <v>101</v>
      </c>
      <c r="BW64" s="16" t="s">
        <v>102</v>
      </c>
      <c r="BX64" s="487" t="s">
        <v>292</v>
      </c>
      <c r="BZ64" s="2"/>
    </row>
    <row r="65" spans="1:78" ht="13.5" thickTop="1">
      <c r="A65" s="60"/>
      <c r="B65" s="61"/>
      <c r="C65" s="24"/>
      <c r="D65" s="23"/>
      <c r="E65" s="23"/>
      <c r="F65" s="23"/>
      <c r="G65" s="23"/>
      <c r="H65" s="23"/>
      <c r="I65" s="23"/>
      <c r="J65" s="23"/>
      <c r="K65" s="23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62"/>
      <c r="BM65" s="63"/>
      <c r="BN65" s="40"/>
      <c r="BO65" s="64"/>
      <c r="BP65" s="65" t="s">
        <v>99</v>
      </c>
      <c r="BQ65" s="66" t="s">
        <v>103</v>
      </c>
      <c r="BR65" s="67"/>
      <c r="BS65" s="68"/>
      <c r="BT65" s="69" t="s">
        <v>77</v>
      </c>
      <c r="BU65" s="70" t="s">
        <v>106</v>
      </c>
      <c r="BV65" s="23"/>
      <c r="BW65" s="71"/>
      <c r="BX65" s="26"/>
      <c r="BZ65" s="2"/>
    </row>
    <row r="66" spans="1:78" ht="13.5" thickBot="1">
      <c r="A66" s="72"/>
      <c r="B66" s="73"/>
      <c r="C66" s="31"/>
      <c r="D66" s="30"/>
      <c r="E66" s="30"/>
      <c r="F66" s="30"/>
      <c r="G66" s="30"/>
      <c r="H66" s="30"/>
      <c r="I66" s="30"/>
      <c r="J66" s="30"/>
      <c r="K66" s="30"/>
      <c r="L66" s="32" t="s">
        <v>15</v>
      </c>
      <c r="M66" s="31" t="s">
        <v>16</v>
      </c>
      <c r="N66" s="31" t="s">
        <v>17</v>
      </c>
      <c r="O66" s="31" t="s">
        <v>18</v>
      </c>
      <c r="P66" s="31" t="s">
        <v>19</v>
      </c>
      <c r="Q66" s="31" t="s">
        <v>20</v>
      </c>
      <c r="R66" s="31" t="s">
        <v>21</v>
      </c>
      <c r="S66" s="31" t="s">
        <v>22</v>
      </c>
      <c r="T66" s="31" t="s">
        <v>23</v>
      </c>
      <c r="U66" s="31" t="s">
        <v>24</v>
      </c>
      <c r="V66" s="31" t="s">
        <v>25</v>
      </c>
      <c r="W66" s="31" t="s">
        <v>26</v>
      </c>
      <c r="X66" s="31" t="s">
        <v>27</v>
      </c>
      <c r="Y66" s="31" t="s">
        <v>28</v>
      </c>
      <c r="Z66" s="31" t="s">
        <v>29</v>
      </c>
      <c r="AA66" s="31" t="s">
        <v>30</v>
      </c>
      <c r="AB66" s="31" t="s">
        <v>31</v>
      </c>
      <c r="AC66" s="31" t="s">
        <v>32</v>
      </c>
      <c r="AD66" s="31" t="s">
        <v>33</v>
      </c>
      <c r="AE66" s="31" t="s">
        <v>34</v>
      </c>
      <c r="AF66" s="31" t="s">
        <v>35</v>
      </c>
      <c r="AG66" s="31" t="s">
        <v>36</v>
      </c>
      <c r="AH66" s="31" t="s">
        <v>37</v>
      </c>
      <c r="AI66" s="31" t="s">
        <v>38</v>
      </c>
      <c r="AJ66" s="31" t="s">
        <v>39</v>
      </c>
      <c r="AK66" s="31" t="s">
        <v>40</v>
      </c>
      <c r="AL66" s="31" t="s">
        <v>42</v>
      </c>
      <c r="AM66" s="31" t="s">
        <v>44</v>
      </c>
      <c r="AN66" s="31" t="s">
        <v>45</v>
      </c>
      <c r="AO66" s="31" t="s">
        <v>46</v>
      </c>
      <c r="AP66" s="31" t="s">
        <v>48</v>
      </c>
      <c r="AQ66" s="31" t="s">
        <v>49</v>
      </c>
      <c r="AR66" s="31" t="s">
        <v>50</v>
      </c>
      <c r="AS66" s="31" t="s">
        <v>52</v>
      </c>
      <c r="AT66" s="31" t="s">
        <v>53</v>
      </c>
      <c r="AU66" s="31" t="s">
        <v>54</v>
      </c>
      <c r="AV66" s="31" t="s">
        <v>55</v>
      </c>
      <c r="AW66" s="31" t="s">
        <v>56</v>
      </c>
      <c r="AX66" s="31" t="s">
        <v>57</v>
      </c>
      <c r="AY66" s="31" t="s">
        <v>58</v>
      </c>
      <c r="AZ66" s="31" t="s">
        <v>59</v>
      </c>
      <c r="BA66" s="31" t="s">
        <v>60</v>
      </c>
      <c r="BB66" s="31" t="s">
        <v>61</v>
      </c>
      <c r="BC66" s="31" t="s">
        <v>62</v>
      </c>
      <c r="BD66" s="31" t="s">
        <v>64</v>
      </c>
      <c r="BE66" s="31" t="s">
        <v>65</v>
      </c>
      <c r="BF66" s="31" t="s">
        <v>66</v>
      </c>
      <c r="BG66" s="31" t="s">
        <v>68</v>
      </c>
      <c r="BH66" s="31" t="s">
        <v>69</v>
      </c>
      <c r="BI66" s="31" t="s">
        <v>70</v>
      </c>
      <c r="BJ66" s="31" t="s">
        <v>71</v>
      </c>
      <c r="BK66" s="31" t="s">
        <v>75</v>
      </c>
      <c r="BL66" s="31" t="s">
        <v>76</v>
      </c>
      <c r="BM66" s="73"/>
      <c r="BN66" s="42"/>
      <c r="BO66" s="74"/>
      <c r="BP66" s="75" t="s">
        <v>78</v>
      </c>
      <c r="BQ66" s="41" t="s">
        <v>104</v>
      </c>
      <c r="BR66" s="76" t="s">
        <v>79</v>
      </c>
      <c r="BS66" s="77" t="s">
        <v>105</v>
      </c>
      <c r="BT66" s="78" t="s">
        <v>107</v>
      </c>
      <c r="BU66" s="78"/>
      <c r="BV66" s="74"/>
      <c r="BW66" s="79"/>
      <c r="BX66" s="42"/>
      <c r="BZ66" s="2"/>
    </row>
    <row r="67" spans="1:78" ht="13.5" thickTop="1">
      <c r="A67" s="60" t="s">
        <v>15</v>
      </c>
      <c r="B67" s="37" t="s">
        <v>281</v>
      </c>
      <c r="C67" s="35">
        <f>BM67+BO67+BP67+SUM(BV67:BX67)</f>
        <v>18062.999000000003</v>
      </c>
      <c r="D67" s="34"/>
      <c r="E67" s="34"/>
      <c r="F67" s="34"/>
      <c r="G67" s="34"/>
      <c r="H67" s="34"/>
      <c r="I67" s="34"/>
      <c r="J67" s="34"/>
      <c r="K67" s="34"/>
      <c r="L67" s="36">
        <v>3221.6610000000001</v>
      </c>
      <c r="M67" s="35">
        <v>33.101999999999997</v>
      </c>
      <c r="N67" s="35">
        <v>0</v>
      </c>
      <c r="O67" s="35">
        <v>1420.13</v>
      </c>
      <c r="P67" s="35">
        <v>29.655999999999999</v>
      </c>
      <c r="Q67" s="35">
        <v>0</v>
      </c>
      <c r="R67" s="35">
        <v>0</v>
      </c>
      <c r="S67" s="35">
        <v>2.492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0.58599999999999997</v>
      </c>
      <c r="AA67" s="35">
        <v>0.16700000000000001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8.5830000000000002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808.53599999999994</v>
      </c>
      <c r="AP67" s="35">
        <v>913.98299999999995</v>
      </c>
      <c r="AQ67" s="35">
        <v>4.0000000000000001E-3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1.105</v>
      </c>
      <c r="BC67" s="35">
        <v>35.122</v>
      </c>
      <c r="BD67" s="35">
        <v>0</v>
      </c>
      <c r="BE67" s="35">
        <v>17.654</v>
      </c>
      <c r="BF67" s="35">
        <v>17.895</v>
      </c>
      <c r="BG67" s="35">
        <v>0</v>
      </c>
      <c r="BH67" s="35">
        <v>0</v>
      </c>
      <c r="BI67" s="35">
        <v>1.639</v>
      </c>
      <c r="BJ67" s="35">
        <v>0</v>
      </c>
      <c r="BK67" s="35">
        <v>0</v>
      </c>
      <c r="BL67" s="80">
        <v>0</v>
      </c>
      <c r="BM67" s="81">
        <f>SUM(L67:BL67)</f>
        <v>6512.3150000000014</v>
      </c>
      <c r="BN67" s="37"/>
      <c r="BO67" s="34">
        <v>4.4210000000000003</v>
      </c>
      <c r="BP67" s="82">
        <f>BQ67+BT67+BU67</f>
        <v>6620.1819999999998</v>
      </c>
      <c r="BQ67" s="36">
        <f>SUM(BR67:BS67)</f>
        <v>6620.1819999999998</v>
      </c>
      <c r="BR67" s="83">
        <v>648.63900000000001</v>
      </c>
      <c r="BS67" s="34">
        <v>5971.5429999999997</v>
      </c>
      <c r="BT67" s="84">
        <v>0</v>
      </c>
      <c r="BU67" s="84">
        <v>0</v>
      </c>
      <c r="BV67" s="34">
        <v>4749.692</v>
      </c>
      <c r="BW67" s="85">
        <v>176.38900000000001</v>
      </c>
      <c r="BX67" s="37">
        <v>0</v>
      </c>
      <c r="BZ67" s="2"/>
    </row>
    <row r="68" spans="1:78">
      <c r="A68" s="60" t="s">
        <v>16</v>
      </c>
      <c r="B68" s="37" t="s">
        <v>265</v>
      </c>
      <c r="C68" s="35">
        <f t="shared" ref="C68:C119" si="4">BM68+BO68+BP68+SUM(BV68:BX68)</f>
        <v>7873.4000000000005</v>
      </c>
      <c r="D68" s="34"/>
      <c r="E68" s="34"/>
      <c r="F68" s="34"/>
      <c r="G68" s="34"/>
      <c r="H68" s="34"/>
      <c r="I68" s="34"/>
      <c r="J68" s="34"/>
      <c r="K68" s="34"/>
      <c r="L68" s="36">
        <v>0</v>
      </c>
      <c r="M68" s="35">
        <v>295.32600000000002</v>
      </c>
      <c r="N68" s="35">
        <v>0</v>
      </c>
      <c r="O68" s="35">
        <v>2133.38</v>
      </c>
      <c r="P68" s="35">
        <v>0</v>
      </c>
      <c r="Q68" s="35">
        <v>0</v>
      </c>
      <c r="R68" s="35">
        <v>0</v>
      </c>
      <c r="S68" s="35">
        <v>1.476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3.9E-2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4.2080000000000002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569.01400000000001</v>
      </c>
      <c r="AP68" s="35">
        <v>337.61500000000001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48.301000000000002</v>
      </c>
      <c r="BD68" s="35">
        <v>0</v>
      </c>
      <c r="BE68" s="35">
        <v>24.387</v>
      </c>
      <c r="BF68" s="35">
        <v>24.611000000000001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80">
        <v>0</v>
      </c>
      <c r="BM68" s="81">
        <f t="shared" ref="BM68:BM119" si="5">SUM(L68:BL68)</f>
        <v>3438.3570000000009</v>
      </c>
      <c r="BN68" s="37"/>
      <c r="BO68" s="34">
        <v>1569.7339999999999</v>
      </c>
      <c r="BP68" s="82">
        <f t="shared" ref="BP68:BP119" si="6">BQ68+BT68+BU68</f>
        <v>2865.3090000000002</v>
      </c>
      <c r="BQ68" s="36">
        <f t="shared" ref="BQ68:BQ119" si="7">SUM(BR68:BS68)</f>
        <v>2865.3090000000002</v>
      </c>
      <c r="BR68" s="83">
        <v>109.154</v>
      </c>
      <c r="BS68" s="34">
        <v>2756.1550000000002</v>
      </c>
      <c r="BT68" s="84">
        <v>0</v>
      </c>
      <c r="BU68" s="84">
        <v>0</v>
      </c>
      <c r="BV68" s="34">
        <v>0</v>
      </c>
      <c r="BW68" s="85">
        <v>0</v>
      </c>
      <c r="BX68" s="37">
        <v>0</v>
      </c>
      <c r="BZ68" s="2"/>
    </row>
    <row r="69" spans="1:78">
      <c r="A69" s="60" t="s">
        <v>17</v>
      </c>
      <c r="B69" s="37" t="s">
        <v>270</v>
      </c>
      <c r="C69" s="35">
        <f t="shared" si="4"/>
        <v>1247.7649999999999</v>
      </c>
      <c r="D69" s="34"/>
      <c r="E69" s="34"/>
      <c r="F69" s="34"/>
      <c r="G69" s="34"/>
      <c r="H69" s="34"/>
      <c r="I69" s="34"/>
      <c r="J69" s="34"/>
      <c r="K69" s="34"/>
      <c r="L69" s="36">
        <v>0</v>
      </c>
      <c r="M69" s="35">
        <v>0</v>
      </c>
      <c r="N69" s="35">
        <v>0.01</v>
      </c>
      <c r="O69" s="35">
        <v>10.959</v>
      </c>
      <c r="P69" s="35">
        <v>1.883</v>
      </c>
      <c r="Q69" s="35">
        <v>0</v>
      </c>
      <c r="R69" s="35">
        <v>0</v>
      </c>
      <c r="S69" s="35">
        <v>0.32100000000000001</v>
      </c>
      <c r="T69" s="35">
        <v>0</v>
      </c>
      <c r="U69" s="35">
        <v>0</v>
      </c>
      <c r="V69" s="35">
        <v>0</v>
      </c>
      <c r="W69" s="35">
        <v>0</v>
      </c>
      <c r="X69" s="35">
        <v>99.876999999999995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677.19200000000001</v>
      </c>
      <c r="AF69" s="35">
        <v>0</v>
      </c>
      <c r="AG69" s="35">
        <v>0</v>
      </c>
      <c r="AH69" s="35">
        <v>2.4009999999999998</v>
      </c>
      <c r="AI69" s="35">
        <v>2.343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79.695999999999998</v>
      </c>
      <c r="AP69" s="35">
        <v>4.7619999999999996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3.0870000000000002</v>
      </c>
      <c r="AX69" s="35">
        <v>0</v>
      </c>
      <c r="AY69" s="35">
        <v>0</v>
      </c>
      <c r="AZ69" s="35">
        <v>1.0429999999999999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80">
        <v>0</v>
      </c>
      <c r="BM69" s="81">
        <f t="shared" si="5"/>
        <v>883.57399999999984</v>
      </c>
      <c r="BN69" s="37"/>
      <c r="BO69" s="34">
        <v>2.1999999999999999E-2</v>
      </c>
      <c r="BP69" s="82">
        <f t="shared" si="6"/>
        <v>200.33799999999999</v>
      </c>
      <c r="BQ69" s="36">
        <f t="shared" si="7"/>
        <v>200.33799999999999</v>
      </c>
      <c r="BR69" s="83">
        <v>0</v>
      </c>
      <c r="BS69" s="34">
        <v>200.33799999999999</v>
      </c>
      <c r="BT69" s="84">
        <v>0</v>
      </c>
      <c r="BU69" s="84">
        <v>0</v>
      </c>
      <c r="BV69" s="34">
        <v>0</v>
      </c>
      <c r="BW69" s="85">
        <v>163.83099999999999</v>
      </c>
      <c r="BX69" s="37">
        <v>0</v>
      </c>
      <c r="BZ69" s="2"/>
    </row>
    <row r="70" spans="1:78">
      <c r="A70" s="60" t="s">
        <v>18</v>
      </c>
      <c r="B70" s="37" t="s">
        <v>146</v>
      </c>
      <c r="C70" s="35">
        <f t="shared" si="4"/>
        <v>37421.688999999998</v>
      </c>
      <c r="D70" s="34"/>
      <c r="E70" s="34"/>
      <c r="F70" s="34"/>
      <c r="G70" s="34"/>
      <c r="H70" s="34"/>
      <c r="I70" s="34"/>
      <c r="J70" s="34"/>
      <c r="K70" s="34"/>
      <c r="L70" s="36">
        <v>906.36099999999999</v>
      </c>
      <c r="M70" s="35">
        <v>252.31700000000001</v>
      </c>
      <c r="N70" s="35">
        <v>0</v>
      </c>
      <c r="O70" s="35">
        <v>1635.7560000000001</v>
      </c>
      <c r="P70" s="35">
        <v>137.768</v>
      </c>
      <c r="Q70" s="35">
        <v>0</v>
      </c>
      <c r="R70" s="35">
        <v>0</v>
      </c>
      <c r="S70" s="35">
        <v>4.79</v>
      </c>
      <c r="T70" s="35">
        <v>0</v>
      </c>
      <c r="U70" s="35">
        <v>39.359000000000002</v>
      </c>
      <c r="V70" s="35">
        <v>0.85599999999999998</v>
      </c>
      <c r="W70" s="35">
        <v>0</v>
      </c>
      <c r="X70" s="35">
        <v>0</v>
      </c>
      <c r="Y70" s="35">
        <v>0</v>
      </c>
      <c r="Z70" s="35">
        <v>2.7709999999999999</v>
      </c>
      <c r="AA70" s="35">
        <v>3.0680000000000001</v>
      </c>
      <c r="AB70" s="35">
        <v>0.21</v>
      </c>
      <c r="AC70" s="35">
        <v>0</v>
      </c>
      <c r="AD70" s="35">
        <v>0</v>
      </c>
      <c r="AE70" s="35">
        <v>5.7190000000000003</v>
      </c>
      <c r="AF70" s="35">
        <v>58.45</v>
      </c>
      <c r="AG70" s="35">
        <v>0</v>
      </c>
      <c r="AH70" s="35">
        <v>0</v>
      </c>
      <c r="AI70" s="35">
        <v>202.303</v>
      </c>
      <c r="AJ70" s="35">
        <v>0</v>
      </c>
      <c r="AK70" s="35">
        <v>2.2189999999999999</v>
      </c>
      <c r="AL70" s="35">
        <v>0</v>
      </c>
      <c r="AM70" s="35">
        <v>0</v>
      </c>
      <c r="AN70" s="35">
        <v>0</v>
      </c>
      <c r="AO70" s="35">
        <v>1692.1120000000001</v>
      </c>
      <c r="AP70" s="35">
        <v>2710.08</v>
      </c>
      <c r="AQ70" s="35">
        <v>0</v>
      </c>
      <c r="AR70" s="35">
        <v>0</v>
      </c>
      <c r="AS70" s="35">
        <v>0</v>
      </c>
      <c r="AT70" s="35">
        <v>0</v>
      </c>
      <c r="AU70" s="35">
        <v>1.0249999999999999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0.21099999999999999</v>
      </c>
      <c r="BB70" s="35">
        <v>0</v>
      </c>
      <c r="BC70" s="35">
        <v>173.99600000000001</v>
      </c>
      <c r="BD70" s="35">
        <v>0</v>
      </c>
      <c r="BE70" s="35">
        <v>32.066000000000003</v>
      </c>
      <c r="BF70" s="35">
        <v>54.134</v>
      </c>
      <c r="BG70" s="35">
        <v>2.8109999999999999</v>
      </c>
      <c r="BH70" s="35">
        <v>30.574999999999999</v>
      </c>
      <c r="BI70" s="35">
        <v>18.559999999999999</v>
      </c>
      <c r="BJ70" s="35">
        <v>0</v>
      </c>
      <c r="BK70" s="35">
        <v>0</v>
      </c>
      <c r="BL70" s="80">
        <v>0</v>
      </c>
      <c r="BM70" s="81">
        <f t="shared" si="5"/>
        <v>7967.5170000000007</v>
      </c>
      <c r="BN70" s="37"/>
      <c r="BO70" s="34">
        <v>3027.453</v>
      </c>
      <c r="BP70" s="82">
        <f t="shared" si="6"/>
        <v>26368.407999999999</v>
      </c>
      <c r="BQ70" s="36">
        <f t="shared" si="7"/>
        <v>26368.407999999999</v>
      </c>
      <c r="BR70" s="83">
        <v>232.85400000000001</v>
      </c>
      <c r="BS70" s="34">
        <v>26135.554</v>
      </c>
      <c r="BT70" s="84">
        <v>0</v>
      </c>
      <c r="BU70" s="84">
        <v>0</v>
      </c>
      <c r="BV70" s="34">
        <v>0</v>
      </c>
      <c r="BW70" s="85">
        <v>58.311</v>
      </c>
      <c r="BX70" s="37">
        <v>0</v>
      </c>
      <c r="BZ70" s="2"/>
    </row>
    <row r="71" spans="1:78">
      <c r="A71" s="60" t="s">
        <v>19</v>
      </c>
      <c r="B71" s="37" t="s">
        <v>282</v>
      </c>
      <c r="C71" s="35">
        <f t="shared" si="4"/>
        <v>11773.639000000001</v>
      </c>
      <c r="D71" s="34"/>
      <c r="E71" s="34"/>
      <c r="F71" s="34"/>
      <c r="G71" s="34"/>
      <c r="H71" s="34"/>
      <c r="I71" s="34"/>
      <c r="J71" s="34"/>
      <c r="K71" s="34"/>
      <c r="L71" s="36">
        <v>0</v>
      </c>
      <c r="M71" s="35">
        <v>26.675999999999998</v>
      </c>
      <c r="N71" s="35">
        <v>0</v>
      </c>
      <c r="O71" s="35">
        <v>38.981999999999999</v>
      </c>
      <c r="P71" s="35">
        <v>94.878</v>
      </c>
      <c r="Q71" s="35">
        <v>0</v>
      </c>
      <c r="R71" s="35">
        <v>0</v>
      </c>
      <c r="S71" s="35">
        <v>0.47799999999999998</v>
      </c>
      <c r="T71" s="35">
        <v>0</v>
      </c>
      <c r="U71" s="35">
        <v>0</v>
      </c>
      <c r="V71" s="35">
        <v>5.569</v>
      </c>
      <c r="W71" s="35">
        <v>0.08</v>
      </c>
      <c r="X71" s="35">
        <v>0</v>
      </c>
      <c r="Y71" s="35">
        <v>1.9E-2</v>
      </c>
      <c r="Z71" s="35">
        <v>0.75700000000000001</v>
      </c>
      <c r="AA71" s="35">
        <v>9.5000000000000001E-2</v>
      </c>
      <c r="AB71" s="35">
        <v>1.22</v>
      </c>
      <c r="AC71" s="35">
        <v>0</v>
      </c>
      <c r="AD71" s="35">
        <v>0</v>
      </c>
      <c r="AE71" s="35">
        <v>3.0449999999999999</v>
      </c>
      <c r="AF71" s="35">
        <v>0</v>
      </c>
      <c r="AG71" s="35">
        <v>0</v>
      </c>
      <c r="AH71" s="35">
        <v>0</v>
      </c>
      <c r="AI71" s="35">
        <v>22.8</v>
      </c>
      <c r="AJ71" s="35">
        <v>0</v>
      </c>
      <c r="AK71" s="35">
        <v>0</v>
      </c>
      <c r="AL71" s="35">
        <v>5.9249999999999998</v>
      </c>
      <c r="AM71" s="35">
        <v>0</v>
      </c>
      <c r="AN71" s="35">
        <v>0</v>
      </c>
      <c r="AO71" s="35">
        <v>2718.5450000000001</v>
      </c>
      <c r="AP71" s="35">
        <v>978.62099999999998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0.10299999999999999</v>
      </c>
      <c r="AW71" s="35">
        <v>0</v>
      </c>
      <c r="AX71" s="35">
        <v>0</v>
      </c>
      <c r="AY71" s="35">
        <v>0</v>
      </c>
      <c r="AZ71" s="35">
        <v>0</v>
      </c>
      <c r="BA71" s="35">
        <v>4.8000000000000001E-2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841.52800000000002</v>
      </c>
      <c r="BH71" s="35">
        <v>0</v>
      </c>
      <c r="BI71" s="35">
        <v>2.0510000000000002</v>
      </c>
      <c r="BJ71" s="35">
        <v>0</v>
      </c>
      <c r="BK71" s="35">
        <v>0</v>
      </c>
      <c r="BL71" s="80">
        <v>0</v>
      </c>
      <c r="BM71" s="81">
        <f t="shared" si="5"/>
        <v>4741.42</v>
      </c>
      <c r="BN71" s="37"/>
      <c r="BO71" s="34">
        <v>65.853999999999999</v>
      </c>
      <c r="BP71" s="82">
        <f t="shared" si="6"/>
        <v>6832.4619999999995</v>
      </c>
      <c r="BQ71" s="36">
        <f t="shared" si="7"/>
        <v>6832.4619999999995</v>
      </c>
      <c r="BR71" s="83">
        <v>432.54700000000003</v>
      </c>
      <c r="BS71" s="34">
        <v>6399.915</v>
      </c>
      <c r="BT71" s="84">
        <v>0</v>
      </c>
      <c r="BU71" s="84">
        <v>0</v>
      </c>
      <c r="BV71" s="34">
        <v>0</v>
      </c>
      <c r="BW71" s="85">
        <v>133.90299999999999</v>
      </c>
      <c r="BX71" s="37">
        <v>0</v>
      </c>
      <c r="BZ71" s="2"/>
    </row>
    <row r="72" spans="1:78">
      <c r="A72" s="60" t="s">
        <v>20</v>
      </c>
      <c r="B72" s="37" t="s">
        <v>283</v>
      </c>
      <c r="C72" s="35">
        <f t="shared" si="4"/>
        <v>1744.4190000000001</v>
      </c>
      <c r="D72" s="34"/>
      <c r="E72" s="34"/>
      <c r="F72" s="34"/>
      <c r="G72" s="34"/>
      <c r="H72" s="34"/>
      <c r="I72" s="34"/>
      <c r="J72" s="34"/>
      <c r="K72" s="34"/>
      <c r="L72" s="36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260.154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48.002000000000002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80">
        <v>0</v>
      </c>
      <c r="BM72" s="81">
        <f t="shared" si="5"/>
        <v>308.15600000000001</v>
      </c>
      <c r="BN72" s="37"/>
      <c r="BO72" s="34">
        <v>0</v>
      </c>
      <c r="BP72" s="82">
        <f t="shared" si="6"/>
        <v>1378.2750000000001</v>
      </c>
      <c r="BQ72" s="36">
        <f t="shared" si="7"/>
        <v>1378.2750000000001</v>
      </c>
      <c r="BR72" s="83">
        <v>0</v>
      </c>
      <c r="BS72" s="34">
        <v>1378.2750000000001</v>
      </c>
      <c r="BT72" s="84">
        <v>0</v>
      </c>
      <c r="BU72" s="84">
        <v>0</v>
      </c>
      <c r="BV72" s="34">
        <v>0</v>
      </c>
      <c r="BW72" s="85">
        <v>57.988</v>
      </c>
      <c r="BX72" s="37">
        <v>0</v>
      </c>
      <c r="BZ72" s="2"/>
    </row>
    <row r="73" spans="1:78">
      <c r="A73" s="60" t="s">
        <v>21</v>
      </c>
      <c r="B73" s="37" t="s">
        <v>204</v>
      </c>
      <c r="C73" s="35">
        <f t="shared" si="4"/>
        <v>5079.9029999999993</v>
      </c>
      <c r="D73" s="34"/>
      <c r="E73" s="34"/>
      <c r="F73" s="34"/>
      <c r="G73" s="34"/>
      <c r="H73" s="34"/>
      <c r="I73" s="34"/>
      <c r="J73" s="34"/>
      <c r="K73" s="34"/>
      <c r="L73" s="36">
        <v>0</v>
      </c>
      <c r="M73" s="35">
        <v>0</v>
      </c>
      <c r="N73" s="35">
        <v>0</v>
      </c>
      <c r="O73" s="35">
        <v>18.062999999999999</v>
      </c>
      <c r="P73" s="35">
        <v>7.6109999999999998</v>
      </c>
      <c r="Q73" s="35">
        <v>0</v>
      </c>
      <c r="R73" s="35">
        <v>573.07299999999998</v>
      </c>
      <c r="S73" s="35">
        <v>35.426000000000002</v>
      </c>
      <c r="T73" s="35">
        <v>0</v>
      </c>
      <c r="U73" s="35">
        <v>5.2960000000000003</v>
      </c>
      <c r="V73" s="35">
        <v>0.45700000000000002</v>
      </c>
      <c r="W73" s="35">
        <v>0</v>
      </c>
      <c r="X73" s="35">
        <v>0</v>
      </c>
      <c r="Y73" s="35">
        <v>18.030999999999999</v>
      </c>
      <c r="Z73" s="35">
        <v>0.47799999999999998</v>
      </c>
      <c r="AA73" s="35">
        <v>158.102</v>
      </c>
      <c r="AB73" s="35">
        <v>5.2229999999999999</v>
      </c>
      <c r="AC73" s="35">
        <v>0</v>
      </c>
      <c r="AD73" s="35">
        <v>16.940000000000001</v>
      </c>
      <c r="AE73" s="35">
        <v>0</v>
      </c>
      <c r="AF73" s="35">
        <v>0.69299999999999995</v>
      </c>
      <c r="AG73" s="35">
        <v>0</v>
      </c>
      <c r="AH73" s="35">
        <v>0</v>
      </c>
      <c r="AI73" s="35">
        <v>8.8000000000000007</v>
      </c>
      <c r="AJ73" s="35">
        <v>0</v>
      </c>
      <c r="AK73" s="35">
        <v>0</v>
      </c>
      <c r="AL73" s="35">
        <v>4.5949999999999998</v>
      </c>
      <c r="AM73" s="35">
        <v>0.97499999999999998</v>
      </c>
      <c r="AN73" s="35">
        <v>0</v>
      </c>
      <c r="AO73" s="35">
        <v>41.118000000000002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3.4000000000000002E-2</v>
      </c>
      <c r="AV73" s="35">
        <v>0</v>
      </c>
      <c r="AW73" s="35">
        <v>0</v>
      </c>
      <c r="AX73" s="35">
        <v>0.42799999999999999</v>
      </c>
      <c r="AY73" s="35">
        <v>0</v>
      </c>
      <c r="AZ73" s="35">
        <v>1.3939999999999999</v>
      </c>
      <c r="BA73" s="35">
        <v>0</v>
      </c>
      <c r="BB73" s="35">
        <v>0</v>
      </c>
      <c r="BC73" s="35">
        <v>290.81700000000001</v>
      </c>
      <c r="BD73" s="35">
        <v>0.27200000000000002</v>
      </c>
      <c r="BE73" s="35">
        <v>1.2629999999999999</v>
      </c>
      <c r="BF73" s="35">
        <v>22.696999999999999</v>
      </c>
      <c r="BG73" s="35">
        <v>93.123999999999995</v>
      </c>
      <c r="BH73" s="35">
        <v>12.943</v>
      </c>
      <c r="BI73" s="35">
        <v>24.007000000000001</v>
      </c>
      <c r="BJ73" s="35">
        <v>0</v>
      </c>
      <c r="BK73" s="35">
        <v>0</v>
      </c>
      <c r="BL73" s="80">
        <v>0</v>
      </c>
      <c r="BM73" s="81">
        <f t="shared" si="5"/>
        <v>1341.86</v>
      </c>
      <c r="BN73" s="37"/>
      <c r="BO73" s="34">
        <v>1108.3789999999999</v>
      </c>
      <c r="BP73" s="82">
        <f t="shared" si="6"/>
        <v>2621.58</v>
      </c>
      <c r="BQ73" s="36">
        <f t="shared" si="7"/>
        <v>2621.58</v>
      </c>
      <c r="BR73" s="83">
        <v>0</v>
      </c>
      <c r="BS73" s="34">
        <v>2621.58</v>
      </c>
      <c r="BT73" s="84">
        <v>0</v>
      </c>
      <c r="BU73" s="84">
        <v>0</v>
      </c>
      <c r="BV73" s="34">
        <v>0</v>
      </c>
      <c r="BW73" s="85">
        <v>8.0839999999999996</v>
      </c>
      <c r="BX73" s="37">
        <v>0</v>
      </c>
      <c r="BZ73" s="2"/>
    </row>
    <row r="74" spans="1:78">
      <c r="A74" s="60" t="s">
        <v>22</v>
      </c>
      <c r="B74" s="37" t="s">
        <v>284</v>
      </c>
      <c r="C74" s="35">
        <f t="shared" si="4"/>
        <v>2451.9699999999998</v>
      </c>
      <c r="D74" s="34"/>
      <c r="E74" s="34"/>
      <c r="F74" s="34"/>
      <c r="G74" s="34"/>
      <c r="H74" s="34"/>
      <c r="I74" s="34"/>
      <c r="J74" s="34"/>
      <c r="K74" s="34"/>
      <c r="L74" s="36">
        <v>0</v>
      </c>
      <c r="M74" s="35">
        <v>0</v>
      </c>
      <c r="N74" s="35">
        <v>0</v>
      </c>
      <c r="O74" s="35">
        <v>0</v>
      </c>
      <c r="P74" s="35">
        <v>6.4909999999999997</v>
      </c>
      <c r="Q74" s="35">
        <v>0</v>
      </c>
      <c r="R74" s="35">
        <v>0</v>
      </c>
      <c r="S74" s="35">
        <v>134.64699999999999</v>
      </c>
      <c r="T74" s="35">
        <v>0</v>
      </c>
      <c r="U74" s="35">
        <v>0</v>
      </c>
      <c r="V74" s="35">
        <v>0</v>
      </c>
      <c r="W74" s="35">
        <v>0</v>
      </c>
      <c r="X74" s="35">
        <v>2.3029999999999999</v>
      </c>
      <c r="Y74" s="35">
        <v>5.0510000000000002</v>
      </c>
      <c r="Z74" s="35">
        <v>84.429000000000002</v>
      </c>
      <c r="AA74" s="35">
        <v>2.6120000000000001</v>
      </c>
      <c r="AB74" s="35">
        <v>0</v>
      </c>
      <c r="AC74" s="35">
        <v>0</v>
      </c>
      <c r="AD74" s="35">
        <v>0</v>
      </c>
      <c r="AE74" s="35">
        <v>1739.896</v>
      </c>
      <c r="AF74" s="35">
        <v>0</v>
      </c>
      <c r="AG74" s="35">
        <v>0</v>
      </c>
      <c r="AH74" s="35">
        <v>0</v>
      </c>
      <c r="AI74" s="35">
        <v>35.308999999999997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25.216000000000001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0.97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37.899000000000001</v>
      </c>
      <c r="BH74" s="35">
        <v>0</v>
      </c>
      <c r="BI74" s="35">
        <v>0.17</v>
      </c>
      <c r="BJ74" s="35">
        <v>0</v>
      </c>
      <c r="BK74" s="35">
        <v>0</v>
      </c>
      <c r="BL74" s="80">
        <v>0</v>
      </c>
      <c r="BM74" s="81">
        <f t="shared" si="5"/>
        <v>2074.9929999999999</v>
      </c>
      <c r="BN74" s="37"/>
      <c r="BO74" s="34">
        <v>0</v>
      </c>
      <c r="BP74" s="82">
        <f t="shared" si="6"/>
        <v>121.785</v>
      </c>
      <c r="BQ74" s="36">
        <f t="shared" si="7"/>
        <v>121.785</v>
      </c>
      <c r="BR74" s="83">
        <v>0</v>
      </c>
      <c r="BS74" s="34">
        <v>121.785</v>
      </c>
      <c r="BT74" s="84">
        <v>0</v>
      </c>
      <c r="BU74" s="84">
        <v>0</v>
      </c>
      <c r="BV74" s="34">
        <v>0</v>
      </c>
      <c r="BW74" s="85">
        <v>255.19200000000001</v>
      </c>
      <c r="BX74" s="37">
        <v>0</v>
      </c>
      <c r="BZ74" s="2"/>
    </row>
    <row r="75" spans="1:78">
      <c r="A75" s="60" t="s">
        <v>23</v>
      </c>
      <c r="B75" s="37" t="s">
        <v>285</v>
      </c>
      <c r="C75" s="35">
        <f t="shared" si="4"/>
        <v>27957.500999999997</v>
      </c>
      <c r="D75" s="34"/>
      <c r="E75" s="34"/>
      <c r="F75" s="34"/>
      <c r="G75" s="34"/>
      <c r="H75" s="34"/>
      <c r="I75" s="34"/>
      <c r="J75" s="34"/>
      <c r="K75" s="34"/>
      <c r="L75" s="36">
        <v>5.9729999999999999</v>
      </c>
      <c r="M75" s="35">
        <v>1008.389</v>
      </c>
      <c r="N75" s="35">
        <v>22.396999999999998</v>
      </c>
      <c r="O75" s="35">
        <v>125.941</v>
      </c>
      <c r="P75" s="35">
        <v>48.259</v>
      </c>
      <c r="Q75" s="35">
        <v>1.6E-2</v>
      </c>
      <c r="R75" s="35">
        <v>2.9359999999999999</v>
      </c>
      <c r="S75" s="35">
        <v>17.411999999999999</v>
      </c>
      <c r="T75" s="35">
        <v>0</v>
      </c>
      <c r="U75" s="35">
        <v>17.603999999999999</v>
      </c>
      <c r="V75" s="35">
        <v>3.585</v>
      </c>
      <c r="W75" s="35">
        <v>5.0229999999999997</v>
      </c>
      <c r="X75" s="35">
        <v>69.194000000000003</v>
      </c>
      <c r="Y75" s="35">
        <v>15.702999999999999</v>
      </c>
      <c r="Z75" s="35">
        <v>0.64500000000000002</v>
      </c>
      <c r="AA75" s="35">
        <v>2.1539999999999999</v>
      </c>
      <c r="AB75" s="35">
        <v>3.419</v>
      </c>
      <c r="AC75" s="35">
        <v>3020.652</v>
      </c>
      <c r="AD75" s="35">
        <v>44.057000000000002</v>
      </c>
      <c r="AE75" s="35">
        <v>669.54200000000003</v>
      </c>
      <c r="AF75" s="35">
        <v>76.948999999999998</v>
      </c>
      <c r="AG75" s="35">
        <v>65.19</v>
      </c>
      <c r="AH75" s="35">
        <v>178.92699999999999</v>
      </c>
      <c r="AI75" s="35">
        <v>232.38399999999999</v>
      </c>
      <c r="AJ75" s="35">
        <v>3466.683</v>
      </c>
      <c r="AK75" s="35">
        <v>285.71300000000002</v>
      </c>
      <c r="AL75" s="35">
        <v>1364.8520000000001</v>
      </c>
      <c r="AM75" s="35">
        <v>204.95</v>
      </c>
      <c r="AN75" s="35">
        <v>4.633</v>
      </c>
      <c r="AO75" s="35">
        <v>378.87099999999998</v>
      </c>
      <c r="AP75" s="35">
        <v>85.153000000000006</v>
      </c>
      <c r="AQ75" s="35">
        <v>20.372</v>
      </c>
      <c r="AR75" s="35">
        <v>71.174999999999997</v>
      </c>
      <c r="AS75" s="35">
        <v>2.9260000000000002</v>
      </c>
      <c r="AT75" s="35">
        <v>42.856000000000002</v>
      </c>
      <c r="AU75" s="35">
        <v>8.6989999999999998</v>
      </c>
      <c r="AV75" s="35">
        <v>4.4269999999999996</v>
      </c>
      <c r="AW75" s="35">
        <v>9.0850000000000009</v>
      </c>
      <c r="AX75" s="35">
        <v>12.231</v>
      </c>
      <c r="AY75" s="35">
        <v>0.57599999999999996</v>
      </c>
      <c r="AZ75" s="35">
        <v>68.751999999999995</v>
      </c>
      <c r="BA75" s="35">
        <v>109.96</v>
      </c>
      <c r="BB75" s="35">
        <v>44.167000000000002</v>
      </c>
      <c r="BC75" s="35">
        <v>636.51900000000001</v>
      </c>
      <c r="BD75" s="35">
        <v>5.008</v>
      </c>
      <c r="BE75" s="35">
        <v>52.863</v>
      </c>
      <c r="BF75" s="35">
        <v>64.361000000000004</v>
      </c>
      <c r="BG75" s="35">
        <v>17.181000000000001</v>
      </c>
      <c r="BH75" s="35">
        <v>15.423</v>
      </c>
      <c r="BI75" s="35">
        <v>91.534000000000006</v>
      </c>
      <c r="BJ75" s="35">
        <v>0</v>
      </c>
      <c r="BK75" s="35">
        <v>0</v>
      </c>
      <c r="BL75" s="80">
        <v>0</v>
      </c>
      <c r="BM75" s="81">
        <f t="shared" si="5"/>
        <v>12705.320999999996</v>
      </c>
      <c r="BN75" s="37"/>
      <c r="BO75" s="34">
        <v>10331.179</v>
      </c>
      <c r="BP75" s="82">
        <f t="shared" si="6"/>
        <v>4848.8</v>
      </c>
      <c r="BQ75" s="36">
        <f t="shared" si="7"/>
        <v>4848.8</v>
      </c>
      <c r="BR75" s="83">
        <v>0</v>
      </c>
      <c r="BS75" s="34">
        <v>4848.8</v>
      </c>
      <c r="BT75" s="84">
        <v>0</v>
      </c>
      <c r="BU75" s="84">
        <v>0</v>
      </c>
      <c r="BV75" s="34">
        <v>0</v>
      </c>
      <c r="BW75" s="85">
        <v>72.200999999999993</v>
      </c>
      <c r="BX75" s="37">
        <v>0</v>
      </c>
      <c r="BZ75" s="2"/>
    </row>
    <row r="76" spans="1:78">
      <c r="A76" s="60" t="s">
        <v>24</v>
      </c>
      <c r="B76" s="37" t="s">
        <v>147</v>
      </c>
      <c r="C76" s="35">
        <f t="shared" si="4"/>
        <v>6554.6899999999978</v>
      </c>
      <c r="D76" s="34"/>
      <c r="E76" s="34"/>
      <c r="F76" s="34"/>
      <c r="G76" s="34"/>
      <c r="H76" s="34"/>
      <c r="I76" s="34"/>
      <c r="J76" s="34"/>
      <c r="K76" s="34"/>
      <c r="L76" s="36">
        <v>463.96499999999997</v>
      </c>
      <c r="M76" s="35">
        <v>0</v>
      </c>
      <c r="N76" s="35">
        <v>0.17799999999999999</v>
      </c>
      <c r="O76" s="35">
        <v>300.02999999999997</v>
      </c>
      <c r="P76" s="35">
        <v>287.77300000000002</v>
      </c>
      <c r="Q76" s="35">
        <v>5.0000000000000001E-3</v>
      </c>
      <c r="R76" s="35">
        <v>4.3410000000000002</v>
      </c>
      <c r="S76" s="35">
        <v>9.7490000000000006</v>
      </c>
      <c r="T76" s="35">
        <v>0</v>
      </c>
      <c r="U76" s="35">
        <v>516.95799999999997</v>
      </c>
      <c r="V76" s="35">
        <v>80.33</v>
      </c>
      <c r="W76" s="35">
        <v>135.68199999999999</v>
      </c>
      <c r="X76" s="35">
        <v>0.45</v>
      </c>
      <c r="Y76" s="35">
        <v>2.62</v>
      </c>
      <c r="Z76" s="35">
        <v>4.0999999999999996</v>
      </c>
      <c r="AA76" s="35">
        <v>115.845</v>
      </c>
      <c r="AB76" s="35">
        <v>20.283000000000001</v>
      </c>
      <c r="AC76" s="35">
        <v>0.25600000000000001</v>
      </c>
      <c r="AD76" s="35">
        <v>0</v>
      </c>
      <c r="AE76" s="35">
        <v>737.66399999999999</v>
      </c>
      <c r="AF76" s="35">
        <v>52.679000000000002</v>
      </c>
      <c r="AG76" s="35">
        <v>3.3170000000000002</v>
      </c>
      <c r="AH76" s="35">
        <v>0.872</v>
      </c>
      <c r="AI76" s="35">
        <v>21.321000000000002</v>
      </c>
      <c r="AJ76" s="35">
        <v>0.55500000000000005</v>
      </c>
      <c r="AK76" s="35">
        <v>1.9339999999999999</v>
      </c>
      <c r="AL76" s="35">
        <v>4.4169999999999998</v>
      </c>
      <c r="AM76" s="35">
        <v>81.873999999999995</v>
      </c>
      <c r="AN76" s="35">
        <v>0.65800000000000003</v>
      </c>
      <c r="AO76" s="35">
        <v>324.09800000000001</v>
      </c>
      <c r="AP76" s="35">
        <v>26.466000000000001</v>
      </c>
      <c r="AQ76" s="35">
        <v>2.5999999999999999E-2</v>
      </c>
      <c r="AR76" s="35">
        <v>0</v>
      </c>
      <c r="AS76" s="35">
        <v>6.3E-2</v>
      </c>
      <c r="AT76" s="35">
        <v>0</v>
      </c>
      <c r="AU76" s="35">
        <v>0</v>
      </c>
      <c r="AV76" s="35">
        <v>9.4E-2</v>
      </c>
      <c r="AW76" s="35">
        <v>3.2450000000000001</v>
      </c>
      <c r="AX76" s="35">
        <v>1.5309999999999999</v>
      </c>
      <c r="AY76" s="35">
        <v>7.2999999999999995E-2</v>
      </c>
      <c r="AZ76" s="35">
        <v>0.35499999999999998</v>
      </c>
      <c r="BA76" s="35">
        <v>0.93899999999999995</v>
      </c>
      <c r="BB76" s="35">
        <v>412.45400000000001</v>
      </c>
      <c r="BC76" s="35">
        <v>68.343999999999994</v>
      </c>
      <c r="BD76" s="35">
        <v>5.19</v>
      </c>
      <c r="BE76" s="35">
        <v>22.376999999999999</v>
      </c>
      <c r="BF76" s="35">
        <v>235.988</v>
      </c>
      <c r="BG76" s="35">
        <v>70.677999999999997</v>
      </c>
      <c r="BH76" s="35">
        <v>0</v>
      </c>
      <c r="BI76" s="35">
        <v>84.698999999999998</v>
      </c>
      <c r="BJ76" s="35">
        <v>0</v>
      </c>
      <c r="BK76" s="35">
        <v>0</v>
      </c>
      <c r="BL76" s="80">
        <v>0</v>
      </c>
      <c r="BM76" s="81">
        <f t="shared" si="5"/>
        <v>4104.4759999999978</v>
      </c>
      <c r="BN76" s="37"/>
      <c r="BO76" s="34">
        <v>1.7190000000000001</v>
      </c>
      <c r="BP76" s="82">
        <f t="shared" si="6"/>
        <v>2285.7669999999998</v>
      </c>
      <c r="BQ76" s="36">
        <f t="shared" si="7"/>
        <v>2285.7669999999998</v>
      </c>
      <c r="BR76" s="83">
        <v>0</v>
      </c>
      <c r="BS76" s="34">
        <v>2285.7669999999998</v>
      </c>
      <c r="BT76" s="84">
        <v>0</v>
      </c>
      <c r="BU76" s="84">
        <v>0</v>
      </c>
      <c r="BV76" s="34">
        <v>0</v>
      </c>
      <c r="BW76" s="85">
        <v>162.72800000000001</v>
      </c>
      <c r="BX76" s="37">
        <v>0</v>
      </c>
      <c r="BZ76" s="2"/>
    </row>
    <row r="77" spans="1:78">
      <c r="A77" s="60" t="s">
        <v>25</v>
      </c>
      <c r="B77" s="37" t="s">
        <v>132</v>
      </c>
      <c r="C77" s="35">
        <f t="shared" si="4"/>
        <v>2425.0360000000001</v>
      </c>
      <c r="D77" s="34"/>
      <c r="E77" s="34"/>
      <c r="F77" s="34"/>
      <c r="G77" s="34"/>
      <c r="H77" s="34"/>
      <c r="I77" s="34"/>
      <c r="J77" s="34"/>
      <c r="K77" s="34"/>
      <c r="L77" s="36">
        <v>77.447999999999993</v>
      </c>
      <c r="M77" s="35">
        <v>0</v>
      </c>
      <c r="N77" s="35">
        <v>0</v>
      </c>
      <c r="O77" s="35">
        <v>13.196</v>
      </c>
      <c r="P77" s="35">
        <v>5.8760000000000003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0.55600000000000005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7.4249999999999998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2.2639999999999998</v>
      </c>
      <c r="AZ77" s="35">
        <v>0</v>
      </c>
      <c r="BA77" s="35">
        <v>0</v>
      </c>
      <c r="BB77" s="35">
        <v>0</v>
      </c>
      <c r="BC77" s="35">
        <v>16.385999999999999</v>
      </c>
      <c r="BD77" s="35">
        <v>0</v>
      </c>
      <c r="BE77" s="35">
        <v>0.26300000000000001</v>
      </c>
      <c r="BF77" s="35">
        <v>544.96799999999996</v>
      </c>
      <c r="BG77" s="35">
        <v>0.68500000000000005</v>
      </c>
      <c r="BH77" s="35">
        <v>7.4630000000000001</v>
      </c>
      <c r="BI77" s="35">
        <v>0.24399999999999999</v>
      </c>
      <c r="BJ77" s="35">
        <v>0</v>
      </c>
      <c r="BK77" s="35">
        <v>0</v>
      </c>
      <c r="BL77" s="80">
        <v>0</v>
      </c>
      <c r="BM77" s="81">
        <f t="shared" si="5"/>
        <v>676.77399999999989</v>
      </c>
      <c r="BN77" s="37"/>
      <c r="BO77" s="34">
        <v>6.3540000000000001</v>
      </c>
      <c r="BP77" s="82">
        <f t="shared" si="6"/>
        <v>1735.65</v>
      </c>
      <c r="BQ77" s="36">
        <f t="shared" si="7"/>
        <v>1735.65</v>
      </c>
      <c r="BR77" s="83">
        <v>0</v>
      </c>
      <c r="BS77" s="34">
        <v>1735.65</v>
      </c>
      <c r="BT77" s="84">
        <v>0</v>
      </c>
      <c r="BU77" s="84">
        <v>0</v>
      </c>
      <c r="BV77" s="34">
        <v>0</v>
      </c>
      <c r="BW77" s="85">
        <v>6.258</v>
      </c>
      <c r="BX77" s="37">
        <v>0</v>
      </c>
      <c r="BZ77" s="2"/>
    </row>
    <row r="78" spans="1:78">
      <c r="A78" s="60" t="s">
        <v>26</v>
      </c>
      <c r="B78" s="37" t="s">
        <v>133</v>
      </c>
      <c r="C78" s="35">
        <f t="shared" si="4"/>
        <v>3335.75</v>
      </c>
      <c r="D78" s="34"/>
      <c r="E78" s="34"/>
      <c r="F78" s="34"/>
      <c r="G78" s="34"/>
      <c r="H78" s="34"/>
      <c r="I78" s="34"/>
      <c r="J78" s="34"/>
      <c r="K78" s="34"/>
      <c r="L78" s="36">
        <v>0</v>
      </c>
      <c r="M78" s="35">
        <v>0</v>
      </c>
      <c r="N78" s="35">
        <v>0</v>
      </c>
      <c r="O78" s="35">
        <v>108.61</v>
      </c>
      <c r="P78" s="35">
        <v>210.31800000000001</v>
      </c>
      <c r="Q78" s="35">
        <v>2E-3</v>
      </c>
      <c r="R78" s="35">
        <v>3.5000000000000003E-2</v>
      </c>
      <c r="S78" s="35">
        <v>29.611000000000001</v>
      </c>
      <c r="T78" s="35">
        <v>0</v>
      </c>
      <c r="U78" s="35">
        <v>0</v>
      </c>
      <c r="V78" s="35">
        <v>0</v>
      </c>
      <c r="W78" s="35">
        <v>0</v>
      </c>
      <c r="X78" s="35">
        <v>19.998000000000001</v>
      </c>
      <c r="Y78" s="35">
        <v>20.693000000000001</v>
      </c>
      <c r="Z78" s="35">
        <v>0.28799999999999998</v>
      </c>
      <c r="AA78" s="35">
        <v>0</v>
      </c>
      <c r="AB78" s="35">
        <v>8.3699999999999992</v>
      </c>
      <c r="AC78" s="35">
        <v>0</v>
      </c>
      <c r="AD78" s="35">
        <v>1145.2619999999999</v>
      </c>
      <c r="AE78" s="35">
        <v>663.18600000000004</v>
      </c>
      <c r="AF78" s="35">
        <v>0</v>
      </c>
      <c r="AG78" s="35">
        <v>0</v>
      </c>
      <c r="AH78" s="35">
        <v>0</v>
      </c>
      <c r="AI78" s="35">
        <v>10.986000000000001</v>
      </c>
      <c r="AJ78" s="35">
        <v>610.44600000000003</v>
      </c>
      <c r="AK78" s="35">
        <v>0</v>
      </c>
      <c r="AL78" s="35">
        <v>0</v>
      </c>
      <c r="AM78" s="35">
        <v>15.03</v>
      </c>
      <c r="AN78" s="35">
        <v>0</v>
      </c>
      <c r="AO78" s="35">
        <v>87.43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0.41099999999999998</v>
      </c>
      <c r="AW78" s="35">
        <v>3.3620000000000001</v>
      </c>
      <c r="AX78" s="35">
        <v>0</v>
      </c>
      <c r="AY78" s="35">
        <v>0</v>
      </c>
      <c r="AZ78" s="35">
        <v>0</v>
      </c>
      <c r="BA78" s="35">
        <v>0</v>
      </c>
      <c r="BB78" s="35">
        <v>0.19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0.16</v>
      </c>
      <c r="BJ78" s="35">
        <v>0</v>
      </c>
      <c r="BK78" s="35">
        <v>0</v>
      </c>
      <c r="BL78" s="80">
        <v>0</v>
      </c>
      <c r="BM78" s="81">
        <f t="shared" si="5"/>
        <v>2934.3879999999999</v>
      </c>
      <c r="BN78" s="37"/>
      <c r="BO78" s="34">
        <v>0</v>
      </c>
      <c r="BP78" s="82">
        <f t="shared" si="6"/>
        <v>226.34100000000001</v>
      </c>
      <c r="BQ78" s="36">
        <f t="shared" si="7"/>
        <v>226.34100000000001</v>
      </c>
      <c r="BR78" s="83">
        <v>0</v>
      </c>
      <c r="BS78" s="34">
        <v>226.34100000000001</v>
      </c>
      <c r="BT78" s="84">
        <v>0</v>
      </c>
      <c r="BU78" s="84">
        <v>0</v>
      </c>
      <c r="BV78" s="34">
        <v>155.16900000000001</v>
      </c>
      <c r="BW78" s="85">
        <v>19.852</v>
      </c>
      <c r="BX78" s="37">
        <v>0</v>
      </c>
      <c r="BZ78" s="2"/>
    </row>
    <row r="79" spans="1:78">
      <c r="A79" s="60" t="s">
        <v>27</v>
      </c>
      <c r="B79" s="37" t="s">
        <v>286</v>
      </c>
      <c r="C79" s="35">
        <f t="shared" si="4"/>
        <v>8072.4810000000016</v>
      </c>
      <c r="D79" s="34"/>
      <c r="E79" s="34"/>
      <c r="F79" s="34"/>
      <c r="G79" s="34"/>
      <c r="H79" s="34"/>
      <c r="I79" s="34"/>
      <c r="J79" s="34"/>
      <c r="K79" s="34"/>
      <c r="L79" s="36">
        <v>0</v>
      </c>
      <c r="M79" s="35">
        <v>0</v>
      </c>
      <c r="N79" s="35">
        <v>0</v>
      </c>
      <c r="O79" s="35">
        <v>6.4420000000000002</v>
      </c>
      <c r="P79" s="35">
        <v>180.089</v>
      </c>
      <c r="Q79" s="35">
        <v>1E-3</v>
      </c>
      <c r="R79" s="35">
        <v>7.8E-2</v>
      </c>
      <c r="S79" s="35">
        <v>24.646999999999998</v>
      </c>
      <c r="T79" s="35">
        <v>0</v>
      </c>
      <c r="U79" s="35">
        <v>0</v>
      </c>
      <c r="V79" s="35">
        <v>0</v>
      </c>
      <c r="W79" s="35">
        <v>0</v>
      </c>
      <c r="X79" s="35">
        <v>312.24599999999998</v>
      </c>
      <c r="Y79" s="35">
        <v>111.361</v>
      </c>
      <c r="Z79" s="35">
        <v>0.78500000000000003</v>
      </c>
      <c r="AA79" s="35">
        <v>0.33200000000000002</v>
      </c>
      <c r="AB79" s="35">
        <v>0</v>
      </c>
      <c r="AC79" s="35">
        <v>0</v>
      </c>
      <c r="AD79" s="35">
        <v>0</v>
      </c>
      <c r="AE79" s="35">
        <v>5167.0780000000004</v>
      </c>
      <c r="AF79" s="35">
        <v>0.27200000000000002</v>
      </c>
      <c r="AG79" s="35">
        <v>0</v>
      </c>
      <c r="AH79" s="35">
        <v>9.1389999999999993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799.74800000000005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28.396000000000001</v>
      </c>
      <c r="AX79" s="35">
        <v>0</v>
      </c>
      <c r="AY79" s="35">
        <v>0</v>
      </c>
      <c r="AZ79" s="35">
        <v>6.3840000000000003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0.50600000000000001</v>
      </c>
      <c r="BJ79" s="35">
        <v>0</v>
      </c>
      <c r="BK79" s="35">
        <v>0</v>
      </c>
      <c r="BL79" s="80">
        <v>0</v>
      </c>
      <c r="BM79" s="81">
        <f t="shared" si="5"/>
        <v>6647.5040000000008</v>
      </c>
      <c r="BN79" s="37"/>
      <c r="BO79" s="34">
        <v>0</v>
      </c>
      <c r="BP79" s="82">
        <f t="shared" si="6"/>
        <v>254.24299999999999</v>
      </c>
      <c r="BQ79" s="36">
        <f t="shared" si="7"/>
        <v>254.24299999999999</v>
      </c>
      <c r="BR79" s="83">
        <v>0</v>
      </c>
      <c r="BS79" s="34">
        <v>254.24299999999999</v>
      </c>
      <c r="BT79" s="84">
        <v>0</v>
      </c>
      <c r="BU79" s="84">
        <v>0</v>
      </c>
      <c r="BV79" s="34">
        <v>0</v>
      </c>
      <c r="BW79" s="85">
        <v>1170.7339999999999</v>
      </c>
      <c r="BX79" s="37">
        <v>0</v>
      </c>
      <c r="BZ79" s="2"/>
    </row>
    <row r="80" spans="1:78">
      <c r="A80" s="60" t="s">
        <v>28</v>
      </c>
      <c r="B80" s="37" t="s">
        <v>134</v>
      </c>
      <c r="C80" s="35">
        <f t="shared" si="4"/>
        <v>8453.1209999999992</v>
      </c>
      <c r="D80" s="34"/>
      <c r="E80" s="34"/>
      <c r="F80" s="34"/>
      <c r="G80" s="34"/>
      <c r="H80" s="34"/>
      <c r="I80" s="34"/>
      <c r="J80" s="34"/>
      <c r="K80" s="34"/>
      <c r="L80" s="36">
        <v>7.5999999999999998E-2</v>
      </c>
      <c r="M80" s="35">
        <v>0</v>
      </c>
      <c r="N80" s="35">
        <v>0.193</v>
      </c>
      <c r="O80" s="35">
        <v>510.92700000000002</v>
      </c>
      <c r="P80" s="35">
        <v>45.128</v>
      </c>
      <c r="Q80" s="35">
        <v>3.0000000000000001E-3</v>
      </c>
      <c r="R80" s="35">
        <v>4.0739999999999998</v>
      </c>
      <c r="S80" s="35">
        <v>40.582000000000001</v>
      </c>
      <c r="T80" s="35">
        <v>0</v>
      </c>
      <c r="U80" s="35">
        <v>40.926000000000002</v>
      </c>
      <c r="V80" s="35">
        <v>9.6449999999999996</v>
      </c>
      <c r="W80" s="35">
        <v>0.58399999999999996</v>
      </c>
      <c r="X80" s="35">
        <v>1.133</v>
      </c>
      <c r="Y80" s="35">
        <v>388.28800000000001</v>
      </c>
      <c r="Z80" s="35">
        <v>2.319</v>
      </c>
      <c r="AA80" s="35">
        <v>6.6239999999999997</v>
      </c>
      <c r="AB80" s="35">
        <v>53.847000000000001</v>
      </c>
      <c r="AC80" s="35">
        <v>0.69899999999999995</v>
      </c>
      <c r="AD80" s="35">
        <v>4.2000000000000003E-2</v>
      </c>
      <c r="AE80" s="35">
        <v>1539.904</v>
      </c>
      <c r="AF80" s="35">
        <v>14.295</v>
      </c>
      <c r="AG80" s="35">
        <v>10.013</v>
      </c>
      <c r="AH80" s="35">
        <v>44.753999999999998</v>
      </c>
      <c r="AI80" s="35">
        <v>20.515000000000001</v>
      </c>
      <c r="AJ80" s="35">
        <v>28.635999999999999</v>
      </c>
      <c r="AK80" s="35">
        <v>0.79</v>
      </c>
      <c r="AL80" s="35">
        <v>44.503999999999998</v>
      </c>
      <c r="AM80" s="35">
        <v>12.98</v>
      </c>
      <c r="AN80" s="35">
        <v>1E-3</v>
      </c>
      <c r="AO80" s="35">
        <v>436.13</v>
      </c>
      <c r="AP80" s="35">
        <v>55.41</v>
      </c>
      <c r="AQ80" s="35">
        <v>3.391</v>
      </c>
      <c r="AR80" s="35">
        <v>2.2080000000000002</v>
      </c>
      <c r="AS80" s="35">
        <v>0.56499999999999995</v>
      </c>
      <c r="AT80" s="35">
        <v>0</v>
      </c>
      <c r="AU80" s="35">
        <v>0</v>
      </c>
      <c r="AV80" s="35">
        <v>1.089</v>
      </c>
      <c r="AW80" s="35">
        <v>8.4290000000000003</v>
      </c>
      <c r="AX80" s="35">
        <v>53.061</v>
      </c>
      <c r="AY80" s="35">
        <v>0.11899999999999999</v>
      </c>
      <c r="AZ80" s="35">
        <v>0.43</v>
      </c>
      <c r="BA80" s="35">
        <v>2.3719999999999999</v>
      </c>
      <c r="BB80" s="35">
        <v>1.99</v>
      </c>
      <c r="BC80" s="35">
        <v>33.945999999999998</v>
      </c>
      <c r="BD80" s="35">
        <v>4.9000000000000002E-2</v>
      </c>
      <c r="BE80" s="35">
        <v>10.741</v>
      </c>
      <c r="BF80" s="35">
        <v>20.056000000000001</v>
      </c>
      <c r="BG80" s="35">
        <v>1.399</v>
      </c>
      <c r="BH80" s="35">
        <v>0</v>
      </c>
      <c r="BI80" s="35">
        <v>13.131</v>
      </c>
      <c r="BJ80" s="35">
        <v>0</v>
      </c>
      <c r="BK80" s="35">
        <v>0</v>
      </c>
      <c r="BL80" s="80">
        <v>0</v>
      </c>
      <c r="BM80" s="81">
        <f t="shared" si="5"/>
        <v>3465.9979999999996</v>
      </c>
      <c r="BN80" s="37"/>
      <c r="BO80" s="34">
        <v>0</v>
      </c>
      <c r="BP80" s="82">
        <f t="shared" si="6"/>
        <v>176.58500000000001</v>
      </c>
      <c r="BQ80" s="36">
        <f t="shared" si="7"/>
        <v>176.58500000000001</v>
      </c>
      <c r="BR80" s="83">
        <v>0</v>
      </c>
      <c r="BS80" s="34">
        <v>176.58500000000001</v>
      </c>
      <c r="BT80" s="84">
        <v>0</v>
      </c>
      <c r="BU80" s="84">
        <v>0</v>
      </c>
      <c r="BV80" s="34">
        <v>4646.4070000000002</v>
      </c>
      <c r="BW80" s="85">
        <v>164.131</v>
      </c>
      <c r="BX80" s="37">
        <v>0</v>
      </c>
      <c r="BZ80" s="2"/>
    </row>
    <row r="81" spans="1:78">
      <c r="A81" s="60" t="s">
        <v>29</v>
      </c>
      <c r="B81" s="37" t="s">
        <v>205</v>
      </c>
      <c r="C81" s="35">
        <f t="shared" si="4"/>
        <v>2692.8119999999999</v>
      </c>
      <c r="D81" s="34"/>
      <c r="E81" s="34"/>
      <c r="F81" s="34"/>
      <c r="G81" s="34"/>
      <c r="H81" s="34"/>
      <c r="I81" s="34"/>
      <c r="J81" s="34"/>
      <c r="K81" s="34"/>
      <c r="L81" s="36">
        <v>0</v>
      </c>
      <c r="M81" s="35">
        <v>0</v>
      </c>
      <c r="N81" s="35">
        <v>0</v>
      </c>
      <c r="O81" s="35">
        <v>0</v>
      </c>
      <c r="P81" s="35">
        <v>196.137</v>
      </c>
      <c r="Q81" s="35">
        <v>0</v>
      </c>
      <c r="R81" s="35">
        <v>3.113</v>
      </c>
      <c r="S81" s="35">
        <v>130.31</v>
      </c>
      <c r="T81" s="35">
        <v>0</v>
      </c>
      <c r="U81" s="35">
        <v>0.745</v>
      </c>
      <c r="V81" s="35">
        <v>0</v>
      </c>
      <c r="W81" s="35">
        <v>0</v>
      </c>
      <c r="X81" s="35">
        <v>0.38</v>
      </c>
      <c r="Y81" s="35">
        <v>0</v>
      </c>
      <c r="Z81" s="35">
        <v>411.29199999999997</v>
      </c>
      <c r="AA81" s="35">
        <v>17.420999999999999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83.811999999999998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14.121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15.628</v>
      </c>
      <c r="BJ81" s="35">
        <v>0</v>
      </c>
      <c r="BK81" s="35">
        <v>0</v>
      </c>
      <c r="BL81" s="80">
        <v>0</v>
      </c>
      <c r="BM81" s="81">
        <f t="shared" si="5"/>
        <v>872.95900000000006</v>
      </c>
      <c r="BN81" s="37"/>
      <c r="BO81" s="34">
        <v>0</v>
      </c>
      <c r="BP81" s="82">
        <f t="shared" si="6"/>
        <v>1321.5119999999999</v>
      </c>
      <c r="BQ81" s="36">
        <f t="shared" si="7"/>
        <v>1321.5119999999999</v>
      </c>
      <c r="BR81" s="83">
        <v>0</v>
      </c>
      <c r="BS81" s="34">
        <v>1321.5119999999999</v>
      </c>
      <c r="BT81" s="84">
        <v>0</v>
      </c>
      <c r="BU81" s="84">
        <v>0</v>
      </c>
      <c r="BV81" s="34">
        <v>491.65499999999997</v>
      </c>
      <c r="BW81" s="85">
        <v>6.6859999999999999</v>
      </c>
      <c r="BX81" s="37">
        <v>0</v>
      </c>
      <c r="BZ81" s="2"/>
    </row>
    <row r="82" spans="1:78">
      <c r="A82" s="60" t="s">
        <v>30</v>
      </c>
      <c r="B82" s="37" t="s">
        <v>287</v>
      </c>
      <c r="C82" s="35">
        <f t="shared" si="4"/>
        <v>30020.866000000002</v>
      </c>
      <c r="D82" s="34"/>
      <c r="E82" s="34"/>
      <c r="F82" s="34"/>
      <c r="G82" s="34"/>
      <c r="H82" s="34"/>
      <c r="I82" s="34"/>
      <c r="J82" s="34"/>
      <c r="K82" s="34"/>
      <c r="L82" s="36">
        <v>0.83799999999999997</v>
      </c>
      <c r="M82" s="35">
        <v>3.9609999999999999</v>
      </c>
      <c r="N82" s="35">
        <v>1.5880000000000001</v>
      </c>
      <c r="O82" s="35">
        <v>183.10300000000001</v>
      </c>
      <c r="P82" s="35">
        <v>319.62700000000001</v>
      </c>
      <c r="Q82" s="35">
        <v>2.1000000000000001E-2</v>
      </c>
      <c r="R82" s="35">
        <v>4.335</v>
      </c>
      <c r="S82" s="35">
        <v>1.2470000000000001</v>
      </c>
      <c r="T82" s="35">
        <v>0</v>
      </c>
      <c r="U82" s="35">
        <v>55.442999999999998</v>
      </c>
      <c r="V82" s="35">
        <v>11.787000000000001</v>
      </c>
      <c r="W82" s="35">
        <v>0.82599999999999996</v>
      </c>
      <c r="X82" s="35">
        <v>15.294</v>
      </c>
      <c r="Y82" s="35">
        <v>1.4039999999999999</v>
      </c>
      <c r="Z82" s="35">
        <v>1.0069999999999999</v>
      </c>
      <c r="AA82" s="35">
        <v>118.068</v>
      </c>
      <c r="AB82" s="35">
        <v>5.1239999999999997</v>
      </c>
      <c r="AC82" s="35">
        <v>279.32100000000003</v>
      </c>
      <c r="AD82" s="35">
        <v>434.64299999999997</v>
      </c>
      <c r="AE82" s="35">
        <v>441.60700000000003</v>
      </c>
      <c r="AF82" s="35">
        <v>62.536999999999999</v>
      </c>
      <c r="AG82" s="35">
        <v>30.725999999999999</v>
      </c>
      <c r="AH82" s="35">
        <v>285.23099999999999</v>
      </c>
      <c r="AI82" s="35">
        <v>160.84800000000001</v>
      </c>
      <c r="AJ82" s="35">
        <v>2715.0970000000002</v>
      </c>
      <c r="AK82" s="35">
        <v>6.2560000000000002</v>
      </c>
      <c r="AL82" s="35">
        <v>10.007999999999999</v>
      </c>
      <c r="AM82" s="35">
        <v>97.977000000000004</v>
      </c>
      <c r="AN82" s="35">
        <v>17.248999999999999</v>
      </c>
      <c r="AO82" s="35">
        <v>372.25099999999998</v>
      </c>
      <c r="AP82" s="35">
        <v>67.058999999999997</v>
      </c>
      <c r="AQ82" s="35">
        <v>70.361000000000004</v>
      </c>
      <c r="AR82" s="35">
        <v>541.423</v>
      </c>
      <c r="AS82" s="35">
        <v>396.39699999999999</v>
      </c>
      <c r="AT82" s="35">
        <v>300.55200000000002</v>
      </c>
      <c r="AU82" s="35">
        <v>44.174999999999997</v>
      </c>
      <c r="AV82" s="35">
        <v>24.059000000000001</v>
      </c>
      <c r="AW82" s="35">
        <v>3.887</v>
      </c>
      <c r="AX82" s="35">
        <v>134.054</v>
      </c>
      <c r="AY82" s="35">
        <v>0.26</v>
      </c>
      <c r="AZ82" s="35">
        <v>136.82400000000001</v>
      </c>
      <c r="BA82" s="35">
        <v>142.352</v>
      </c>
      <c r="BB82" s="35">
        <v>26.143999999999998</v>
      </c>
      <c r="BC82" s="35">
        <v>440.56</v>
      </c>
      <c r="BD82" s="35">
        <v>8.6880000000000006</v>
      </c>
      <c r="BE82" s="35">
        <v>120.315</v>
      </c>
      <c r="BF82" s="35">
        <v>209.72399999999999</v>
      </c>
      <c r="BG82" s="35">
        <v>17.489999999999998</v>
      </c>
      <c r="BH82" s="35">
        <v>14.16</v>
      </c>
      <c r="BI82" s="35">
        <v>46.945999999999998</v>
      </c>
      <c r="BJ82" s="35">
        <v>0</v>
      </c>
      <c r="BK82" s="35">
        <v>0</v>
      </c>
      <c r="BL82" s="80">
        <v>0</v>
      </c>
      <c r="BM82" s="81">
        <f t="shared" si="5"/>
        <v>8382.8539999999994</v>
      </c>
      <c r="BN82" s="37"/>
      <c r="BO82" s="34">
        <v>111.401</v>
      </c>
      <c r="BP82" s="82">
        <f t="shared" si="6"/>
        <v>6870.4840000000004</v>
      </c>
      <c r="BQ82" s="36">
        <f t="shared" si="7"/>
        <v>6870.4840000000004</v>
      </c>
      <c r="BR82" s="83">
        <v>0</v>
      </c>
      <c r="BS82" s="34">
        <v>6870.4840000000004</v>
      </c>
      <c r="BT82" s="84">
        <v>0</v>
      </c>
      <c r="BU82" s="84">
        <v>0</v>
      </c>
      <c r="BV82" s="34">
        <v>14617.828</v>
      </c>
      <c r="BW82" s="85">
        <v>38.298999999999999</v>
      </c>
      <c r="BX82" s="37">
        <v>0</v>
      </c>
      <c r="BZ82" s="2"/>
    </row>
    <row r="83" spans="1:78">
      <c r="A83" s="60" t="s">
        <v>31</v>
      </c>
      <c r="B83" s="37" t="s">
        <v>135</v>
      </c>
      <c r="C83" s="35">
        <f t="shared" si="4"/>
        <v>1419.6130000000003</v>
      </c>
      <c r="D83" s="34"/>
      <c r="E83" s="34"/>
      <c r="F83" s="34"/>
      <c r="G83" s="34"/>
      <c r="H83" s="34"/>
      <c r="I83" s="34"/>
      <c r="J83" s="34"/>
      <c r="K83" s="34"/>
      <c r="L83" s="36">
        <v>8.6039999999999992</v>
      </c>
      <c r="M83" s="35">
        <v>137.25800000000001</v>
      </c>
      <c r="N83" s="35">
        <v>20.091000000000001</v>
      </c>
      <c r="O83" s="35">
        <v>32.49</v>
      </c>
      <c r="P83" s="35">
        <v>2.59</v>
      </c>
      <c r="Q83" s="35">
        <v>2.5999999999999999E-2</v>
      </c>
      <c r="R83" s="35">
        <v>1.9390000000000001</v>
      </c>
      <c r="S83" s="35">
        <v>2.09</v>
      </c>
      <c r="T83" s="35">
        <v>0</v>
      </c>
      <c r="U83" s="35">
        <v>5.8540000000000001</v>
      </c>
      <c r="V83" s="35">
        <v>9.8249999999999993</v>
      </c>
      <c r="W83" s="35">
        <v>1.595</v>
      </c>
      <c r="X83" s="35">
        <v>43.725000000000001</v>
      </c>
      <c r="Y83" s="35">
        <v>7.6420000000000003</v>
      </c>
      <c r="Z83" s="35">
        <v>0.56299999999999994</v>
      </c>
      <c r="AA83" s="35">
        <v>0</v>
      </c>
      <c r="AB83" s="35">
        <v>0.628</v>
      </c>
      <c r="AC83" s="35">
        <v>17.795999999999999</v>
      </c>
      <c r="AD83" s="35">
        <v>37.573999999999998</v>
      </c>
      <c r="AE83" s="35">
        <v>22.15</v>
      </c>
      <c r="AF83" s="35">
        <v>13.021000000000001</v>
      </c>
      <c r="AG83" s="35">
        <v>11.741</v>
      </c>
      <c r="AH83" s="35">
        <v>12.920999999999999</v>
      </c>
      <c r="AI83" s="35">
        <v>16.420999999999999</v>
      </c>
      <c r="AJ83" s="35">
        <v>0</v>
      </c>
      <c r="AK83" s="35">
        <v>173.1</v>
      </c>
      <c r="AL83" s="35">
        <v>329.767</v>
      </c>
      <c r="AM83" s="35">
        <v>37.277000000000001</v>
      </c>
      <c r="AN83" s="35">
        <v>0.70799999999999996</v>
      </c>
      <c r="AO83" s="35">
        <v>25.706</v>
      </c>
      <c r="AP83" s="35">
        <v>17.901</v>
      </c>
      <c r="AQ83" s="35">
        <v>3.4340000000000002</v>
      </c>
      <c r="AR83" s="35">
        <v>62.616</v>
      </c>
      <c r="AS83" s="35">
        <v>4.5129999999999999</v>
      </c>
      <c r="AT83" s="35">
        <v>0</v>
      </c>
      <c r="AU83" s="35">
        <v>10.648</v>
      </c>
      <c r="AV83" s="35">
        <v>5.2709999999999999</v>
      </c>
      <c r="AW83" s="35">
        <v>4.5839999999999996</v>
      </c>
      <c r="AX83" s="35">
        <v>2.0920000000000001</v>
      </c>
      <c r="AY83" s="35">
        <v>0</v>
      </c>
      <c r="AZ83" s="35">
        <v>32.048000000000002</v>
      </c>
      <c r="BA83" s="35">
        <v>12.308</v>
      </c>
      <c r="BB83" s="35">
        <v>2.2170000000000001</v>
      </c>
      <c r="BC83" s="35">
        <v>71.39</v>
      </c>
      <c r="BD83" s="35">
        <v>1.9630000000000001</v>
      </c>
      <c r="BE83" s="35">
        <v>14.776999999999999</v>
      </c>
      <c r="BF83" s="35">
        <v>19.907</v>
      </c>
      <c r="BG83" s="35">
        <v>8.5920000000000005</v>
      </c>
      <c r="BH83" s="35">
        <v>0</v>
      </c>
      <c r="BI83" s="35">
        <v>12.659000000000001</v>
      </c>
      <c r="BJ83" s="35">
        <v>0</v>
      </c>
      <c r="BK83" s="35">
        <v>0</v>
      </c>
      <c r="BL83" s="80">
        <v>0</v>
      </c>
      <c r="BM83" s="81">
        <f t="shared" si="5"/>
        <v>1260.0220000000004</v>
      </c>
      <c r="BN83" s="37"/>
      <c r="BO83" s="34">
        <v>159.59100000000001</v>
      </c>
      <c r="BP83" s="82">
        <f t="shared" si="6"/>
        <v>0</v>
      </c>
      <c r="BQ83" s="36">
        <f t="shared" si="7"/>
        <v>0</v>
      </c>
      <c r="BR83" s="83">
        <v>0</v>
      </c>
      <c r="BS83" s="34">
        <v>0</v>
      </c>
      <c r="BT83" s="84">
        <v>0</v>
      </c>
      <c r="BU83" s="84">
        <v>0</v>
      </c>
      <c r="BV83" s="34">
        <v>0</v>
      </c>
      <c r="BW83" s="85">
        <v>0</v>
      </c>
      <c r="BX83" s="37">
        <v>0</v>
      </c>
      <c r="BZ83" s="2"/>
    </row>
    <row r="84" spans="1:78">
      <c r="A84" s="60" t="s">
        <v>32</v>
      </c>
      <c r="B84" s="37" t="s">
        <v>207</v>
      </c>
      <c r="C84" s="35">
        <f t="shared" si="4"/>
        <v>9177.353000000001</v>
      </c>
      <c r="D84" s="34"/>
      <c r="E84" s="34"/>
      <c r="F84" s="34"/>
      <c r="G84" s="34"/>
      <c r="H84" s="34"/>
      <c r="I84" s="34"/>
      <c r="J84" s="34"/>
      <c r="K84" s="34"/>
      <c r="L84" s="36">
        <v>5.6180000000000003</v>
      </c>
      <c r="M84" s="35">
        <v>188.267</v>
      </c>
      <c r="N84" s="35">
        <v>44.999000000000002</v>
      </c>
      <c r="O84" s="35">
        <v>168.636</v>
      </c>
      <c r="P84" s="35">
        <v>32.145000000000003</v>
      </c>
      <c r="Q84" s="35">
        <v>2.9000000000000001E-2</v>
      </c>
      <c r="R84" s="35">
        <v>10.111000000000001</v>
      </c>
      <c r="S84" s="35">
        <v>10.054</v>
      </c>
      <c r="T84" s="35">
        <v>0</v>
      </c>
      <c r="U84" s="35">
        <v>15.699</v>
      </c>
      <c r="V84" s="35">
        <v>16.260000000000002</v>
      </c>
      <c r="W84" s="35">
        <v>5.8380000000000001</v>
      </c>
      <c r="X84" s="35">
        <v>4.8019999999999996</v>
      </c>
      <c r="Y84" s="35">
        <v>3.302</v>
      </c>
      <c r="Z84" s="35">
        <v>1.903</v>
      </c>
      <c r="AA84" s="35">
        <v>3.72</v>
      </c>
      <c r="AB84" s="35">
        <v>13.23</v>
      </c>
      <c r="AC84" s="35">
        <v>252.06100000000001</v>
      </c>
      <c r="AD84" s="35">
        <v>59.045000000000002</v>
      </c>
      <c r="AE84" s="35">
        <v>393.05799999999999</v>
      </c>
      <c r="AF84" s="35">
        <v>23.303000000000001</v>
      </c>
      <c r="AG84" s="35">
        <v>38.793999999999997</v>
      </c>
      <c r="AH84" s="35">
        <v>67.977000000000004</v>
      </c>
      <c r="AI84" s="35">
        <v>205.584</v>
      </c>
      <c r="AJ84" s="35">
        <v>40.75</v>
      </c>
      <c r="AK84" s="35">
        <v>2.0779999999999998</v>
      </c>
      <c r="AL84" s="35">
        <v>10.067</v>
      </c>
      <c r="AM84" s="35">
        <v>228.471</v>
      </c>
      <c r="AN84" s="35">
        <v>4.4820000000000002</v>
      </c>
      <c r="AO84" s="35">
        <v>986.75300000000004</v>
      </c>
      <c r="AP84" s="35">
        <v>212.81800000000001</v>
      </c>
      <c r="AQ84" s="35">
        <v>24.120999999999999</v>
      </c>
      <c r="AR84" s="35">
        <v>243.56700000000001</v>
      </c>
      <c r="AS84" s="35">
        <v>1.619</v>
      </c>
      <c r="AT84" s="35">
        <v>177.30699999999999</v>
      </c>
      <c r="AU84" s="35">
        <v>17.989999999999998</v>
      </c>
      <c r="AV84" s="35">
        <v>8.9380000000000006</v>
      </c>
      <c r="AW84" s="35">
        <v>10.794</v>
      </c>
      <c r="AX84" s="35">
        <v>10.667999999999999</v>
      </c>
      <c r="AY84" s="35">
        <v>0.192</v>
      </c>
      <c r="AZ84" s="35">
        <v>2.02</v>
      </c>
      <c r="BA84" s="35">
        <v>8.1050000000000004</v>
      </c>
      <c r="BB84" s="35">
        <v>4.0590000000000002</v>
      </c>
      <c r="BC84" s="35">
        <v>324.66199999999998</v>
      </c>
      <c r="BD84" s="35">
        <v>14.153</v>
      </c>
      <c r="BE84" s="35">
        <v>51.308</v>
      </c>
      <c r="BF84" s="35">
        <v>48.801000000000002</v>
      </c>
      <c r="BG84" s="35">
        <v>5.8769999999999998</v>
      </c>
      <c r="BH84" s="35">
        <v>6.492</v>
      </c>
      <c r="BI84" s="35">
        <v>69.861000000000004</v>
      </c>
      <c r="BJ84" s="35">
        <v>0</v>
      </c>
      <c r="BK84" s="35">
        <v>0</v>
      </c>
      <c r="BL84" s="80">
        <v>0</v>
      </c>
      <c r="BM84" s="81">
        <f t="shared" si="5"/>
        <v>4080.3880000000004</v>
      </c>
      <c r="BN84" s="37"/>
      <c r="BO84" s="34">
        <v>0</v>
      </c>
      <c r="BP84" s="82">
        <f t="shared" si="6"/>
        <v>5096.9650000000001</v>
      </c>
      <c r="BQ84" s="36">
        <f t="shared" si="7"/>
        <v>5096.9650000000001</v>
      </c>
      <c r="BR84" s="83">
        <v>0</v>
      </c>
      <c r="BS84" s="34">
        <v>5096.9650000000001</v>
      </c>
      <c r="BT84" s="84">
        <v>0</v>
      </c>
      <c r="BU84" s="84">
        <v>0</v>
      </c>
      <c r="BV84" s="34">
        <v>0</v>
      </c>
      <c r="BW84" s="85">
        <v>0</v>
      </c>
      <c r="BX84" s="37">
        <v>0</v>
      </c>
      <c r="BZ84" s="2"/>
    </row>
    <row r="85" spans="1:78">
      <c r="A85" s="60" t="s">
        <v>33</v>
      </c>
      <c r="B85" s="37" t="s">
        <v>136</v>
      </c>
      <c r="C85" s="35">
        <f t="shared" si="4"/>
        <v>3532.2350000000001</v>
      </c>
      <c r="D85" s="34"/>
      <c r="E85" s="34"/>
      <c r="F85" s="34"/>
      <c r="G85" s="34"/>
      <c r="H85" s="34"/>
      <c r="I85" s="34"/>
      <c r="J85" s="34"/>
      <c r="K85" s="34"/>
      <c r="L85" s="36">
        <v>272.31200000000001</v>
      </c>
      <c r="M85" s="35">
        <v>13.361000000000001</v>
      </c>
      <c r="N85" s="35">
        <v>0.20899999999999999</v>
      </c>
      <c r="O85" s="35">
        <v>58.808999999999997</v>
      </c>
      <c r="P85" s="35">
        <v>1.8009999999999999</v>
      </c>
      <c r="Q85" s="35">
        <v>3.0000000000000001E-3</v>
      </c>
      <c r="R85" s="35">
        <v>0.64300000000000002</v>
      </c>
      <c r="S85" s="35">
        <v>2.4319999999999999</v>
      </c>
      <c r="T85" s="35">
        <v>0</v>
      </c>
      <c r="U85" s="35">
        <v>2.8580000000000001</v>
      </c>
      <c r="V85" s="35">
        <v>0.54900000000000004</v>
      </c>
      <c r="W85" s="35">
        <v>0.23</v>
      </c>
      <c r="X85" s="35">
        <v>12.349</v>
      </c>
      <c r="Y85" s="35">
        <v>1.06</v>
      </c>
      <c r="Z85" s="35">
        <v>0.10100000000000001</v>
      </c>
      <c r="AA85" s="35">
        <v>1.333</v>
      </c>
      <c r="AB85" s="35">
        <v>2.4740000000000002</v>
      </c>
      <c r="AC85" s="35">
        <v>5.8419999999999996</v>
      </c>
      <c r="AD85" s="35">
        <v>0</v>
      </c>
      <c r="AE85" s="35">
        <v>173.48</v>
      </c>
      <c r="AF85" s="35">
        <v>19.527999999999999</v>
      </c>
      <c r="AG85" s="35">
        <v>13.747</v>
      </c>
      <c r="AH85" s="35">
        <v>26.994</v>
      </c>
      <c r="AI85" s="35">
        <v>103.497</v>
      </c>
      <c r="AJ85" s="35">
        <v>8.1869999999999994</v>
      </c>
      <c r="AK85" s="35">
        <v>2.6909999999999998</v>
      </c>
      <c r="AL85" s="35">
        <v>1.746</v>
      </c>
      <c r="AM85" s="35">
        <v>86.271000000000001</v>
      </c>
      <c r="AN85" s="35">
        <v>1.554</v>
      </c>
      <c r="AO85" s="35">
        <v>612.86400000000003</v>
      </c>
      <c r="AP85" s="35">
        <v>79.13</v>
      </c>
      <c r="AQ85" s="35">
        <v>3.137</v>
      </c>
      <c r="AR85" s="35">
        <v>6.6459999999999999</v>
      </c>
      <c r="AS85" s="35">
        <v>0.443</v>
      </c>
      <c r="AT85" s="35">
        <v>18.803999999999998</v>
      </c>
      <c r="AU85" s="35">
        <v>1.843</v>
      </c>
      <c r="AV85" s="35">
        <v>0.46</v>
      </c>
      <c r="AW85" s="35">
        <v>3.238</v>
      </c>
      <c r="AX85" s="35">
        <v>4.0110000000000001</v>
      </c>
      <c r="AY85" s="35">
        <v>4.2000000000000003E-2</v>
      </c>
      <c r="AZ85" s="35">
        <v>1.1399999999999999</v>
      </c>
      <c r="BA85" s="35">
        <v>4.78</v>
      </c>
      <c r="BB85" s="35">
        <v>1.4610000000000001</v>
      </c>
      <c r="BC85" s="35">
        <v>113.473</v>
      </c>
      <c r="BD85" s="35">
        <v>3.0790000000000002</v>
      </c>
      <c r="BE85" s="35">
        <v>28.091999999999999</v>
      </c>
      <c r="BF85" s="35">
        <v>23.039000000000001</v>
      </c>
      <c r="BG85" s="35">
        <v>3.2360000000000002</v>
      </c>
      <c r="BH85" s="35">
        <v>5.33</v>
      </c>
      <c r="BI85" s="35">
        <v>55.228000000000002</v>
      </c>
      <c r="BJ85" s="35">
        <v>0</v>
      </c>
      <c r="BK85" s="35">
        <v>0</v>
      </c>
      <c r="BL85" s="80">
        <v>0</v>
      </c>
      <c r="BM85" s="81">
        <f t="shared" si="5"/>
        <v>1783.537</v>
      </c>
      <c r="BN85" s="37"/>
      <c r="BO85" s="34">
        <v>0</v>
      </c>
      <c r="BP85" s="82">
        <f t="shared" si="6"/>
        <v>1748.6980000000001</v>
      </c>
      <c r="BQ85" s="36">
        <f t="shared" si="7"/>
        <v>1748.6980000000001</v>
      </c>
      <c r="BR85" s="83">
        <v>0</v>
      </c>
      <c r="BS85" s="34">
        <v>1748.6980000000001</v>
      </c>
      <c r="BT85" s="84">
        <v>0</v>
      </c>
      <c r="BU85" s="84">
        <v>0</v>
      </c>
      <c r="BV85" s="34">
        <v>0</v>
      </c>
      <c r="BW85" s="85">
        <v>0</v>
      </c>
      <c r="BX85" s="37">
        <v>0</v>
      </c>
      <c r="BZ85" s="2"/>
    </row>
    <row r="86" spans="1:78">
      <c r="A86" s="60" t="s">
        <v>34</v>
      </c>
      <c r="B86" s="37" t="s">
        <v>197</v>
      </c>
      <c r="C86" s="35">
        <f t="shared" si="4"/>
        <v>38814.572</v>
      </c>
      <c r="D86" s="34"/>
      <c r="E86" s="34"/>
      <c r="F86" s="34"/>
      <c r="G86" s="34"/>
      <c r="H86" s="34"/>
      <c r="I86" s="34"/>
      <c r="J86" s="34"/>
      <c r="K86" s="34"/>
      <c r="L86" s="36">
        <v>0.22900000000000001</v>
      </c>
      <c r="M86" s="35">
        <v>0</v>
      </c>
      <c r="N86" s="35">
        <v>0</v>
      </c>
      <c r="O86" s="35">
        <v>51.201000000000001</v>
      </c>
      <c r="P86" s="35">
        <v>30.803000000000001</v>
      </c>
      <c r="Q86" s="35">
        <v>7.0000000000000001E-3</v>
      </c>
      <c r="R86" s="35">
        <v>1.31</v>
      </c>
      <c r="S86" s="35">
        <v>3.9580000000000002</v>
      </c>
      <c r="T86" s="35">
        <v>0</v>
      </c>
      <c r="U86" s="35">
        <v>6.359</v>
      </c>
      <c r="V86" s="35">
        <v>4.2039999999999997</v>
      </c>
      <c r="W86" s="35">
        <v>0.59799999999999998</v>
      </c>
      <c r="X86" s="35">
        <v>0.85699999999999998</v>
      </c>
      <c r="Y86" s="35">
        <v>7.9009999999999998</v>
      </c>
      <c r="Z86" s="35">
        <v>1.234</v>
      </c>
      <c r="AA86" s="35">
        <v>6.726</v>
      </c>
      <c r="AB86" s="35">
        <v>12.92</v>
      </c>
      <c r="AC86" s="35">
        <v>0</v>
      </c>
      <c r="AD86" s="35">
        <v>10.958</v>
      </c>
      <c r="AE86" s="35">
        <v>10456.848</v>
      </c>
      <c r="AF86" s="35">
        <v>6.68</v>
      </c>
      <c r="AG86" s="35">
        <v>20.853000000000002</v>
      </c>
      <c r="AH86" s="35">
        <v>71.375</v>
      </c>
      <c r="AI86" s="35">
        <v>65.638000000000005</v>
      </c>
      <c r="AJ86" s="35">
        <v>0.77300000000000002</v>
      </c>
      <c r="AK86" s="35">
        <v>0</v>
      </c>
      <c r="AL86" s="35">
        <v>3.1930000000000001</v>
      </c>
      <c r="AM86" s="35">
        <v>0.01</v>
      </c>
      <c r="AN86" s="35">
        <v>3.1760000000000002</v>
      </c>
      <c r="AO86" s="35">
        <v>1175.527</v>
      </c>
      <c r="AP86" s="35">
        <v>67.930999999999997</v>
      </c>
      <c r="AQ86" s="35">
        <v>12.707000000000001</v>
      </c>
      <c r="AR86" s="35">
        <v>85.043000000000006</v>
      </c>
      <c r="AS86" s="35">
        <v>0.95699999999999996</v>
      </c>
      <c r="AT86" s="35">
        <v>0</v>
      </c>
      <c r="AU86" s="35">
        <v>8.6110000000000007</v>
      </c>
      <c r="AV86" s="35">
        <v>3.4830000000000001</v>
      </c>
      <c r="AW86" s="35">
        <v>116.89400000000001</v>
      </c>
      <c r="AX86" s="35">
        <v>758.69200000000001</v>
      </c>
      <c r="AY86" s="35">
        <v>0.83799999999999997</v>
      </c>
      <c r="AZ86" s="35">
        <v>18.007000000000001</v>
      </c>
      <c r="BA86" s="35">
        <v>76.132000000000005</v>
      </c>
      <c r="BB86" s="35">
        <v>9.9250000000000007</v>
      </c>
      <c r="BC86" s="35">
        <v>56.718000000000004</v>
      </c>
      <c r="BD86" s="35">
        <v>3.2</v>
      </c>
      <c r="BE86" s="35">
        <v>23.817</v>
      </c>
      <c r="BF86" s="35">
        <v>25.786999999999999</v>
      </c>
      <c r="BG86" s="35">
        <v>19.382999999999999</v>
      </c>
      <c r="BH86" s="35">
        <v>38.164999999999999</v>
      </c>
      <c r="BI86" s="35">
        <v>3.21</v>
      </c>
      <c r="BJ86" s="35">
        <v>0</v>
      </c>
      <c r="BK86" s="35">
        <v>0</v>
      </c>
      <c r="BL86" s="80">
        <v>0</v>
      </c>
      <c r="BM86" s="81">
        <f t="shared" si="5"/>
        <v>13272.837999999998</v>
      </c>
      <c r="BN86" s="37"/>
      <c r="BO86" s="34">
        <v>129.54400000000001</v>
      </c>
      <c r="BP86" s="82">
        <f t="shared" si="6"/>
        <v>189.34700000000001</v>
      </c>
      <c r="BQ86" s="36">
        <f t="shared" si="7"/>
        <v>189.34700000000001</v>
      </c>
      <c r="BR86" s="83">
        <v>0</v>
      </c>
      <c r="BS86" s="34">
        <v>189.34700000000001</v>
      </c>
      <c r="BT86" s="84">
        <v>0</v>
      </c>
      <c r="BU86" s="84">
        <v>0</v>
      </c>
      <c r="BV86" s="34">
        <v>28388.28</v>
      </c>
      <c r="BW86" s="85">
        <v>-3165.4369999999999</v>
      </c>
      <c r="BX86" s="37">
        <v>0</v>
      </c>
      <c r="BZ86" s="2"/>
    </row>
    <row r="87" spans="1:78">
      <c r="A87" s="60" t="s">
        <v>35</v>
      </c>
      <c r="B87" s="37" t="s">
        <v>288</v>
      </c>
      <c r="C87" s="35">
        <f t="shared" si="4"/>
        <v>1120.9609999999998</v>
      </c>
      <c r="D87" s="34"/>
      <c r="E87" s="34"/>
      <c r="F87" s="34"/>
      <c r="G87" s="34"/>
      <c r="H87" s="34"/>
      <c r="I87" s="34"/>
      <c r="J87" s="34"/>
      <c r="K87" s="34"/>
      <c r="L87" s="36">
        <v>0.128</v>
      </c>
      <c r="M87" s="35">
        <v>0</v>
      </c>
      <c r="N87" s="35">
        <v>4.0679999999999996</v>
      </c>
      <c r="O87" s="35">
        <v>5.915</v>
      </c>
      <c r="P87" s="35">
        <v>26.274000000000001</v>
      </c>
      <c r="Q87" s="35">
        <v>0.01</v>
      </c>
      <c r="R87" s="35">
        <v>2.1640000000000001</v>
      </c>
      <c r="S87" s="35">
        <v>0.20799999999999999</v>
      </c>
      <c r="T87" s="35">
        <v>0</v>
      </c>
      <c r="U87" s="35">
        <v>5.5369999999999999</v>
      </c>
      <c r="V87" s="35">
        <v>1.496</v>
      </c>
      <c r="W87" s="35">
        <v>0.26800000000000002</v>
      </c>
      <c r="X87" s="35">
        <v>9.875</v>
      </c>
      <c r="Y87" s="35">
        <v>5.6159999999999997</v>
      </c>
      <c r="Z87" s="35">
        <v>9.8000000000000004E-2</v>
      </c>
      <c r="AA87" s="35">
        <v>0.745</v>
      </c>
      <c r="AB87" s="35">
        <v>1.8460000000000001</v>
      </c>
      <c r="AC87" s="35">
        <v>4.181</v>
      </c>
      <c r="AD87" s="35">
        <v>4.7270000000000003</v>
      </c>
      <c r="AE87" s="35">
        <v>26.768999999999998</v>
      </c>
      <c r="AF87" s="35">
        <v>43.863999999999997</v>
      </c>
      <c r="AG87" s="35">
        <v>21.327999999999999</v>
      </c>
      <c r="AH87" s="35">
        <v>31.440999999999999</v>
      </c>
      <c r="AI87" s="35">
        <v>38.975000000000001</v>
      </c>
      <c r="AJ87" s="35">
        <v>299.41899999999998</v>
      </c>
      <c r="AK87" s="35">
        <v>0.16500000000000001</v>
      </c>
      <c r="AL87" s="35">
        <v>0</v>
      </c>
      <c r="AM87" s="35">
        <v>15.738</v>
      </c>
      <c r="AN87" s="35">
        <v>0.379</v>
      </c>
      <c r="AO87" s="35">
        <v>27.706</v>
      </c>
      <c r="AP87" s="35">
        <v>0.19600000000000001</v>
      </c>
      <c r="AQ87" s="35">
        <v>2.6280000000000001</v>
      </c>
      <c r="AR87" s="35">
        <v>35.829000000000001</v>
      </c>
      <c r="AS87" s="35">
        <v>1.5</v>
      </c>
      <c r="AT87" s="35">
        <v>10.676</v>
      </c>
      <c r="AU87" s="35">
        <v>6.5</v>
      </c>
      <c r="AV87" s="35">
        <v>3.41</v>
      </c>
      <c r="AW87" s="35">
        <v>2.0590000000000002</v>
      </c>
      <c r="AX87" s="35">
        <v>3.2250000000000001</v>
      </c>
      <c r="AY87" s="35">
        <v>0</v>
      </c>
      <c r="AZ87" s="35">
        <v>12.853</v>
      </c>
      <c r="BA87" s="35">
        <v>19.983000000000001</v>
      </c>
      <c r="BB87" s="35">
        <v>20.305</v>
      </c>
      <c r="BC87" s="35">
        <v>35.790999999999997</v>
      </c>
      <c r="BD87" s="35">
        <v>2.9590000000000001</v>
      </c>
      <c r="BE87" s="35">
        <v>7.4870000000000001</v>
      </c>
      <c r="BF87" s="35">
        <v>6.6139999999999999</v>
      </c>
      <c r="BG87" s="35">
        <v>2.0579999999999998</v>
      </c>
      <c r="BH87" s="35">
        <v>0</v>
      </c>
      <c r="BI87" s="35">
        <v>0.25700000000000001</v>
      </c>
      <c r="BJ87" s="35">
        <v>0</v>
      </c>
      <c r="BK87" s="35">
        <v>0</v>
      </c>
      <c r="BL87" s="80">
        <v>0</v>
      </c>
      <c r="BM87" s="81">
        <f t="shared" si="5"/>
        <v>753.26999999999987</v>
      </c>
      <c r="BN87" s="37"/>
      <c r="BO87" s="34">
        <v>0</v>
      </c>
      <c r="BP87" s="82">
        <f t="shared" si="6"/>
        <v>367.69099999999997</v>
      </c>
      <c r="BQ87" s="36">
        <f t="shared" si="7"/>
        <v>367.69099999999997</v>
      </c>
      <c r="BR87" s="83">
        <v>0</v>
      </c>
      <c r="BS87" s="34">
        <v>367.69099999999997</v>
      </c>
      <c r="BT87" s="84">
        <v>0</v>
      </c>
      <c r="BU87" s="84">
        <v>0</v>
      </c>
      <c r="BV87" s="34">
        <v>0</v>
      </c>
      <c r="BW87" s="85">
        <v>0</v>
      </c>
      <c r="BX87" s="37">
        <v>0</v>
      </c>
      <c r="BZ87" s="2"/>
    </row>
    <row r="88" spans="1:78">
      <c r="A88" s="60" t="s">
        <v>36</v>
      </c>
      <c r="B88" s="37" t="s">
        <v>151</v>
      </c>
      <c r="C88" s="35">
        <f t="shared" si="4"/>
        <v>0</v>
      </c>
      <c r="D88" s="34"/>
      <c r="E88" s="34"/>
      <c r="F88" s="34"/>
      <c r="G88" s="34"/>
      <c r="H88" s="34"/>
      <c r="I88" s="34"/>
      <c r="J88" s="34"/>
      <c r="K88" s="34"/>
      <c r="L88" s="36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80">
        <v>0</v>
      </c>
      <c r="BM88" s="81">
        <f t="shared" si="5"/>
        <v>0</v>
      </c>
      <c r="BN88" s="37"/>
      <c r="BO88" s="34">
        <v>0</v>
      </c>
      <c r="BP88" s="82">
        <f t="shared" si="6"/>
        <v>0</v>
      </c>
      <c r="BQ88" s="36">
        <f t="shared" si="7"/>
        <v>0</v>
      </c>
      <c r="BR88" s="83">
        <v>0</v>
      </c>
      <c r="BS88" s="34">
        <v>0</v>
      </c>
      <c r="BT88" s="84">
        <v>0</v>
      </c>
      <c r="BU88" s="84">
        <v>0</v>
      </c>
      <c r="BV88" s="34">
        <v>0</v>
      </c>
      <c r="BW88" s="85">
        <v>0</v>
      </c>
      <c r="BX88" s="37">
        <v>0</v>
      </c>
      <c r="BZ88" s="2"/>
    </row>
    <row r="89" spans="1:78">
      <c r="A89" s="60" t="s">
        <v>37</v>
      </c>
      <c r="B89" s="37" t="s">
        <v>289</v>
      </c>
      <c r="C89" s="35">
        <f t="shared" si="4"/>
        <v>0</v>
      </c>
      <c r="D89" s="34"/>
      <c r="E89" s="34"/>
      <c r="F89" s="34"/>
      <c r="G89" s="34"/>
      <c r="H89" s="34"/>
      <c r="I89" s="34"/>
      <c r="J89" s="34"/>
      <c r="K89" s="34"/>
      <c r="L89" s="36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80">
        <v>0</v>
      </c>
      <c r="BM89" s="81">
        <f t="shared" si="5"/>
        <v>0</v>
      </c>
      <c r="BN89" s="37"/>
      <c r="BO89" s="34">
        <v>0</v>
      </c>
      <c r="BP89" s="82">
        <f t="shared" si="6"/>
        <v>0</v>
      </c>
      <c r="BQ89" s="36">
        <f t="shared" si="7"/>
        <v>0</v>
      </c>
      <c r="BR89" s="83">
        <v>0</v>
      </c>
      <c r="BS89" s="34">
        <v>0</v>
      </c>
      <c r="BT89" s="84">
        <v>0</v>
      </c>
      <c r="BU89" s="84">
        <v>0</v>
      </c>
      <c r="BV89" s="34">
        <v>0</v>
      </c>
      <c r="BW89" s="85">
        <v>0</v>
      </c>
      <c r="BX89" s="37">
        <v>0</v>
      </c>
      <c r="BZ89" s="2"/>
    </row>
    <row r="90" spans="1:78">
      <c r="A90" s="60" t="s">
        <v>38</v>
      </c>
      <c r="B90" s="37" t="s">
        <v>152</v>
      </c>
      <c r="C90" s="35">
        <f t="shared" si="4"/>
        <v>0</v>
      </c>
      <c r="D90" s="34"/>
      <c r="E90" s="34"/>
      <c r="F90" s="34"/>
      <c r="G90" s="34"/>
      <c r="H90" s="34"/>
      <c r="I90" s="34"/>
      <c r="J90" s="34"/>
      <c r="K90" s="34"/>
      <c r="L90" s="36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80">
        <v>0</v>
      </c>
      <c r="BM90" s="81">
        <f t="shared" si="5"/>
        <v>0</v>
      </c>
      <c r="BN90" s="37"/>
      <c r="BO90" s="34">
        <v>0</v>
      </c>
      <c r="BP90" s="82">
        <f t="shared" si="6"/>
        <v>0</v>
      </c>
      <c r="BQ90" s="36">
        <f t="shared" si="7"/>
        <v>0</v>
      </c>
      <c r="BR90" s="83">
        <v>0</v>
      </c>
      <c r="BS90" s="34">
        <v>0</v>
      </c>
      <c r="BT90" s="84">
        <v>0</v>
      </c>
      <c r="BU90" s="84">
        <v>0</v>
      </c>
      <c r="BV90" s="34">
        <v>0</v>
      </c>
      <c r="BW90" s="85">
        <v>0</v>
      </c>
      <c r="BX90" s="37">
        <v>0</v>
      </c>
      <c r="BZ90" s="2"/>
    </row>
    <row r="91" spans="1:78">
      <c r="A91" s="60" t="s">
        <v>39</v>
      </c>
      <c r="B91" s="37" t="s">
        <v>153</v>
      </c>
      <c r="C91" s="35">
        <f t="shared" si="4"/>
        <v>19598.419999999998</v>
      </c>
      <c r="D91" s="34"/>
      <c r="E91" s="34"/>
      <c r="F91" s="34"/>
      <c r="G91" s="34"/>
      <c r="H91" s="34"/>
      <c r="I91" s="34"/>
      <c r="J91" s="34"/>
      <c r="K91" s="34"/>
      <c r="L91" s="36">
        <v>0</v>
      </c>
      <c r="M91" s="35">
        <v>125.83499999999999</v>
      </c>
      <c r="N91" s="35">
        <v>134.72399999999999</v>
      </c>
      <c r="O91" s="35">
        <v>150.06399999999999</v>
      </c>
      <c r="P91" s="35">
        <v>250.01300000000001</v>
      </c>
      <c r="Q91" s="35">
        <v>5.3999999999999999E-2</v>
      </c>
      <c r="R91" s="35">
        <v>9.5190000000000001</v>
      </c>
      <c r="S91" s="35">
        <v>6.7519999999999998</v>
      </c>
      <c r="T91" s="35">
        <v>0</v>
      </c>
      <c r="U91" s="35">
        <v>43.131999999999998</v>
      </c>
      <c r="V91" s="35">
        <v>4.274</v>
      </c>
      <c r="W91" s="35">
        <v>2.4420000000000002</v>
      </c>
      <c r="X91" s="35">
        <v>3.8290000000000002</v>
      </c>
      <c r="Y91" s="35">
        <v>1.014</v>
      </c>
      <c r="Z91" s="35">
        <v>4.2370000000000001</v>
      </c>
      <c r="AA91" s="35">
        <v>4.6109999999999998</v>
      </c>
      <c r="AB91" s="35">
        <v>1.5269999999999999</v>
      </c>
      <c r="AC91" s="35">
        <v>7.7210000000000001</v>
      </c>
      <c r="AD91" s="35">
        <v>22.042000000000002</v>
      </c>
      <c r="AE91" s="35">
        <v>1863.2080000000001</v>
      </c>
      <c r="AF91" s="35">
        <v>23.36</v>
      </c>
      <c r="AG91" s="35">
        <v>59.509</v>
      </c>
      <c r="AH91" s="35">
        <v>408.84100000000001</v>
      </c>
      <c r="AI91" s="35">
        <v>799.27300000000002</v>
      </c>
      <c r="AJ91" s="35">
        <v>11.919</v>
      </c>
      <c r="AK91" s="35">
        <v>1.643</v>
      </c>
      <c r="AL91" s="35">
        <v>170.84200000000001</v>
      </c>
      <c r="AM91" s="35">
        <v>74.326999999999998</v>
      </c>
      <c r="AN91" s="35">
        <v>9.9459999999999997</v>
      </c>
      <c r="AO91" s="35">
        <v>800.46100000000001</v>
      </c>
      <c r="AP91" s="35">
        <v>125.639</v>
      </c>
      <c r="AQ91" s="35">
        <v>19.491</v>
      </c>
      <c r="AR91" s="35">
        <v>11.815</v>
      </c>
      <c r="AS91" s="35">
        <v>5.69</v>
      </c>
      <c r="AT91" s="35">
        <v>555.89400000000001</v>
      </c>
      <c r="AU91" s="35">
        <v>0.45300000000000001</v>
      </c>
      <c r="AV91" s="35">
        <v>5.3999999999999999E-2</v>
      </c>
      <c r="AW91" s="35">
        <v>7.2140000000000004</v>
      </c>
      <c r="AX91" s="35">
        <v>42.168999999999997</v>
      </c>
      <c r="AY91" s="35">
        <v>0</v>
      </c>
      <c r="AZ91" s="35">
        <v>11.503</v>
      </c>
      <c r="BA91" s="35">
        <v>266.03500000000003</v>
      </c>
      <c r="BB91" s="35">
        <v>23.251999999999999</v>
      </c>
      <c r="BC91" s="35">
        <v>336.31299999999999</v>
      </c>
      <c r="BD91" s="35">
        <v>8.8309999999999995</v>
      </c>
      <c r="BE91" s="35">
        <v>33.929000000000002</v>
      </c>
      <c r="BF91" s="35">
        <v>35.470999999999997</v>
      </c>
      <c r="BG91" s="35">
        <v>27.302</v>
      </c>
      <c r="BH91" s="35">
        <v>0</v>
      </c>
      <c r="BI91" s="35">
        <v>50.753999999999998</v>
      </c>
      <c r="BJ91" s="35">
        <v>0</v>
      </c>
      <c r="BK91" s="35">
        <v>0</v>
      </c>
      <c r="BL91" s="80">
        <v>0</v>
      </c>
      <c r="BM91" s="81">
        <f t="shared" si="5"/>
        <v>6556.9279999999999</v>
      </c>
      <c r="BN91" s="37"/>
      <c r="BO91" s="34">
        <v>0</v>
      </c>
      <c r="BP91" s="82">
        <f t="shared" si="6"/>
        <v>13041.492</v>
      </c>
      <c r="BQ91" s="36">
        <f t="shared" si="7"/>
        <v>13041.492</v>
      </c>
      <c r="BR91" s="83">
        <v>0</v>
      </c>
      <c r="BS91" s="34">
        <v>13041.492</v>
      </c>
      <c r="BT91" s="84">
        <v>0</v>
      </c>
      <c r="BU91" s="84">
        <v>0</v>
      </c>
      <c r="BV91" s="34">
        <v>0</v>
      </c>
      <c r="BW91" s="85">
        <v>0</v>
      </c>
      <c r="BX91" s="37">
        <v>0</v>
      </c>
      <c r="BZ91" s="2"/>
    </row>
    <row r="92" spans="1:78">
      <c r="A92" s="60" t="s">
        <v>40</v>
      </c>
      <c r="B92" s="37" t="s">
        <v>41</v>
      </c>
      <c r="C92" s="35">
        <f t="shared" si="4"/>
        <v>2373.3299999999995</v>
      </c>
      <c r="D92" s="34"/>
      <c r="E92" s="34"/>
      <c r="F92" s="34"/>
      <c r="G92" s="34"/>
      <c r="H92" s="34"/>
      <c r="I92" s="34"/>
      <c r="J92" s="34"/>
      <c r="K92" s="34"/>
      <c r="L92" s="36">
        <v>0</v>
      </c>
      <c r="M92" s="35">
        <v>9.1150000000000002</v>
      </c>
      <c r="N92" s="35">
        <v>0</v>
      </c>
      <c r="O92" s="35">
        <v>5.4059999999999997</v>
      </c>
      <c r="P92" s="35">
        <v>120.054</v>
      </c>
      <c r="Q92" s="35">
        <v>3.3000000000000002E-2</v>
      </c>
      <c r="R92" s="35">
        <v>0.214</v>
      </c>
      <c r="S92" s="35">
        <v>0</v>
      </c>
      <c r="T92" s="35">
        <v>0</v>
      </c>
      <c r="U92" s="35">
        <v>0</v>
      </c>
      <c r="V92" s="35">
        <v>0.67700000000000005</v>
      </c>
      <c r="W92" s="35">
        <v>2.419</v>
      </c>
      <c r="X92" s="35">
        <v>2.6709999999999998</v>
      </c>
      <c r="Y92" s="35">
        <v>11.88</v>
      </c>
      <c r="Z92" s="35">
        <v>0</v>
      </c>
      <c r="AA92" s="35">
        <v>0.27900000000000003</v>
      </c>
      <c r="AB92" s="35">
        <v>0.41199999999999998</v>
      </c>
      <c r="AC92" s="35">
        <v>5.2789999999999999</v>
      </c>
      <c r="AD92" s="35">
        <v>0</v>
      </c>
      <c r="AE92" s="35">
        <v>1.4370000000000001</v>
      </c>
      <c r="AF92" s="35">
        <v>14.551</v>
      </c>
      <c r="AG92" s="35">
        <v>37.073</v>
      </c>
      <c r="AH92" s="35">
        <v>740.68299999999999</v>
      </c>
      <c r="AI92" s="35">
        <v>169.03299999999999</v>
      </c>
      <c r="AJ92" s="35">
        <v>0.37</v>
      </c>
      <c r="AK92" s="35">
        <v>22.263000000000002</v>
      </c>
      <c r="AL92" s="35">
        <v>3.274</v>
      </c>
      <c r="AM92" s="35">
        <v>2.3969999999999998</v>
      </c>
      <c r="AN92" s="35">
        <v>0.19500000000000001</v>
      </c>
      <c r="AO92" s="35">
        <v>113.02200000000001</v>
      </c>
      <c r="AP92" s="35">
        <v>0</v>
      </c>
      <c r="AQ92" s="35">
        <v>2.52</v>
      </c>
      <c r="AR92" s="35">
        <v>12.919</v>
      </c>
      <c r="AS92" s="35">
        <v>0</v>
      </c>
      <c r="AT92" s="35">
        <v>0</v>
      </c>
      <c r="AU92" s="35">
        <v>0</v>
      </c>
      <c r="AV92" s="35">
        <v>0.18</v>
      </c>
      <c r="AW92" s="35">
        <v>6.0000000000000001E-3</v>
      </c>
      <c r="AX92" s="35">
        <v>25.114000000000001</v>
      </c>
      <c r="AY92" s="35">
        <v>0</v>
      </c>
      <c r="AZ92" s="35">
        <v>1.3879999999999999</v>
      </c>
      <c r="BA92" s="35">
        <v>5.9550000000000001</v>
      </c>
      <c r="BB92" s="35">
        <v>8.0329999999999995</v>
      </c>
      <c r="BC92" s="35">
        <v>156.084</v>
      </c>
      <c r="BD92" s="35">
        <v>0</v>
      </c>
      <c r="BE92" s="35">
        <v>18.577999999999999</v>
      </c>
      <c r="BF92" s="35">
        <v>30.942</v>
      </c>
      <c r="BG92" s="35">
        <v>2.8000000000000001E-2</v>
      </c>
      <c r="BH92" s="35">
        <v>0</v>
      </c>
      <c r="BI92" s="35">
        <v>0.249</v>
      </c>
      <c r="BJ92" s="35">
        <v>0</v>
      </c>
      <c r="BK92" s="35">
        <v>0</v>
      </c>
      <c r="BL92" s="80">
        <v>0</v>
      </c>
      <c r="BM92" s="81">
        <f t="shared" si="5"/>
        <v>1524.7329999999995</v>
      </c>
      <c r="BN92" s="37"/>
      <c r="BO92" s="34">
        <v>0</v>
      </c>
      <c r="BP92" s="82">
        <f t="shared" si="6"/>
        <v>848.59699999999998</v>
      </c>
      <c r="BQ92" s="36">
        <f t="shared" si="7"/>
        <v>848.59699999999998</v>
      </c>
      <c r="BR92" s="83">
        <v>0</v>
      </c>
      <c r="BS92" s="34">
        <v>848.59699999999998</v>
      </c>
      <c r="BT92" s="84">
        <v>0</v>
      </c>
      <c r="BU92" s="84">
        <v>0</v>
      </c>
      <c r="BV92" s="34">
        <v>0</v>
      </c>
      <c r="BW92" s="85">
        <v>0</v>
      </c>
      <c r="BX92" s="37">
        <v>0</v>
      </c>
      <c r="BZ92" s="2"/>
    </row>
    <row r="93" spans="1:78">
      <c r="A93" s="60" t="s">
        <v>42</v>
      </c>
      <c r="B93" s="37" t="s">
        <v>43</v>
      </c>
      <c r="C93" s="35">
        <f t="shared" si="4"/>
        <v>8459.9429999999993</v>
      </c>
      <c r="D93" s="34"/>
      <c r="E93" s="34"/>
      <c r="F93" s="34"/>
      <c r="G93" s="34"/>
      <c r="H93" s="34"/>
      <c r="I93" s="34"/>
      <c r="J93" s="34"/>
      <c r="K93" s="34"/>
      <c r="L93" s="36">
        <v>0</v>
      </c>
      <c r="M93" s="35">
        <v>7.1909999999999998</v>
      </c>
      <c r="N93" s="35">
        <v>0</v>
      </c>
      <c r="O93" s="35">
        <v>27.966999999999999</v>
      </c>
      <c r="P93" s="35">
        <v>2.532</v>
      </c>
      <c r="Q93" s="35">
        <v>6.0000000000000001E-3</v>
      </c>
      <c r="R93" s="35">
        <v>1.089</v>
      </c>
      <c r="S93" s="35">
        <v>0.93899999999999995</v>
      </c>
      <c r="T93" s="35">
        <v>0</v>
      </c>
      <c r="U93" s="35">
        <v>4.3150000000000004</v>
      </c>
      <c r="V93" s="35">
        <v>1.0209999999999999</v>
      </c>
      <c r="W93" s="35">
        <v>0</v>
      </c>
      <c r="X93" s="35">
        <v>0.57799999999999996</v>
      </c>
      <c r="Y93" s="35">
        <v>4.8470000000000004</v>
      </c>
      <c r="Z93" s="35">
        <v>0.20899999999999999</v>
      </c>
      <c r="AA93" s="35">
        <v>0</v>
      </c>
      <c r="AB93" s="35">
        <v>0.97499999999999998</v>
      </c>
      <c r="AC93" s="35">
        <v>3.157</v>
      </c>
      <c r="AD93" s="35">
        <v>10.851000000000001</v>
      </c>
      <c r="AE93" s="35">
        <v>30.353999999999999</v>
      </c>
      <c r="AF93" s="35">
        <v>16.585999999999999</v>
      </c>
      <c r="AG93" s="35">
        <v>9.3520000000000003</v>
      </c>
      <c r="AH93" s="35">
        <v>25.901</v>
      </c>
      <c r="AI93" s="35">
        <v>86.093999999999994</v>
      </c>
      <c r="AJ93" s="35">
        <v>3.1120000000000001</v>
      </c>
      <c r="AK93" s="35">
        <v>1.379</v>
      </c>
      <c r="AL93" s="35">
        <v>564.947</v>
      </c>
      <c r="AM93" s="35">
        <v>31.113</v>
      </c>
      <c r="AN93" s="35">
        <v>12.146000000000001</v>
      </c>
      <c r="AO93" s="35">
        <v>31.047000000000001</v>
      </c>
      <c r="AP93" s="35">
        <v>8.8030000000000008</v>
      </c>
      <c r="AQ93" s="35">
        <v>37.036000000000001</v>
      </c>
      <c r="AR93" s="35">
        <v>27.434999999999999</v>
      </c>
      <c r="AS93" s="35">
        <v>8.859</v>
      </c>
      <c r="AT93" s="35">
        <v>46.877000000000002</v>
      </c>
      <c r="AU93" s="35">
        <v>6.1609999999999996</v>
      </c>
      <c r="AV93" s="35">
        <v>13.717000000000001</v>
      </c>
      <c r="AW93" s="35">
        <v>0.127</v>
      </c>
      <c r="AX93" s="35">
        <v>36.265000000000001</v>
      </c>
      <c r="AY93" s="35">
        <v>0</v>
      </c>
      <c r="AZ93" s="35">
        <v>1.2370000000000001</v>
      </c>
      <c r="BA93" s="35">
        <v>403.416</v>
      </c>
      <c r="BB93" s="35">
        <v>22.978000000000002</v>
      </c>
      <c r="BC93" s="35">
        <v>121.636</v>
      </c>
      <c r="BD93" s="35">
        <v>0</v>
      </c>
      <c r="BE93" s="35">
        <v>12.513999999999999</v>
      </c>
      <c r="BF93" s="35">
        <v>25.263999999999999</v>
      </c>
      <c r="BG93" s="35">
        <v>6.0780000000000003</v>
      </c>
      <c r="BH93" s="35">
        <v>0</v>
      </c>
      <c r="BI93" s="35">
        <v>3.9260000000000002</v>
      </c>
      <c r="BJ93" s="35">
        <v>0</v>
      </c>
      <c r="BK93" s="35">
        <v>0</v>
      </c>
      <c r="BL93" s="80">
        <v>0</v>
      </c>
      <c r="BM93" s="81">
        <f t="shared" si="5"/>
        <v>1660.0369999999998</v>
      </c>
      <c r="BN93" s="37"/>
      <c r="BO93" s="34">
        <v>2344.0219999999999</v>
      </c>
      <c r="BP93" s="82">
        <f t="shared" si="6"/>
        <v>4455.884</v>
      </c>
      <c r="BQ93" s="36">
        <f t="shared" si="7"/>
        <v>4455.884</v>
      </c>
      <c r="BR93" s="83">
        <v>0</v>
      </c>
      <c r="BS93" s="34">
        <v>4455.884</v>
      </c>
      <c r="BT93" s="84">
        <v>0</v>
      </c>
      <c r="BU93" s="84">
        <v>0</v>
      </c>
      <c r="BV93" s="34">
        <v>0</v>
      </c>
      <c r="BW93" s="85">
        <v>0</v>
      </c>
      <c r="BX93" s="37">
        <v>0</v>
      </c>
      <c r="BZ93" s="2"/>
    </row>
    <row r="94" spans="1:78">
      <c r="A94" s="60" t="s">
        <v>44</v>
      </c>
      <c r="B94" s="37" t="s">
        <v>154</v>
      </c>
      <c r="C94" s="35">
        <f t="shared" si="4"/>
        <v>16087.428000000002</v>
      </c>
      <c r="D94" s="34"/>
      <c r="E94" s="34"/>
      <c r="F94" s="34"/>
      <c r="G94" s="34"/>
      <c r="H94" s="34"/>
      <c r="I94" s="34"/>
      <c r="J94" s="34"/>
      <c r="K94" s="34"/>
      <c r="L94" s="36">
        <v>0</v>
      </c>
      <c r="M94" s="35">
        <v>260.315</v>
      </c>
      <c r="N94" s="35">
        <v>0</v>
      </c>
      <c r="O94" s="35">
        <v>670.81799999999998</v>
      </c>
      <c r="P94" s="35">
        <v>105.00700000000001</v>
      </c>
      <c r="Q94" s="35">
        <v>0</v>
      </c>
      <c r="R94" s="35">
        <v>7.0869999999999997</v>
      </c>
      <c r="S94" s="35">
        <v>0</v>
      </c>
      <c r="T94" s="35">
        <v>0</v>
      </c>
      <c r="U94" s="35">
        <v>4.3869999999999996</v>
      </c>
      <c r="V94" s="35">
        <v>0</v>
      </c>
      <c r="W94" s="35">
        <v>0</v>
      </c>
      <c r="X94" s="35">
        <v>34.731999999999999</v>
      </c>
      <c r="Y94" s="35">
        <v>2.141</v>
      </c>
      <c r="Z94" s="35">
        <v>0</v>
      </c>
      <c r="AA94" s="35">
        <v>0.61599999999999999</v>
      </c>
      <c r="AB94" s="35">
        <v>0</v>
      </c>
      <c r="AC94" s="35">
        <v>269.97300000000001</v>
      </c>
      <c r="AD94" s="35">
        <v>163.11000000000001</v>
      </c>
      <c r="AE94" s="35">
        <v>537.14599999999996</v>
      </c>
      <c r="AF94" s="35">
        <v>10</v>
      </c>
      <c r="AG94" s="35">
        <v>17.077000000000002</v>
      </c>
      <c r="AH94" s="35">
        <v>1118.9269999999999</v>
      </c>
      <c r="AI94" s="35">
        <v>334.15100000000001</v>
      </c>
      <c r="AJ94" s="35">
        <v>236.876</v>
      </c>
      <c r="AK94" s="35">
        <v>413.54199999999997</v>
      </c>
      <c r="AL94" s="35">
        <v>2283.9650000000001</v>
      </c>
      <c r="AM94" s="35">
        <v>1528.3969999999999</v>
      </c>
      <c r="AN94" s="35">
        <v>0</v>
      </c>
      <c r="AO94" s="35">
        <v>233.042</v>
      </c>
      <c r="AP94" s="35">
        <v>22.501000000000001</v>
      </c>
      <c r="AQ94" s="35">
        <v>1.5069999999999999</v>
      </c>
      <c r="AR94" s="35">
        <v>384.92099999999999</v>
      </c>
      <c r="AS94" s="35">
        <v>0</v>
      </c>
      <c r="AT94" s="35">
        <v>140.93199999999999</v>
      </c>
      <c r="AU94" s="35">
        <v>0</v>
      </c>
      <c r="AV94" s="35">
        <v>2.3E-2</v>
      </c>
      <c r="AW94" s="35">
        <v>0.38</v>
      </c>
      <c r="AX94" s="35">
        <v>11.494999999999999</v>
      </c>
      <c r="AY94" s="35">
        <v>0</v>
      </c>
      <c r="AZ94" s="35">
        <v>40.232999999999997</v>
      </c>
      <c r="BA94" s="35">
        <v>77.641999999999996</v>
      </c>
      <c r="BB94" s="35">
        <v>0</v>
      </c>
      <c r="BC94" s="35">
        <v>98.486999999999995</v>
      </c>
      <c r="BD94" s="35">
        <v>0</v>
      </c>
      <c r="BE94" s="35">
        <v>20.678999999999998</v>
      </c>
      <c r="BF94" s="35">
        <v>30.213999999999999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80">
        <v>0</v>
      </c>
      <c r="BM94" s="81">
        <f t="shared" si="5"/>
        <v>9060.3230000000003</v>
      </c>
      <c r="BN94" s="37"/>
      <c r="BO94" s="34">
        <v>6668.38</v>
      </c>
      <c r="BP94" s="82">
        <f t="shared" si="6"/>
        <v>358.72500000000002</v>
      </c>
      <c r="BQ94" s="36">
        <f t="shared" si="7"/>
        <v>358.72500000000002</v>
      </c>
      <c r="BR94" s="83">
        <v>0</v>
      </c>
      <c r="BS94" s="34">
        <v>358.72500000000002</v>
      </c>
      <c r="BT94" s="84">
        <v>0</v>
      </c>
      <c r="BU94" s="84">
        <v>0</v>
      </c>
      <c r="BV94" s="34">
        <v>0</v>
      </c>
      <c r="BW94" s="85">
        <v>0</v>
      </c>
      <c r="BX94" s="37">
        <v>0</v>
      </c>
      <c r="BZ94" s="2"/>
    </row>
    <row r="95" spans="1:78">
      <c r="A95" s="60" t="s">
        <v>45</v>
      </c>
      <c r="B95" s="37" t="s">
        <v>187</v>
      </c>
      <c r="C95" s="35">
        <f t="shared" si="4"/>
        <v>315.54799999999994</v>
      </c>
      <c r="D95" s="34"/>
      <c r="E95" s="34"/>
      <c r="F95" s="34"/>
      <c r="G95" s="34"/>
      <c r="H95" s="34"/>
      <c r="I95" s="34"/>
      <c r="J95" s="34"/>
      <c r="K95" s="34"/>
      <c r="L95" s="36">
        <v>1.2999999999999999E-2</v>
      </c>
      <c r="M95" s="35">
        <v>0</v>
      </c>
      <c r="N95" s="35">
        <v>0</v>
      </c>
      <c r="O95" s="35">
        <v>0.46100000000000002</v>
      </c>
      <c r="P95" s="35">
        <v>0.25900000000000001</v>
      </c>
      <c r="Q95" s="35">
        <v>1E-3</v>
      </c>
      <c r="R95" s="35">
        <v>8.0000000000000002E-3</v>
      </c>
      <c r="S95" s="35">
        <v>1.7000000000000001E-2</v>
      </c>
      <c r="T95" s="35">
        <v>0</v>
      </c>
      <c r="U95" s="35">
        <v>0.48299999999999998</v>
      </c>
      <c r="V95" s="35">
        <v>3.1E-2</v>
      </c>
      <c r="W95" s="35">
        <v>1.4999999999999999E-2</v>
      </c>
      <c r="X95" s="35">
        <v>0.41799999999999998</v>
      </c>
      <c r="Y95" s="35">
        <v>2.9000000000000001E-2</v>
      </c>
      <c r="Z95" s="35">
        <v>0.13100000000000001</v>
      </c>
      <c r="AA95" s="35">
        <v>2E-3</v>
      </c>
      <c r="AB95" s="35">
        <v>1.2E-2</v>
      </c>
      <c r="AC95" s="35">
        <v>0.29299999999999998</v>
      </c>
      <c r="AD95" s="35">
        <v>1.2999999999999999E-2</v>
      </c>
      <c r="AE95" s="35">
        <v>11.433</v>
      </c>
      <c r="AF95" s="35">
        <v>1.2829999999999999</v>
      </c>
      <c r="AG95" s="35">
        <v>2.9849999999999999</v>
      </c>
      <c r="AH95" s="35">
        <v>1.738</v>
      </c>
      <c r="AI95" s="35">
        <v>2.2919999999999998</v>
      </c>
      <c r="AJ95" s="35">
        <v>8.0000000000000002E-3</v>
      </c>
      <c r="AK95" s="35">
        <v>0</v>
      </c>
      <c r="AL95" s="35">
        <v>0.40200000000000002</v>
      </c>
      <c r="AM95" s="35">
        <v>0.13400000000000001</v>
      </c>
      <c r="AN95" s="35">
        <v>7.0060000000000002</v>
      </c>
      <c r="AO95" s="35">
        <v>2.4079999999999999</v>
      </c>
      <c r="AP95" s="35">
        <v>0.67300000000000004</v>
      </c>
      <c r="AQ95" s="35">
        <v>0.115</v>
      </c>
      <c r="AR95" s="35">
        <v>1.5609999999999999</v>
      </c>
      <c r="AS95" s="35">
        <v>8.5000000000000006E-2</v>
      </c>
      <c r="AT95" s="35">
        <v>0</v>
      </c>
      <c r="AU95" s="35">
        <v>0.98899999999999999</v>
      </c>
      <c r="AV95" s="35">
        <v>1.258</v>
      </c>
      <c r="AW95" s="35">
        <v>4.7E-2</v>
      </c>
      <c r="AX95" s="35">
        <v>0.255</v>
      </c>
      <c r="AY95" s="35">
        <v>0</v>
      </c>
      <c r="AZ95" s="35">
        <v>1.4999999999999999E-2</v>
      </c>
      <c r="BA95" s="35">
        <v>0.15</v>
      </c>
      <c r="BB95" s="35">
        <v>0.11700000000000001</v>
      </c>
      <c r="BC95" s="35">
        <v>136.09800000000001</v>
      </c>
      <c r="BD95" s="35">
        <v>1.851</v>
      </c>
      <c r="BE95" s="35">
        <v>16.896999999999998</v>
      </c>
      <c r="BF95" s="35">
        <v>9.9979999999999993</v>
      </c>
      <c r="BG95" s="35">
        <v>0.42099999999999999</v>
      </c>
      <c r="BH95" s="35">
        <v>0.78</v>
      </c>
      <c r="BI95" s="35">
        <v>0.433</v>
      </c>
      <c r="BJ95" s="35">
        <v>0</v>
      </c>
      <c r="BK95" s="35">
        <v>0</v>
      </c>
      <c r="BL95" s="80">
        <v>0</v>
      </c>
      <c r="BM95" s="81">
        <f t="shared" si="5"/>
        <v>203.61799999999997</v>
      </c>
      <c r="BN95" s="37"/>
      <c r="BO95" s="34">
        <v>19.123999999999999</v>
      </c>
      <c r="BP95" s="82">
        <f t="shared" si="6"/>
        <v>92.805999999999997</v>
      </c>
      <c r="BQ95" s="36">
        <f t="shared" si="7"/>
        <v>92.805999999999997</v>
      </c>
      <c r="BR95" s="83">
        <v>0</v>
      </c>
      <c r="BS95" s="34">
        <v>92.805999999999997</v>
      </c>
      <c r="BT95" s="84">
        <v>0</v>
      </c>
      <c r="BU95" s="84">
        <v>0</v>
      </c>
      <c r="BV95" s="34">
        <v>0</v>
      </c>
      <c r="BW95" s="85">
        <v>0</v>
      </c>
      <c r="BX95" s="37">
        <v>0</v>
      </c>
      <c r="BZ95" s="2"/>
    </row>
    <row r="96" spans="1:78">
      <c r="A96" s="60" t="s">
        <v>46</v>
      </c>
      <c r="B96" s="37" t="s">
        <v>47</v>
      </c>
      <c r="C96" s="35">
        <f t="shared" si="4"/>
        <v>23440.814999999999</v>
      </c>
      <c r="D96" s="34"/>
      <c r="E96" s="34"/>
      <c r="F96" s="34"/>
      <c r="G96" s="34"/>
      <c r="H96" s="34"/>
      <c r="I96" s="34"/>
      <c r="J96" s="34"/>
      <c r="K96" s="34"/>
      <c r="L96" s="36">
        <v>1.8859999999999999</v>
      </c>
      <c r="M96" s="35">
        <v>7.9749999999999996</v>
      </c>
      <c r="N96" s="35">
        <v>0.28399999999999997</v>
      </c>
      <c r="O96" s="35">
        <v>10.416</v>
      </c>
      <c r="P96" s="35">
        <v>0.94299999999999995</v>
      </c>
      <c r="Q96" s="35">
        <v>4.0000000000000001E-3</v>
      </c>
      <c r="R96" s="35">
        <v>2.6960000000000002</v>
      </c>
      <c r="S96" s="35">
        <v>0</v>
      </c>
      <c r="T96" s="35">
        <v>0</v>
      </c>
      <c r="U96" s="35">
        <v>1.5960000000000001</v>
      </c>
      <c r="V96" s="35">
        <v>0.377</v>
      </c>
      <c r="W96" s="35">
        <v>0</v>
      </c>
      <c r="X96" s="35">
        <v>0.68300000000000005</v>
      </c>
      <c r="Y96" s="35">
        <v>2.4990000000000001</v>
      </c>
      <c r="Z96" s="35">
        <v>0</v>
      </c>
      <c r="AA96" s="35">
        <v>0</v>
      </c>
      <c r="AB96" s="35">
        <v>0.72</v>
      </c>
      <c r="AC96" s="35">
        <v>0.39900000000000002</v>
      </c>
      <c r="AD96" s="35">
        <v>4.01</v>
      </c>
      <c r="AE96" s="35">
        <v>50.35</v>
      </c>
      <c r="AF96" s="35">
        <v>9.5440000000000005</v>
      </c>
      <c r="AG96" s="35">
        <v>10.37</v>
      </c>
      <c r="AH96" s="35">
        <v>13.192</v>
      </c>
      <c r="AI96" s="35">
        <v>23.004999999999999</v>
      </c>
      <c r="AJ96" s="35">
        <v>0.41699999999999998</v>
      </c>
      <c r="AK96" s="35">
        <v>0.76300000000000001</v>
      </c>
      <c r="AL96" s="35">
        <v>2.827</v>
      </c>
      <c r="AM96" s="35">
        <v>69.44</v>
      </c>
      <c r="AN96" s="35">
        <v>0.55300000000000005</v>
      </c>
      <c r="AO96" s="35">
        <v>99.025999999999996</v>
      </c>
      <c r="AP96" s="35">
        <v>7.5940000000000003</v>
      </c>
      <c r="AQ96" s="35">
        <v>7.3230000000000004</v>
      </c>
      <c r="AR96" s="35">
        <v>16.420999999999999</v>
      </c>
      <c r="AS96" s="35">
        <v>6.5190000000000001</v>
      </c>
      <c r="AT96" s="35">
        <v>12.374000000000001</v>
      </c>
      <c r="AU96" s="35">
        <v>4.032</v>
      </c>
      <c r="AV96" s="35">
        <v>4.4530000000000003</v>
      </c>
      <c r="AW96" s="35">
        <v>2.7429999999999999</v>
      </c>
      <c r="AX96" s="35">
        <v>11.573</v>
      </c>
      <c r="AY96" s="35">
        <v>0.04</v>
      </c>
      <c r="AZ96" s="35">
        <v>1.6379999999999999</v>
      </c>
      <c r="BA96" s="35">
        <v>1281.441</v>
      </c>
      <c r="BB96" s="35">
        <v>8.5090000000000003</v>
      </c>
      <c r="BC96" s="35">
        <v>123.303</v>
      </c>
      <c r="BD96" s="35">
        <v>4.4160000000000004</v>
      </c>
      <c r="BE96" s="35">
        <v>8.1460000000000008</v>
      </c>
      <c r="BF96" s="35">
        <v>13.504</v>
      </c>
      <c r="BG96" s="35">
        <v>1.597</v>
      </c>
      <c r="BH96" s="35">
        <v>1.8129999999999999</v>
      </c>
      <c r="BI96" s="35">
        <v>0.47099999999999997</v>
      </c>
      <c r="BJ96" s="35">
        <v>0</v>
      </c>
      <c r="BK96" s="35">
        <v>0</v>
      </c>
      <c r="BL96" s="80">
        <v>0</v>
      </c>
      <c r="BM96" s="81">
        <f t="shared" si="5"/>
        <v>1831.885</v>
      </c>
      <c r="BN96" s="37"/>
      <c r="BO96" s="34">
        <v>0</v>
      </c>
      <c r="BP96" s="82">
        <f t="shared" si="6"/>
        <v>21608.93</v>
      </c>
      <c r="BQ96" s="36">
        <f t="shared" si="7"/>
        <v>21608.93</v>
      </c>
      <c r="BR96" s="83">
        <v>6.39</v>
      </c>
      <c r="BS96" s="34">
        <v>21602.54</v>
      </c>
      <c r="BT96" s="84">
        <v>0</v>
      </c>
      <c r="BU96" s="84">
        <v>0</v>
      </c>
      <c r="BV96" s="34">
        <v>0</v>
      </c>
      <c r="BW96" s="85">
        <v>0</v>
      </c>
      <c r="BX96" s="37">
        <v>0</v>
      </c>
      <c r="BZ96" s="2"/>
    </row>
    <row r="97" spans="1:78">
      <c r="A97" s="60" t="s">
        <v>48</v>
      </c>
      <c r="B97" s="37" t="s">
        <v>290</v>
      </c>
      <c r="C97" s="35">
        <f t="shared" si="4"/>
        <v>13479.197</v>
      </c>
      <c r="D97" s="34"/>
      <c r="E97" s="34"/>
      <c r="F97" s="34"/>
      <c r="G97" s="34"/>
      <c r="H97" s="34"/>
      <c r="I97" s="34"/>
      <c r="J97" s="34"/>
      <c r="K97" s="34"/>
      <c r="L97" s="36">
        <v>1.752</v>
      </c>
      <c r="M97" s="35">
        <v>69.411000000000001</v>
      </c>
      <c r="N97" s="35">
        <v>0.36399999999999999</v>
      </c>
      <c r="O97" s="35">
        <v>15.324999999999999</v>
      </c>
      <c r="P97" s="35">
        <v>0.56899999999999995</v>
      </c>
      <c r="Q97" s="35">
        <v>4.0000000000000001E-3</v>
      </c>
      <c r="R97" s="35">
        <v>1.054</v>
      </c>
      <c r="S97" s="35">
        <v>0.40200000000000002</v>
      </c>
      <c r="T97" s="35">
        <v>0</v>
      </c>
      <c r="U97" s="35">
        <v>1.6679999999999999</v>
      </c>
      <c r="V97" s="35">
        <v>0.13500000000000001</v>
      </c>
      <c r="W97" s="35">
        <v>0</v>
      </c>
      <c r="X97" s="35">
        <v>0.85299999999999998</v>
      </c>
      <c r="Y97" s="35">
        <v>3.379</v>
      </c>
      <c r="Z97" s="35">
        <v>0.52900000000000003</v>
      </c>
      <c r="AA97" s="35">
        <v>0.22</v>
      </c>
      <c r="AB97" s="35">
        <v>1.1499999999999999</v>
      </c>
      <c r="AC97" s="35">
        <v>0.97899999999999998</v>
      </c>
      <c r="AD97" s="35">
        <v>2.1160000000000001</v>
      </c>
      <c r="AE97" s="35">
        <v>11.621</v>
      </c>
      <c r="AF97" s="35">
        <v>5.835</v>
      </c>
      <c r="AG97" s="35">
        <v>29.222000000000001</v>
      </c>
      <c r="AH97" s="35">
        <v>6.9889999999999999</v>
      </c>
      <c r="AI97" s="35">
        <v>356.74400000000003</v>
      </c>
      <c r="AJ97" s="35">
        <v>0.53500000000000003</v>
      </c>
      <c r="AK97" s="35">
        <v>5.7080000000000002</v>
      </c>
      <c r="AL97" s="35">
        <v>116.40900000000001</v>
      </c>
      <c r="AM97" s="35">
        <v>24.760999999999999</v>
      </c>
      <c r="AN97" s="35">
        <v>0.253</v>
      </c>
      <c r="AO97" s="35">
        <v>6.5190000000000001</v>
      </c>
      <c r="AP97" s="35">
        <v>102.453</v>
      </c>
      <c r="AQ97" s="35">
        <v>4.4660000000000002</v>
      </c>
      <c r="AR97" s="35">
        <v>4.6059999999999999</v>
      </c>
      <c r="AS97" s="35">
        <v>2.238</v>
      </c>
      <c r="AT97" s="35">
        <v>31.882999999999999</v>
      </c>
      <c r="AU97" s="35">
        <v>5.6970000000000001</v>
      </c>
      <c r="AV97" s="35">
        <v>1.5549999999999999</v>
      </c>
      <c r="AW97" s="35">
        <v>5.0999999999999997E-2</v>
      </c>
      <c r="AX97" s="35">
        <v>7.4409999999999998</v>
      </c>
      <c r="AY97" s="35">
        <v>3.5999999999999997E-2</v>
      </c>
      <c r="AZ97" s="35">
        <v>0.92200000000000004</v>
      </c>
      <c r="BA97" s="35">
        <v>11.185</v>
      </c>
      <c r="BB97" s="35">
        <v>1.774</v>
      </c>
      <c r="BC97" s="35">
        <v>156.30600000000001</v>
      </c>
      <c r="BD97" s="35">
        <v>4.4850000000000003</v>
      </c>
      <c r="BE97" s="35">
        <v>10.71</v>
      </c>
      <c r="BF97" s="35">
        <v>16.486000000000001</v>
      </c>
      <c r="BG97" s="35">
        <v>1.6919999999999999</v>
      </c>
      <c r="BH97" s="35">
        <v>9.3680000000000003</v>
      </c>
      <c r="BI97" s="35">
        <v>1.5920000000000001</v>
      </c>
      <c r="BJ97" s="35">
        <v>0</v>
      </c>
      <c r="BK97" s="35">
        <v>0</v>
      </c>
      <c r="BL97" s="80">
        <v>0</v>
      </c>
      <c r="BM97" s="81">
        <f t="shared" si="5"/>
        <v>1039.4520000000002</v>
      </c>
      <c r="BN97" s="37"/>
      <c r="BO97" s="34">
        <v>4637.8050000000003</v>
      </c>
      <c r="BP97" s="82">
        <f t="shared" si="6"/>
        <v>7801.94</v>
      </c>
      <c r="BQ97" s="36">
        <f t="shared" si="7"/>
        <v>7801.94</v>
      </c>
      <c r="BR97" s="83">
        <v>0</v>
      </c>
      <c r="BS97" s="34">
        <v>7801.94</v>
      </c>
      <c r="BT97" s="84">
        <v>0</v>
      </c>
      <c r="BU97" s="84">
        <v>0</v>
      </c>
      <c r="BV97" s="34">
        <v>0</v>
      </c>
      <c r="BW97" s="85">
        <v>0</v>
      </c>
      <c r="BX97" s="37">
        <v>0</v>
      </c>
      <c r="BZ97" s="2"/>
    </row>
    <row r="98" spans="1:78">
      <c r="A98" s="60" t="s">
        <v>49</v>
      </c>
      <c r="B98" s="37" t="s">
        <v>209</v>
      </c>
      <c r="C98" s="35">
        <f t="shared" si="4"/>
        <v>1565.9669999999996</v>
      </c>
      <c r="D98" s="34"/>
      <c r="E98" s="34"/>
      <c r="F98" s="34"/>
      <c r="G98" s="34"/>
      <c r="H98" s="34"/>
      <c r="I98" s="34"/>
      <c r="J98" s="34"/>
      <c r="K98" s="34"/>
      <c r="L98" s="36">
        <v>0</v>
      </c>
      <c r="M98" s="35">
        <v>2E-3</v>
      </c>
      <c r="N98" s="35">
        <v>1.0999999999999999E-2</v>
      </c>
      <c r="O98" s="35">
        <v>4.6920000000000002</v>
      </c>
      <c r="P98" s="35">
        <v>0.13100000000000001</v>
      </c>
      <c r="Q98" s="35">
        <v>1E-3</v>
      </c>
      <c r="R98" s="35">
        <v>0</v>
      </c>
      <c r="S98" s="35">
        <v>0.74199999999999999</v>
      </c>
      <c r="T98" s="35">
        <v>0</v>
      </c>
      <c r="U98" s="35">
        <v>5.2999999999999999E-2</v>
      </c>
      <c r="V98" s="35">
        <v>0.17299999999999999</v>
      </c>
      <c r="W98" s="35">
        <v>1.6E-2</v>
      </c>
      <c r="X98" s="35">
        <v>1.4999999999999999E-2</v>
      </c>
      <c r="Y98" s="35">
        <v>8.9999999999999993E-3</v>
      </c>
      <c r="Z98" s="35">
        <v>1E-3</v>
      </c>
      <c r="AA98" s="35">
        <v>2.9000000000000001E-2</v>
      </c>
      <c r="AB98" s="35">
        <v>4.5999999999999999E-2</v>
      </c>
      <c r="AC98" s="35">
        <v>5.2999999999999999E-2</v>
      </c>
      <c r="AD98" s="35">
        <v>2.7E-2</v>
      </c>
      <c r="AE98" s="35">
        <v>2.0960000000000001</v>
      </c>
      <c r="AF98" s="35">
        <v>0.40200000000000002</v>
      </c>
      <c r="AG98" s="35">
        <v>0.17</v>
      </c>
      <c r="AH98" s="35">
        <v>2.5339999999999998</v>
      </c>
      <c r="AI98" s="35">
        <v>0.746</v>
      </c>
      <c r="AJ98" s="35">
        <v>7.0000000000000001E-3</v>
      </c>
      <c r="AK98" s="35">
        <v>0.48199999999999998</v>
      </c>
      <c r="AL98" s="35">
        <v>17.259</v>
      </c>
      <c r="AM98" s="35">
        <v>1.58</v>
      </c>
      <c r="AN98" s="35">
        <v>0</v>
      </c>
      <c r="AO98" s="35">
        <v>1.8919999999999999</v>
      </c>
      <c r="AP98" s="35">
        <v>1.7050000000000001</v>
      </c>
      <c r="AQ98" s="35">
        <v>68.944999999999993</v>
      </c>
      <c r="AR98" s="35">
        <v>480.46699999999998</v>
      </c>
      <c r="AS98" s="35">
        <v>1.2E-2</v>
      </c>
      <c r="AT98" s="35">
        <v>66.858000000000004</v>
      </c>
      <c r="AU98" s="35">
        <v>0.314</v>
      </c>
      <c r="AV98" s="35">
        <v>0.19800000000000001</v>
      </c>
      <c r="AW98" s="35">
        <v>0.01</v>
      </c>
      <c r="AX98" s="35">
        <v>2.7879999999999998</v>
      </c>
      <c r="AY98" s="35">
        <v>1.2E-2</v>
      </c>
      <c r="AZ98" s="35">
        <v>0</v>
      </c>
      <c r="BA98" s="35">
        <v>3.7999999999999999E-2</v>
      </c>
      <c r="BB98" s="35">
        <v>0.33300000000000002</v>
      </c>
      <c r="BC98" s="35">
        <v>4.8330000000000002</v>
      </c>
      <c r="BD98" s="35">
        <v>0</v>
      </c>
      <c r="BE98" s="35">
        <v>26.606000000000002</v>
      </c>
      <c r="BF98" s="35">
        <v>0.68899999999999995</v>
      </c>
      <c r="BG98" s="35">
        <v>0.129</v>
      </c>
      <c r="BH98" s="35">
        <v>1.413</v>
      </c>
      <c r="BI98" s="35">
        <v>20.131</v>
      </c>
      <c r="BJ98" s="35">
        <v>0</v>
      </c>
      <c r="BK98" s="35">
        <v>0</v>
      </c>
      <c r="BL98" s="80">
        <v>0</v>
      </c>
      <c r="BM98" s="81">
        <f t="shared" si="5"/>
        <v>708.64999999999975</v>
      </c>
      <c r="BN98" s="37"/>
      <c r="BO98" s="34">
        <v>80.266999999999996</v>
      </c>
      <c r="BP98" s="82">
        <f t="shared" si="6"/>
        <v>777.05</v>
      </c>
      <c r="BQ98" s="36">
        <f t="shared" si="7"/>
        <v>777.05</v>
      </c>
      <c r="BR98" s="83">
        <v>72.468000000000004</v>
      </c>
      <c r="BS98" s="34">
        <v>704.58199999999999</v>
      </c>
      <c r="BT98" s="84">
        <v>0</v>
      </c>
      <c r="BU98" s="84">
        <v>0</v>
      </c>
      <c r="BV98" s="34">
        <v>0</v>
      </c>
      <c r="BW98" s="85">
        <v>0</v>
      </c>
      <c r="BX98" s="37">
        <v>0</v>
      </c>
      <c r="BZ98" s="2"/>
    </row>
    <row r="99" spans="1:78">
      <c r="A99" s="60" t="s">
        <v>50</v>
      </c>
      <c r="B99" s="37" t="s">
        <v>51</v>
      </c>
      <c r="C99" s="35">
        <f t="shared" si="4"/>
        <v>11045.366</v>
      </c>
      <c r="D99" s="34"/>
      <c r="E99" s="34"/>
      <c r="F99" s="34"/>
      <c r="G99" s="34"/>
      <c r="H99" s="34"/>
      <c r="I99" s="34"/>
      <c r="J99" s="34"/>
      <c r="K99" s="34"/>
      <c r="L99" s="36">
        <v>0.63600000000000001</v>
      </c>
      <c r="M99" s="35">
        <v>174.29400000000001</v>
      </c>
      <c r="N99" s="35">
        <v>0.126</v>
      </c>
      <c r="O99" s="35">
        <v>38.075000000000003</v>
      </c>
      <c r="P99" s="35">
        <v>13.637</v>
      </c>
      <c r="Q99" s="35">
        <v>0.01</v>
      </c>
      <c r="R99" s="35">
        <v>1.59</v>
      </c>
      <c r="S99" s="35">
        <v>0.88700000000000001</v>
      </c>
      <c r="T99" s="35">
        <v>0</v>
      </c>
      <c r="U99" s="35">
        <v>0.33600000000000002</v>
      </c>
      <c r="V99" s="35">
        <v>1.0169999999999999</v>
      </c>
      <c r="W99" s="35">
        <v>0.85399999999999998</v>
      </c>
      <c r="X99" s="35">
        <v>3.589</v>
      </c>
      <c r="Y99" s="35">
        <v>4.3070000000000004</v>
      </c>
      <c r="Z99" s="35">
        <v>0.90300000000000002</v>
      </c>
      <c r="AA99" s="35">
        <v>1.625</v>
      </c>
      <c r="AB99" s="35">
        <v>0.85299999999999998</v>
      </c>
      <c r="AC99" s="35">
        <v>28.3</v>
      </c>
      <c r="AD99" s="35">
        <v>9.1319999999999997</v>
      </c>
      <c r="AE99" s="35">
        <v>81.602999999999994</v>
      </c>
      <c r="AF99" s="35">
        <v>27.291</v>
      </c>
      <c r="AG99" s="35">
        <v>33.633000000000003</v>
      </c>
      <c r="AH99" s="35">
        <v>42.680999999999997</v>
      </c>
      <c r="AI99" s="35">
        <v>268.50400000000002</v>
      </c>
      <c r="AJ99" s="35">
        <v>78.155000000000001</v>
      </c>
      <c r="AK99" s="35">
        <v>3.7050000000000001</v>
      </c>
      <c r="AL99" s="35">
        <v>239.61699999999999</v>
      </c>
      <c r="AM99" s="35">
        <v>59.082999999999998</v>
      </c>
      <c r="AN99" s="35">
        <v>5.1269999999999998</v>
      </c>
      <c r="AO99" s="35">
        <v>93.102000000000004</v>
      </c>
      <c r="AP99" s="35">
        <v>37.905000000000001</v>
      </c>
      <c r="AQ99" s="35">
        <v>31.347000000000001</v>
      </c>
      <c r="AR99" s="35">
        <v>2290.4920000000002</v>
      </c>
      <c r="AS99" s="35">
        <v>7.5350000000000001</v>
      </c>
      <c r="AT99" s="35">
        <v>162.072</v>
      </c>
      <c r="AU99" s="35">
        <v>25.687999999999999</v>
      </c>
      <c r="AV99" s="35">
        <v>32.466000000000001</v>
      </c>
      <c r="AW99" s="35">
        <v>0.72099999999999997</v>
      </c>
      <c r="AX99" s="35">
        <v>153.655</v>
      </c>
      <c r="AY99" s="35">
        <v>0.28699999999999998</v>
      </c>
      <c r="AZ99" s="35">
        <v>3.21</v>
      </c>
      <c r="BA99" s="35">
        <v>67.635000000000005</v>
      </c>
      <c r="BB99" s="35">
        <v>17.619</v>
      </c>
      <c r="BC99" s="35">
        <v>136.566</v>
      </c>
      <c r="BD99" s="35">
        <v>5.4470000000000001</v>
      </c>
      <c r="BE99" s="35">
        <v>28.295000000000002</v>
      </c>
      <c r="BF99" s="35">
        <v>19.096</v>
      </c>
      <c r="BG99" s="35">
        <v>2.9359999999999999</v>
      </c>
      <c r="BH99" s="35">
        <v>7.3550000000000004</v>
      </c>
      <c r="BI99" s="35">
        <v>16.431999999999999</v>
      </c>
      <c r="BJ99" s="35">
        <v>0</v>
      </c>
      <c r="BK99" s="35">
        <v>0</v>
      </c>
      <c r="BL99" s="80">
        <v>0</v>
      </c>
      <c r="BM99" s="81">
        <f t="shared" si="5"/>
        <v>4259.4309999999996</v>
      </c>
      <c r="BN99" s="37"/>
      <c r="BO99" s="34">
        <v>1182.9169999999999</v>
      </c>
      <c r="BP99" s="82">
        <f t="shared" si="6"/>
        <v>5603.018</v>
      </c>
      <c r="BQ99" s="36">
        <f t="shared" si="7"/>
        <v>5603.018</v>
      </c>
      <c r="BR99" s="83">
        <v>0</v>
      </c>
      <c r="BS99" s="34">
        <v>5603.018</v>
      </c>
      <c r="BT99" s="84">
        <v>0</v>
      </c>
      <c r="BU99" s="84">
        <v>0</v>
      </c>
      <c r="BV99" s="34">
        <v>0</v>
      </c>
      <c r="BW99" s="85">
        <v>0</v>
      </c>
      <c r="BX99" s="37">
        <v>0</v>
      </c>
      <c r="BZ99" s="2"/>
    </row>
    <row r="100" spans="1:78">
      <c r="A100" s="60" t="s">
        <v>52</v>
      </c>
      <c r="B100" s="37" t="s">
        <v>188</v>
      </c>
      <c r="C100" s="35">
        <f t="shared" si="4"/>
        <v>1973.982</v>
      </c>
      <c r="D100" s="34"/>
      <c r="E100" s="34"/>
      <c r="F100" s="34"/>
      <c r="G100" s="34"/>
      <c r="H100" s="34"/>
      <c r="I100" s="34"/>
      <c r="J100" s="34"/>
      <c r="K100" s="34"/>
      <c r="L100" s="36">
        <v>1.2999999999999999E-2</v>
      </c>
      <c r="M100" s="35">
        <v>0</v>
      </c>
      <c r="N100" s="35">
        <v>0.219</v>
      </c>
      <c r="O100" s="35">
        <v>2.931</v>
      </c>
      <c r="P100" s="35">
        <v>6.13</v>
      </c>
      <c r="Q100" s="35">
        <v>3.0000000000000001E-3</v>
      </c>
      <c r="R100" s="35">
        <v>0.61899999999999999</v>
      </c>
      <c r="S100" s="35">
        <v>4.4999999999999998E-2</v>
      </c>
      <c r="T100" s="35">
        <v>0</v>
      </c>
      <c r="U100" s="35">
        <v>3.1880000000000002</v>
      </c>
      <c r="V100" s="35">
        <v>1.52</v>
      </c>
      <c r="W100" s="35">
        <v>9.8000000000000004E-2</v>
      </c>
      <c r="X100" s="35">
        <v>1.482</v>
      </c>
      <c r="Y100" s="35">
        <v>0.79900000000000004</v>
      </c>
      <c r="Z100" s="35">
        <v>7.0000000000000001E-3</v>
      </c>
      <c r="AA100" s="35">
        <v>0.11</v>
      </c>
      <c r="AB100" s="35">
        <v>0.14299999999999999</v>
      </c>
      <c r="AC100" s="35">
        <v>1.196</v>
      </c>
      <c r="AD100" s="35">
        <v>10.423</v>
      </c>
      <c r="AE100" s="35">
        <v>36.171999999999997</v>
      </c>
      <c r="AF100" s="35">
        <v>4.7789999999999999</v>
      </c>
      <c r="AG100" s="35">
        <v>8.0259999999999998</v>
      </c>
      <c r="AH100" s="35">
        <v>17.943000000000001</v>
      </c>
      <c r="AI100" s="35">
        <v>22.603999999999999</v>
      </c>
      <c r="AJ100" s="35">
        <v>1.2370000000000001</v>
      </c>
      <c r="AK100" s="35">
        <v>1.7529999999999999</v>
      </c>
      <c r="AL100" s="35">
        <v>109.21599999999999</v>
      </c>
      <c r="AM100" s="35">
        <v>42.38</v>
      </c>
      <c r="AN100" s="35">
        <v>1.1519999999999999</v>
      </c>
      <c r="AO100" s="35">
        <v>29.446000000000002</v>
      </c>
      <c r="AP100" s="35">
        <v>7.2619999999999996</v>
      </c>
      <c r="AQ100" s="35">
        <v>2.93</v>
      </c>
      <c r="AR100" s="35">
        <v>0.32200000000000001</v>
      </c>
      <c r="AS100" s="35">
        <v>23.126000000000001</v>
      </c>
      <c r="AT100" s="35">
        <v>0</v>
      </c>
      <c r="AU100" s="35">
        <v>0</v>
      </c>
      <c r="AV100" s="35">
        <v>9.7059999999999995</v>
      </c>
      <c r="AW100" s="35">
        <v>0.25</v>
      </c>
      <c r="AX100" s="35">
        <v>10.259</v>
      </c>
      <c r="AY100" s="35">
        <v>0.111</v>
      </c>
      <c r="AZ100" s="35">
        <v>0</v>
      </c>
      <c r="BA100" s="35">
        <v>7.1180000000000003</v>
      </c>
      <c r="BB100" s="35">
        <v>3.0630000000000002</v>
      </c>
      <c r="BC100" s="35">
        <v>73.870999999999995</v>
      </c>
      <c r="BD100" s="35">
        <v>0.36099999999999999</v>
      </c>
      <c r="BE100" s="35">
        <v>4.4039999999999999</v>
      </c>
      <c r="BF100" s="35">
        <v>3.3439999999999999</v>
      </c>
      <c r="BG100" s="35">
        <v>1.1779999999999999</v>
      </c>
      <c r="BH100" s="35">
        <v>0</v>
      </c>
      <c r="BI100" s="35">
        <v>6.3E-2</v>
      </c>
      <c r="BJ100" s="35">
        <v>0</v>
      </c>
      <c r="BK100" s="35">
        <v>0</v>
      </c>
      <c r="BL100" s="80">
        <v>0</v>
      </c>
      <c r="BM100" s="81">
        <f t="shared" si="5"/>
        <v>451.00199999999995</v>
      </c>
      <c r="BN100" s="37"/>
      <c r="BO100" s="34">
        <v>239.54300000000001</v>
      </c>
      <c r="BP100" s="82">
        <f t="shared" si="6"/>
        <v>0</v>
      </c>
      <c r="BQ100" s="36">
        <f t="shared" si="7"/>
        <v>0</v>
      </c>
      <c r="BR100" s="83">
        <v>0</v>
      </c>
      <c r="BS100" s="34">
        <v>0</v>
      </c>
      <c r="BT100" s="84">
        <v>0</v>
      </c>
      <c r="BU100" s="84">
        <v>0</v>
      </c>
      <c r="BV100" s="34">
        <v>1283.4369999999999</v>
      </c>
      <c r="BW100" s="85">
        <v>0</v>
      </c>
      <c r="BX100" s="37">
        <v>0</v>
      </c>
      <c r="BZ100" s="2"/>
    </row>
    <row r="101" spans="1:78">
      <c r="A101" s="60" t="s">
        <v>53</v>
      </c>
      <c r="B101" s="37" t="s">
        <v>137</v>
      </c>
      <c r="C101" s="35">
        <f t="shared" si="4"/>
        <v>16102.351000000002</v>
      </c>
      <c r="D101" s="34"/>
      <c r="E101" s="34"/>
      <c r="F101" s="34"/>
      <c r="G101" s="34"/>
      <c r="H101" s="34"/>
      <c r="I101" s="34"/>
      <c r="J101" s="34"/>
      <c r="K101" s="34"/>
      <c r="L101" s="36">
        <v>1.0580000000000001</v>
      </c>
      <c r="M101" s="35">
        <v>10.433</v>
      </c>
      <c r="N101" s="35">
        <v>1.7849999999999999</v>
      </c>
      <c r="O101" s="35">
        <v>80</v>
      </c>
      <c r="P101" s="35">
        <v>50.529000000000003</v>
      </c>
      <c r="Q101" s="35">
        <v>0.13300000000000001</v>
      </c>
      <c r="R101" s="35">
        <v>1.8129999999999999</v>
      </c>
      <c r="S101" s="35">
        <v>1.1100000000000001</v>
      </c>
      <c r="T101" s="35">
        <v>0</v>
      </c>
      <c r="U101" s="35">
        <v>47.466999999999999</v>
      </c>
      <c r="V101" s="35">
        <v>20.677</v>
      </c>
      <c r="W101" s="35">
        <v>1.972</v>
      </c>
      <c r="X101" s="35">
        <v>18.602</v>
      </c>
      <c r="Y101" s="35">
        <v>25.733000000000001</v>
      </c>
      <c r="Z101" s="35">
        <v>4.4999999999999998E-2</v>
      </c>
      <c r="AA101" s="35">
        <v>3.5489999999999999</v>
      </c>
      <c r="AB101" s="35">
        <v>1.51</v>
      </c>
      <c r="AC101" s="35">
        <v>234.535</v>
      </c>
      <c r="AD101" s="35">
        <v>105.703</v>
      </c>
      <c r="AE101" s="35">
        <v>999.96799999999996</v>
      </c>
      <c r="AF101" s="35">
        <v>62.442999999999998</v>
      </c>
      <c r="AG101" s="35">
        <v>106.41500000000001</v>
      </c>
      <c r="AH101" s="35">
        <v>131.495</v>
      </c>
      <c r="AI101" s="35">
        <v>357.34100000000001</v>
      </c>
      <c r="AJ101" s="35">
        <v>12.347</v>
      </c>
      <c r="AK101" s="35">
        <v>72.183000000000007</v>
      </c>
      <c r="AL101" s="35">
        <v>22.01</v>
      </c>
      <c r="AM101" s="35">
        <v>236.75899999999999</v>
      </c>
      <c r="AN101" s="35">
        <v>6.1669999999999998</v>
      </c>
      <c r="AO101" s="35">
        <v>498.62700000000001</v>
      </c>
      <c r="AP101" s="35">
        <v>119.511</v>
      </c>
      <c r="AQ101" s="35">
        <v>7.4080000000000004</v>
      </c>
      <c r="AR101" s="35">
        <v>374.18200000000002</v>
      </c>
      <c r="AS101" s="35">
        <v>5.2889999999999997</v>
      </c>
      <c r="AT101" s="35">
        <v>863.779</v>
      </c>
      <c r="AU101" s="35">
        <v>44.386000000000003</v>
      </c>
      <c r="AV101" s="35">
        <v>256.51600000000002</v>
      </c>
      <c r="AW101" s="35">
        <v>410.91899999999998</v>
      </c>
      <c r="AX101" s="35">
        <v>20.466999999999999</v>
      </c>
      <c r="AY101" s="35">
        <v>0.23400000000000001</v>
      </c>
      <c r="AZ101" s="35">
        <v>13.942</v>
      </c>
      <c r="BA101" s="35">
        <v>19.905000000000001</v>
      </c>
      <c r="BB101" s="35">
        <v>22.837</v>
      </c>
      <c r="BC101" s="35">
        <v>557.69799999999998</v>
      </c>
      <c r="BD101" s="35">
        <v>0</v>
      </c>
      <c r="BE101" s="35">
        <v>25.405000000000001</v>
      </c>
      <c r="BF101" s="35">
        <v>2.2610000000000001</v>
      </c>
      <c r="BG101" s="35">
        <v>3.2120000000000002</v>
      </c>
      <c r="BH101" s="35">
        <v>1.8009999999999999</v>
      </c>
      <c r="BI101" s="35">
        <v>9.7509999999999994</v>
      </c>
      <c r="BJ101" s="35">
        <v>0</v>
      </c>
      <c r="BK101" s="35">
        <v>0</v>
      </c>
      <c r="BL101" s="80">
        <v>0</v>
      </c>
      <c r="BM101" s="81">
        <f t="shared" si="5"/>
        <v>5871.9120000000021</v>
      </c>
      <c r="BN101" s="37"/>
      <c r="BO101" s="34">
        <v>4854.4359999999997</v>
      </c>
      <c r="BP101" s="82">
        <f t="shared" si="6"/>
        <v>5376.0030000000006</v>
      </c>
      <c r="BQ101" s="36">
        <f t="shared" si="7"/>
        <v>4811.3370000000004</v>
      </c>
      <c r="BR101" s="83">
        <v>0</v>
      </c>
      <c r="BS101" s="34">
        <v>4811.3370000000004</v>
      </c>
      <c r="BT101" s="84">
        <v>564.66600000000005</v>
      </c>
      <c r="BU101" s="84">
        <v>0</v>
      </c>
      <c r="BV101" s="34">
        <v>0</v>
      </c>
      <c r="BW101" s="85">
        <v>0</v>
      </c>
      <c r="BX101" s="37">
        <v>0</v>
      </c>
      <c r="BZ101" s="2"/>
    </row>
    <row r="102" spans="1:78">
      <c r="A102" s="60" t="s">
        <v>54</v>
      </c>
      <c r="B102" s="37" t="s">
        <v>138</v>
      </c>
      <c r="C102" s="35">
        <f t="shared" si="4"/>
        <v>2409.4439999999995</v>
      </c>
      <c r="D102" s="34"/>
      <c r="E102" s="34"/>
      <c r="F102" s="34"/>
      <c r="G102" s="34"/>
      <c r="H102" s="34"/>
      <c r="I102" s="34"/>
      <c r="J102" s="34"/>
      <c r="K102" s="34"/>
      <c r="L102" s="36">
        <v>0.40699999999999997</v>
      </c>
      <c r="M102" s="35">
        <v>30.672000000000001</v>
      </c>
      <c r="N102" s="35">
        <v>0.46</v>
      </c>
      <c r="O102" s="35">
        <v>18.760999999999999</v>
      </c>
      <c r="P102" s="35">
        <v>14.151</v>
      </c>
      <c r="Q102" s="35">
        <v>1.4999999999999999E-2</v>
      </c>
      <c r="R102" s="35">
        <v>1.113</v>
      </c>
      <c r="S102" s="35">
        <v>6.6319999999999997</v>
      </c>
      <c r="T102" s="35">
        <v>0</v>
      </c>
      <c r="U102" s="35">
        <v>7.9850000000000003</v>
      </c>
      <c r="V102" s="35">
        <v>1.1479999999999999</v>
      </c>
      <c r="W102" s="35">
        <v>0.35799999999999998</v>
      </c>
      <c r="X102" s="35">
        <v>4.1959999999999997</v>
      </c>
      <c r="Y102" s="35">
        <v>1.7969999999999999</v>
      </c>
      <c r="Z102" s="35">
        <v>3.3000000000000002E-2</v>
      </c>
      <c r="AA102" s="35">
        <v>0.878</v>
      </c>
      <c r="AB102" s="35">
        <v>0.54900000000000004</v>
      </c>
      <c r="AC102" s="35">
        <v>24.111000000000001</v>
      </c>
      <c r="AD102" s="35">
        <v>29.815999999999999</v>
      </c>
      <c r="AE102" s="35">
        <v>211.684</v>
      </c>
      <c r="AF102" s="35">
        <v>15.224</v>
      </c>
      <c r="AG102" s="35">
        <v>14.159000000000001</v>
      </c>
      <c r="AH102" s="35">
        <v>114.95099999999999</v>
      </c>
      <c r="AI102" s="35">
        <v>41.698</v>
      </c>
      <c r="AJ102" s="35">
        <v>38.308</v>
      </c>
      <c r="AK102" s="35">
        <v>19.561</v>
      </c>
      <c r="AL102" s="35">
        <v>63.12</v>
      </c>
      <c r="AM102" s="35">
        <v>94.915000000000006</v>
      </c>
      <c r="AN102" s="35">
        <v>1.1060000000000001</v>
      </c>
      <c r="AO102" s="35">
        <v>139.392</v>
      </c>
      <c r="AP102" s="35">
        <v>7.0140000000000002</v>
      </c>
      <c r="AQ102" s="35">
        <v>5.1769999999999996</v>
      </c>
      <c r="AR102" s="35">
        <v>22.745000000000001</v>
      </c>
      <c r="AS102" s="35">
        <v>5.8369999999999997</v>
      </c>
      <c r="AT102" s="35">
        <v>31.428999999999998</v>
      </c>
      <c r="AU102" s="35">
        <v>493.89699999999999</v>
      </c>
      <c r="AV102" s="35">
        <v>1.859</v>
      </c>
      <c r="AW102" s="35">
        <v>5.4269999999999996</v>
      </c>
      <c r="AX102" s="35">
        <v>23.984999999999999</v>
      </c>
      <c r="AY102" s="35">
        <v>1E-3</v>
      </c>
      <c r="AZ102" s="35">
        <v>21.728999999999999</v>
      </c>
      <c r="BA102" s="35">
        <v>27.83</v>
      </c>
      <c r="BB102" s="35">
        <v>6.351</v>
      </c>
      <c r="BC102" s="35">
        <v>0.17199999999999999</v>
      </c>
      <c r="BD102" s="35">
        <v>21.347999999999999</v>
      </c>
      <c r="BE102" s="35">
        <v>4.8449999999999998</v>
      </c>
      <c r="BF102" s="35">
        <v>3.7650000000000001</v>
      </c>
      <c r="BG102" s="35">
        <v>2.0379999999999998</v>
      </c>
      <c r="BH102" s="35">
        <v>0</v>
      </c>
      <c r="BI102" s="35">
        <v>4.7590000000000003</v>
      </c>
      <c r="BJ102" s="35">
        <v>0</v>
      </c>
      <c r="BK102" s="35">
        <v>0</v>
      </c>
      <c r="BL102" s="80">
        <v>0</v>
      </c>
      <c r="BM102" s="81">
        <f t="shared" si="5"/>
        <v>1587.4079999999997</v>
      </c>
      <c r="BN102" s="37"/>
      <c r="BO102" s="34">
        <v>0</v>
      </c>
      <c r="BP102" s="82">
        <f t="shared" si="6"/>
        <v>822.03599999999994</v>
      </c>
      <c r="BQ102" s="36">
        <f t="shared" si="7"/>
        <v>822.03599999999994</v>
      </c>
      <c r="BR102" s="83">
        <v>0</v>
      </c>
      <c r="BS102" s="34">
        <v>822.03599999999994</v>
      </c>
      <c r="BT102" s="84">
        <v>0</v>
      </c>
      <c r="BU102" s="84">
        <v>0</v>
      </c>
      <c r="BV102" s="34">
        <v>0</v>
      </c>
      <c r="BW102" s="85">
        <v>0</v>
      </c>
      <c r="BX102" s="37">
        <v>0</v>
      </c>
      <c r="BZ102" s="2"/>
    </row>
    <row r="103" spans="1:78">
      <c r="A103" s="60" t="s">
        <v>55</v>
      </c>
      <c r="B103" s="37" t="s">
        <v>189</v>
      </c>
      <c r="C103" s="35">
        <f t="shared" si="4"/>
        <v>1109.854</v>
      </c>
      <c r="D103" s="34"/>
      <c r="E103" s="34"/>
      <c r="F103" s="34"/>
      <c r="G103" s="34"/>
      <c r="H103" s="34"/>
      <c r="I103" s="34"/>
      <c r="J103" s="34"/>
      <c r="K103" s="34"/>
      <c r="L103" s="36">
        <v>1.357</v>
      </c>
      <c r="M103" s="35">
        <v>0</v>
      </c>
      <c r="N103" s="35">
        <v>8.2000000000000003E-2</v>
      </c>
      <c r="O103" s="35">
        <v>1.1160000000000001</v>
      </c>
      <c r="P103" s="35">
        <v>0</v>
      </c>
      <c r="Q103" s="35">
        <v>5.0000000000000001E-3</v>
      </c>
      <c r="R103" s="35">
        <v>0</v>
      </c>
      <c r="S103" s="35">
        <v>6.1310000000000002</v>
      </c>
      <c r="T103" s="35">
        <v>0</v>
      </c>
      <c r="U103" s="35">
        <v>0</v>
      </c>
      <c r="V103" s="35">
        <v>0</v>
      </c>
      <c r="W103" s="35">
        <v>0</v>
      </c>
      <c r="X103" s="35">
        <v>1.845</v>
      </c>
      <c r="Y103" s="35">
        <v>0.161</v>
      </c>
      <c r="Z103" s="35">
        <v>0</v>
      </c>
      <c r="AA103" s="35">
        <v>0.42299999999999999</v>
      </c>
      <c r="AB103" s="35">
        <v>3.5000000000000003E-2</v>
      </c>
      <c r="AC103" s="35">
        <v>20</v>
      </c>
      <c r="AD103" s="35">
        <v>0</v>
      </c>
      <c r="AE103" s="35">
        <v>0</v>
      </c>
      <c r="AF103" s="35">
        <v>0</v>
      </c>
      <c r="AG103" s="35">
        <v>0</v>
      </c>
      <c r="AH103" s="35">
        <v>40</v>
      </c>
      <c r="AI103" s="35">
        <v>20</v>
      </c>
      <c r="AJ103" s="35">
        <v>0.22</v>
      </c>
      <c r="AK103" s="35">
        <v>0</v>
      </c>
      <c r="AL103" s="35">
        <v>13.24</v>
      </c>
      <c r="AM103" s="35">
        <v>7.5369999999999999</v>
      </c>
      <c r="AN103" s="35">
        <v>0</v>
      </c>
      <c r="AO103" s="35">
        <v>0</v>
      </c>
      <c r="AP103" s="35">
        <v>0</v>
      </c>
      <c r="AQ103" s="35">
        <v>2.7309999999999999</v>
      </c>
      <c r="AR103" s="35">
        <v>4.1970000000000001</v>
      </c>
      <c r="AS103" s="35">
        <v>0.33</v>
      </c>
      <c r="AT103" s="35">
        <v>416.36799999999999</v>
      </c>
      <c r="AU103" s="35">
        <v>71.531000000000006</v>
      </c>
      <c r="AV103" s="35">
        <v>30.925000000000001</v>
      </c>
      <c r="AW103" s="35">
        <v>0</v>
      </c>
      <c r="AX103" s="35">
        <v>6.8730000000000002</v>
      </c>
      <c r="AY103" s="35">
        <v>0</v>
      </c>
      <c r="AZ103" s="35">
        <v>0</v>
      </c>
      <c r="BA103" s="35">
        <v>1.883</v>
      </c>
      <c r="BB103" s="35">
        <v>0</v>
      </c>
      <c r="BC103" s="35">
        <v>167.49100000000001</v>
      </c>
      <c r="BD103" s="35">
        <v>12.098000000000001</v>
      </c>
      <c r="BE103" s="35">
        <v>112.749</v>
      </c>
      <c r="BF103" s="35">
        <v>119.393</v>
      </c>
      <c r="BG103" s="35">
        <v>0.24299999999999999</v>
      </c>
      <c r="BH103" s="35">
        <v>0</v>
      </c>
      <c r="BI103" s="35">
        <v>3.246</v>
      </c>
      <c r="BJ103" s="35">
        <v>0</v>
      </c>
      <c r="BK103" s="35">
        <v>0</v>
      </c>
      <c r="BL103" s="80">
        <v>0</v>
      </c>
      <c r="BM103" s="81">
        <f t="shared" si="5"/>
        <v>1062.21</v>
      </c>
      <c r="BN103" s="37"/>
      <c r="BO103" s="34">
        <v>0</v>
      </c>
      <c r="BP103" s="82">
        <f t="shared" si="6"/>
        <v>47.643999999999998</v>
      </c>
      <c r="BQ103" s="36">
        <f t="shared" si="7"/>
        <v>47.643999999999998</v>
      </c>
      <c r="BR103" s="83">
        <v>0</v>
      </c>
      <c r="BS103" s="34">
        <v>47.643999999999998</v>
      </c>
      <c r="BT103" s="84">
        <v>0</v>
      </c>
      <c r="BU103" s="84">
        <v>0</v>
      </c>
      <c r="BV103" s="34">
        <v>0</v>
      </c>
      <c r="BW103" s="85">
        <v>0</v>
      </c>
      <c r="BX103" s="37">
        <v>0</v>
      </c>
      <c r="BZ103" s="2"/>
    </row>
    <row r="104" spans="1:78">
      <c r="A104" s="60" t="s">
        <v>56</v>
      </c>
      <c r="B104" s="37" t="s">
        <v>175</v>
      </c>
      <c r="C104" s="35">
        <f t="shared" si="4"/>
        <v>19545.733000000004</v>
      </c>
      <c r="D104" s="34"/>
      <c r="E104" s="34"/>
      <c r="F104" s="34"/>
      <c r="G104" s="34"/>
      <c r="H104" s="34"/>
      <c r="I104" s="34"/>
      <c r="J104" s="34"/>
      <c r="K104" s="34"/>
      <c r="L104" s="36">
        <v>0</v>
      </c>
      <c r="M104" s="35">
        <v>7.9000000000000001E-2</v>
      </c>
      <c r="N104" s="35">
        <v>0.72499999999999998</v>
      </c>
      <c r="O104" s="35">
        <v>35.267000000000003</v>
      </c>
      <c r="P104" s="35">
        <v>22.67</v>
      </c>
      <c r="Q104" s="35">
        <v>6.0000000000000001E-3</v>
      </c>
      <c r="R104" s="35">
        <v>3.2829999999999999</v>
      </c>
      <c r="S104" s="35">
        <v>1.1060000000000001</v>
      </c>
      <c r="T104" s="35">
        <v>0</v>
      </c>
      <c r="U104" s="35">
        <v>8.6359999999999992</v>
      </c>
      <c r="V104" s="35">
        <v>0</v>
      </c>
      <c r="W104" s="35">
        <v>0</v>
      </c>
      <c r="X104" s="35">
        <v>4.5049999999999999</v>
      </c>
      <c r="Y104" s="35">
        <v>4.4960000000000004</v>
      </c>
      <c r="Z104" s="35">
        <v>0.57999999999999996</v>
      </c>
      <c r="AA104" s="35">
        <v>0.58899999999999997</v>
      </c>
      <c r="AB104" s="35">
        <v>0.251</v>
      </c>
      <c r="AC104" s="35">
        <v>6.4210000000000003</v>
      </c>
      <c r="AD104" s="35">
        <v>5.4889999999999999</v>
      </c>
      <c r="AE104" s="35">
        <v>201.34700000000001</v>
      </c>
      <c r="AF104" s="35">
        <v>51.295999999999999</v>
      </c>
      <c r="AG104" s="35">
        <v>67.966999999999999</v>
      </c>
      <c r="AH104" s="35">
        <v>32.643999999999998</v>
      </c>
      <c r="AI104" s="35">
        <v>218.63800000000001</v>
      </c>
      <c r="AJ104" s="35">
        <v>18.52</v>
      </c>
      <c r="AK104" s="35">
        <v>5.3490000000000002</v>
      </c>
      <c r="AL104" s="35">
        <v>12.162000000000001</v>
      </c>
      <c r="AM104" s="35">
        <v>47.893000000000001</v>
      </c>
      <c r="AN104" s="35">
        <v>0.61399999999999999</v>
      </c>
      <c r="AO104" s="35">
        <v>387.87299999999999</v>
      </c>
      <c r="AP104" s="35">
        <v>132.946</v>
      </c>
      <c r="AQ104" s="35">
        <v>9.4459999999999997</v>
      </c>
      <c r="AR104" s="35">
        <v>50.316000000000003</v>
      </c>
      <c r="AS104" s="35">
        <v>4.7519999999999998</v>
      </c>
      <c r="AT104" s="35">
        <v>121.931</v>
      </c>
      <c r="AU104" s="35">
        <v>6.4909999999999997</v>
      </c>
      <c r="AV104" s="35">
        <v>3.3170000000000002</v>
      </c>
      <c r="AW104" s="35">
        <v>30.946000000000002</v>
      </c>
      <c r="AX104" s="35">
        <v>15.779</v>
      </c>
      <c r="AY104" s="35">
        <v>0.50900000000000001</v>
      </c>
      <c r="AZ104" s="35">
        <v>5.0519999999999996</v>
      </c>
      <c r="BA104" s="35">
        <v>27.861000000000001</v>
      </c>
      <c r="BB104" s="35">
        <v>10.731999999999999</v>
      </c>
      <c r="BC104" s="35">
        <v>62.67</v>
      </c>
      <c r="BD104" s="35">
        <v>0.70799999999999996</v>
      </c>
      <c r="BE104" s="35">
        <v>34.726999999999997</v>
      </c>
      <c r="BF104" s="35">
        <v>16.251000000000001</v>
      </c>
      <c r="BG104" s="35">
        <v>24.510999999999999</v>
      </c>
      <c r="BH104" s="35">
        <v>6.3520000000000003</v>
      </c>
      <c r="BI104" s="35">
        <v>57.000999999999998</v>
      </c>
      <c r="BJ104" s="35">
        <v>0</v>
      </c>
      <c r="BK104" s="35">
        <v>0</v>
      </c>
      <c r="BL104" s="80">
        <v>0</v>
      </c>
      <c r="BM104" s="81">
        <f t="shared" si="5"/>
        <v>1760.7040000000002</v>
      </c>
      <c r="BN104" s="37"/>
      <c r="BO104" s="34">
        <v>0</v>
      </c>
      <c r="BP104" s="82">
        <f t="shared" si="6"/>
        <v>17785.029000000002</v>
      </c>
      <c r="BQ104" s="36">
        <f t="shared" si="7"/>
        <v>17785.029000000002</v>
      </c>
      <c r="BR104" s="83">
        <v>12259.94</v>
      </c>
      <c r="BS104" s="34">
        <v>5525.0889999999999</v>
      </c>
      <c r="BT104" s="84">
        <v>0</v>
      </c>
      <c r="BU104" s="84">
        <v>0</v>
      </c>
      <c r="BV104" s="34">
        <v>0</v>
      </c>
      <c r="BW104" s="85">
        <v>0</v>
      </c>
      <c r="BX104" s="37">
        <v>0</v>
      </c>
      <c r="BZ104" s="2"/>
    </row>
    <row r="105" spans="1:78">
      <c r="A105" s="60" t="s">
        <v>57</v>
      </c>
      <c r="B105" s="37" t="s">
        <v>210</v>
      </c>
      <c r="C105" s="35">
        <f t="shared" si="4"/>
        <v>9585.8630000000012</v>
      </c>
      <c r="D105" s="34"/>
      <c r="E105" s="34"/>
      <c r="F105" s="34"/>
      <c r="G105" s="34"/>
      <c r="H105" s="34"/>
      <c r="I105" s="34"/>
      <c r="J105" s="34"/>
      <c r="K105" s="34"/>
      <c r="L105" s="36">
        <v>3.3740000000000001</v>
      </c>
      <c r="M105" s="35">
        <v>38.335999999999999</v>
      </c>
      <c r="N105" s="35">
        <v>5.8979999999999997</v>
      </c>
      <c r="O105" s="35">
        <v>76.73</v>
      </c>
      <c r="P105" s="35">
        <v>33.750999999999998</v>
      </c>
      <c r="Q105" s="35">
        <v>3.6999999999999998E-2</v>
      </c>
      <c r="R105" s="35">
        <v>5.3559999999999999</v>
      </c>
      <c r="S105" s="35">
        <v>2.274</v>
      </c>
      <c r="T105" s="35">
        <v>0</v>
      </c>
      <c r="U105" s="35">
        <v>24.933</v>
      </c>
      <c r="V105" s="35">
        <v>1.1910000000000001</v>
      </c>
      <c r="W105" s="35">
        <v>2.125</v>
      </c>
      <c r="X105" s="35">
        <v>12.178000000000001</v>
      </c>
      <c r="Y105" s="35">
        <v>3.87</v>
      </c>
      <c r="Z105" s="35">
        <v>0.254</v>
      </c>
      <c r="AA105" s="35">
        <v>3.0139999999999998</v>
      </c>
      <c r="AB105" s="35">
        <v>2.2109999999999999</v>
      </c>
      <c r="AC105" s="35">
        <v>140.773</v>
      </c>
      <c r="AD105" s="35">
        <v>154.624</v>
      </c>
      <c r="AE105" s="35">
        <v>339.245</v>
      </c>
      <c r="AF105" s="35">
        <v>65.506</v>
      </c>
      <c r="AG105" s="35">
        <v>109.30800000000001</v>
      </c>
      <c r="AH105" s="35">
        <v>180.37700000000001</v>
      </c>
      <c r="AI105" s="35">
        <v>39.475000000000001</v>
      </c>
      <c r="AJ105" s="35">
        <v>212.36500000000001</v>
      </c>
      <c r="AK105" s="35">
        <v>70.334000000000003</v>
      </c>
      <c r="AL105" s="35">
        <v>154.91</v>
      </c>
      <c r="AM105" s="35">
        <v>206.07400000000001</v>
      </c>
      <c r="AN105" s="35">
        <v>10.837999999999999</v>
      </c>
      <c r="AO105" s="35">
        <v>264.16199999999998</v>
      </c>
      <c r="AP105" s="35">
        <v>40.904000000000003</v>
      </c>
      <c r="AQ105" s="35">
        <v>101.252</v>
      </c>
      <c r="AR105" s="35">
        <v>564.56500000000005</v>
      </c>
      <c r="AS105" s="35">
        <v>34.689</v>
      </c>
      <c r="AT105" s="35">
        <v>124.12</v>
      </c>
      <c r="AU105" s="35">
        <v>89.474999999999994</v>
      </c>
      <c r="AV105" s="35">
        <v>47.954000000000001</v>
      </c>
      <c r="AW105" s="35">
        <v>4.593</v>
      </c>
      <c r="AX105" s="35">
        <v>348.03399999999999</v>
      </c>
      <c r="AY105" s="35">
        <v>0.39500000000000002</v>
      </c>
      <c r="AZ105" s="35">
        <v>6.1639999999999997</v>
      </c>
      <c r="BA105" s="35">
        <v>145.654</v>
      </c>
      <c r="BB105" s="35">
        <v>26.027999999999999</v>
      </c>
      <c r="BC105" s="35">
        <v>960.80700000000002</v>
      </c>
      <c r="BD105" s="35">
        <v>33.314999999999998</v>
      </c>
      <c r="BE105" s="35">
        <v>222.39400000000001</v>
      </c>
      <c r="BF105" s="35">
        <v>136.292</v>
      </c>
      <c r="BG105" s="35">
        <v>8.7040000000000006</v>
      </c>
      <c r="BH105" s="35">
        <v>1.79</v>
      </c>
      <c r="BI105" s="35">
        <v>10.068</v>
      </c>
      <c r="BJ105" s="35">
        <v>0</v>
      </c>
      <c r="BK105" s="35">
        <v>0</v>
      </c>
      <c r="BL105" s="80">
        <v>0</v>
      </c>
      <c r="BM105" s="81">
        <f t="shared" si="5"/>
        <v>5070.72</v>
      </c>
      <c r="BN105" s="37"/>
      <c r="BO105" s="34">
        <v>3742.6379999999999</v>
      </c>
      <c r="BP105" s="82">
        <f t="shared" si="6"/>
        <v>549.72400000000005</v>
      </c>
      <c r="BQ105" s="36">
        <f t="shared" si="7"/>
        <v>549.72400000000005</v>
      </c>
      <c r="BR105" s="83">
        <v>0</v>
      </c>
      <c r="BS105" s="34">
        <v>549.72400000000005</v>
      </c>
      <c r="BT105" s="84">
        <v>0</v>
      </c>
      <c r="BU105" s="84">
        <v>0</v>
      </c>
      <c r="BV105" s="34">
        <v>222.78100000000001</v>
      </c>
      <c r="BW105" s="85">
        <v>0</v>
      </c>
      <c r="BX105" s="37">
        <v>0</v>
      </c>
      <c r="BZ105" s="2"/>
    </row>
    <row r="106" spans="1:78">
      <c r="A106" s="60" t="s">
        <v>58</v>
      </c>
      <c r="B106" s="37" t="s">
        <v>190</v>
      </c>
      <c r="C106" s="35">
        <f t="shared" si="4"/>
        <v>13.762</v>
      </c>
      <c r="D106" s="34"/>
      <c r="E106" s="34"/>
      <c r="F106" s="34"/>
      <c r="G106" s="34"/>
      <c r="H106" s="34"/>
      <c r="I106" s="34"/>
      <c r="J106" s="34"/>
      <c r="K106" s="34"/>
      <c r="L106" s="36">
        <v>9.4169999999999998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0.89600000000000002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80">
        <v>0</v>
      </c>
      <c r="BM106" s="81">
        <f t="shared" si="5"/>
        <v>10.313000000000001</v>
      </c>
      <c r="BN106" s="37"/>
      <c r="BO106" s="34">
        <v>0</v>
      </c>
      <c r="BP106" s="82">
        <f t="shared" si="6"/>
        <v>3.4489999999999998</v>
      </c>
      <c r="BQ106" s="36">
        <f t="shared" si="7"/>
        <v>3.4489999999999998</v>
      </c>
      <c r="BR106" s="83">
        <v>0</v>
      </c>
      <c r="BS106" s="34">
        <v>3.4489999999999998</v>
      </c>
      <c r="BT106" s="84">
        <v>0</v>
      </c>
      <c r="BU106" s="84">
        <v>0</v>
      </c>
      <c r="BV106" s="34">
        <v>0</v>
      </c>
      <c r="BW106" s="85">
        <v>0</v>
      </c>
      <c r="BX106" s="37">
        <v>0</v>
      </c>
      <c r="BZ106" s="2"/>
    </row>
    <row r="107" spans="1:78">
      <c r="A107" s="60" t="s">
        <v>59</v>
      </c>
      <c r="B107" s="37" t="s">
        <v>191</v>
      </c>
      <c r="C107" s="35">
        <f t="shared" si="4"/>
        <v>5312.2750000000005</v>
      </c>
      <c r="D107" s="34"/>
      <c r="E107" s="34"/>
      <c r="F107" s="34"/>
      <c r="G107" s="34"/>
      <c r="H107" s="34"/>
      <c r="I107" s="34"/>
      <c r="J107" s="34"/>
      <c r="K107" s="34"/>
      <c r="L107" s="36">
        <v>1.5289999999999999</v>
      </c>
      <c r="M107" s="35">
        <v>507.19799999999998</v>
      </c>
      <c r="N107" s="35">
        <v>6.3239999999999998</v>
      </c>
      <c r="O107" s="35">
        <v>13.744999999999999</v>
      </c>
      <c r="P107" s="35">
        <v>16.257000000000001</v>
      </c>
      <c r="Q107" s="35">
        <v>0.33100000000000002</v>
      </c>
      <c r="R107" s="35">
        <v>2.1999999999999999E-2</v>
      </c>
      <c r="S107" s="35">
        <v>0.308</v>
      </c>
      <c r="T107" s="35">
        <v>0</v>
      </c>
      <c r="U107" s="35">
        <v>0.86699999999999999</v>
      </c>
      <c r="V107" s="35">
        <v>4.0000000000000001E-3</v>
      </c>
      <c r="W107" s="35">
        <v>2.8000000000000001E-2</v>
      </c>
      <c r="X107" s="35">
        <v>4.0069999999999997</v>
      </c>
      <c r="Y107" s="35">
        <v>1.621</v>
      </c>
      <c r="Z107" s="35">
        <v>1.2529999999999999</v>
      </c>
      <c r="AA107" s="35">
        <v>1.4999999999999999E-2</v>
      </c>
      <c r="AB107" s="35">
        <v>0.26500000000000001</v>
      </c>
      <c r="AC107" s="35">
        <v>11.164999999999999</v>
      </c>
      <c r="AD107" s="35">
        <v>47.421999999999997</v>
      </c>
      <c r="AE107" s="35">
        <v>667.58799999999997</v>
      </c>
      <c r="AF107" s="35">
        <v>42.676000000000002</v>
      </c>
      <c r="AG107" s="35">
        <v>4.7850000000000001</v>
      </c>
      <c r="AH107" s="35">
        <v>44.972999999999999</v>
      </c>
      <c r="AI107" s="35">
        <v>270.95800000000003</v>
      </c>
      <c r="AJ107" s="35">
        <v>258.09500000000003</v>
      </c>
      <c r="AK107" s="35">
        <v>11.269</v>
      </c>
      <c r="AL107" s="35">
        <v>1135.5070000000001</v>
      </c>
      <c r="AM107" s="35">
        <v>11.259</v>
      </c>
      <c r="AN107" s="35">
        <v>0</v>
      </c>
      <c r="AO107" s="35">
        <v>182.03200000000001</v>
      </c>
      <c r="AP107" s="35">
        <v>14.954000000000001</v>
      </c>
      <c r="AQ107" s="35">
        <v>6.5190000000000001</v>
      </c>
      <c r="AR107" s="35">
        <v>22.375</v>
      </c>
      <c r="AS107" s="35">
        <v>0.81</v>
      </c>
      <c r="AT107" s="35">
        <v>0</v>
      </c>
      <c r="AU107" s="35">
        <v>0.89800000000000002</v>
      </c>
      <c r="AV107" s="35">
        <v>2.1999999999999999E-2</v>
      </c>
      <c r="AW107" s="35">
        <v>6.1340000000000003</v>
      </c>
      <c r="AX107" s="35">
        <v>32.023000000000003</v>
      </c>
      <c r="AY107" s="35">
        <v>0</v>
      </c>
      <c r="AZ107" s="35">
        <v>6.71</v>
      </c>
      <c r="BA107" s="35">
        <v>17.065999999999999</v>
      </c>
      <c r="BB107" s="35">
        <v>18.591000000000001</v>
      </c>
      <c r="BC107" s="35">
        <v>131.07400000000001</v>
      </c>
      <c r="BD107" s="35">
        <v>6.76</v>
      </c>
      <c r="BE107" s="35">
        <v>7.415</v>
      </c>
      <c r="BF107" s="35">
        <v>5.976</v>
      </c>
      <c r="BG107" s="35">
        <v>34.744</v>
      </c>
      <c r="BH107" s="35">
        <v>1.2509999999999999</v>
      </c>
      <c r="BI107" s="35">
        <v>4.9530000000000003</v>
      </c>
      <c r="BJ107" s="35">
        <v>0</v>
      </c>
      <c r="BK107" s="35">
        <v>0</v>
      </c>
      <c r="BL107" s="80">
        <v>0</v>
      </c>
      <c r="BM107" s="81">
        <f t="shared" si="5"/>
        <v>3559.7780000000007</v>
      </c>
      <c r="BN107" s="37"/>
      <c r="BO107" s="34">
        <v>158.643</v>
      </c>
      <c r="BP107" s="82">
        <f t="shared" si="6"/>
        <v>1589.4259999999999</v>
      </c>
      <c r="BQ107" s="36">
        <f t="shared" si="7"/>
        <v>1589.4259999999999</v>
      </c>
      <c r="BR107" s="83">
        <v>0</v>
      </c>
      <c r="BS107" s="34">
        <v>1589.4259999999999</v>
      </c>
      <c r="BT107" s="84">
        <v>0</v>
      </c>
      <c r="BU107" s="84">
        <v>0</v>
      </c>
      <c r="BV107" s="34">
        <v>4.4279999999999999</v>
      </c>
      <c r="BW107" s="85">
        <v>0</v>
      </c>
      <c r="BX107" s="37">
        <v>0</v>
      </c>
      <c r="BZ107" s="2"/>
    </row>
    <row r="108" spans="1:78">
      <c r="A108" s="60" t="s">
        <v>60</v>
      </c>
      <c r="B108" s="37" t="s">
        <v>192</v>
      </c>
      <c r="C108" s="35">
        <f t="shared" si="4"/>
        <v>6842.7570000000005</v>
      </c>
      <c r="D108" s="34"/>
      <c r="E108" s="34"/>
      <c r="F108" s="34"/>
      <c r="G108" s="34"/>
      <c r="H108" s="34"/>
      <c r="I108" s="34"/>
      <c r="J108" s="34"/>
      <c r="K108" s="34"/>
      <c r="L108" s="36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4.202</v>
      </c>
      <c r="AG108" s="35">
        <v>3.7650000000000001</v>
      </c>
      <c r="AH108" s="35">
        <v>27.032</v>
      </c>
      <c r="AI108" s="35">
        <v>41.121000000000002</v>
      </c>
      <c r="AJ108" s="35">
        <v>0</v>
      </c>
      <c r="AK108" s="35">
        <v>0</v>
      </c>
      <c r="AL108" s="35">
        <v>55.357999999999997</v>
      </c>
      <c r="AM108" s="35">
        <v>0</v>
      </c>
      <c r="AN108" s="35">
        <v>0</v>
      </c>
      <c r="AO108" s="35">
        <v>1000.208</v>
      </c>
      <c r="AP108" s="35">
        <v>0</v>
      </c>
      <c r="AQ108" s="35">
        <v>1.085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1399.239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80">
        <v>0</v>
      </c>
      <c r="BM108" s="81">
        <f t="shared" si="5"/>
        <v>2532.0100000000002</v>
      </c>
      <c r="BN108" s="37"/>
      <c r="BO108" s="34">
        <v>0</v>
      </c>
      <c r="BP108" s="82">
        <f t="shared" si="6"/>
        <v>4310.7470000000003</v>
      </c>
      <c r="BQ108" s="36">
        <f t="shared" si="7"/>
        <v>4310.7470000000003</v>
      </c>
      <c r="BR108" s="83">
        <v>0</v>
      </c>
      <c r="BS108" s="34">
        <v>4310.7470000000003</v>
      </c>
      <c r="BT108" s="84">
        <v>0</v>
      </c>
      <c r="BU108" s="84">
        <v>0</v>
      </c>
      <c r="BV108" s="34">
        <v>0</v>
      </c>
      <c r="BW108" s="85">
        <v>0</v>
      </c>
      <c r="BX108" s="37">
        <v>0</v>
      </c>
      <c r="BZ108" s="2"/>
    </row>
    <row r="109" spans="1:78">
      <c r="A109" s="60" t="s">
        <v>61</v>
      </c>
      <c r="B109" s="37" t="s">
        <v>193</v>
      </c>
      <c r="C109" s="35">
        <f t="shared" si="4"/>
        <v>2785.5320000000002</v>
      </c>
      <c r="D109" s="34"/>
      <c r="E109" s="34"/>
      <c r="F109" s="34"/>
      <c r="G109" s="34"/>
      <c r="H109" s="34"/>
      <c r="I109" s="34"/>
      <c r="J109" s="34"/>
      <c r="K109" s="34"/>
      <c r="L109" s="36">
        <v>0.371</v>
      </c>
      <c r="M109" s="35">
        <v>25.015999999999998</v>
      </c>
      <c r="N109" s="35">
        <v>0</v>
      </c>
      <c r="O109" s="35">
        <v>19.771000000000001</v>
      </c>
      <c r="P109" s="35">
        <v>18.379000000000001</v>
      </c>
      <c r="Q109" s="35">
        <v>2.7E-2</v>
      </c>
      <c r="R109" s="35">
        <v>0.98</v>
      </c>
      <c r="S109" s="35">
        <v>0.161</v>
      </c>
      <c r="T109" s="35">
        <v>0</v>
      </c>
      <c r="U109" s="35">
        <v>14.816000000000001</v>
      </c>
      <c r="V109" s="35">
        <v>3.5640000000000001</v>
      </c>
      <c r="W109" s="35">
        <v>9.0999999999999998E-2</v>
      </c>
      <c r="X109" s="35">
        <v>11.101000000000001</v>
      </c>
      <c r="Y109" s="35">
        <v>5.9349999999999996</v>
      </c>
      <c r="Z109" s="35">
        <v>0.105</v>
      </c>
      <c r="AA109" s="35">
        <v>0.36</v>
      </c>
      <c r="AB109" s="35">
        <v>0.439</v>
      </c>
      <c r="AC109" s="35">
        <v>138.48500000000001</v>
      </c>
      <c r="AD109" s="35">
        <v>14.355</v>
      </c>
      <c r="AE109" s="35">
        <v>805.89400000000001</v>
      </c>
      <c r="AF109" s="35">
        <v>12.727</v>
      </c>
      <c r="AG109" s="35">
        <v>8.6479999999999997</v>
      </c>
      <c r="AH109" s="35">
        <v>45.225000000000001</v>
      </c>
      <c r="AI109" s="35">
        <v>44.692999999999998</v>
      </c>
      <c r="AJ109" s="35">
        <v>103.501</v>
      </c>
      <c r="AK109" s="35">
        <v>11.289</v>
      </c>
      <c r="AL109" s="35">
        <v>55.884</v>
      </c>
      <c r="AM109" s="35">
        <v>206.94399999999999</v>
      </c>
      <c r="AN109" s="35">
        <v>4.976</v>
      </c>
      <c r="AO109" s="35">
        <v>369.64800000000002</v>
      </c>
      <c r="AP109" s="35">
        <v>58.070999999999998</v>
      </c>
      <c r="AQ109" s="35">
        <v>9.1039999999999992</v>
      </c>
      <c r="AR109" s="35">
        <v>120.709</v>
      </c>
      <c r="AS109" s="35">
        <v>6.8479999999999999</v>
      </c>
      <c r="AT109" s="35">
        <v>86.611000000000004</v>
      </c>
      <c r="AU109" s="35">
        <v>24.100999999999999</v>
      </c>
      <c r="AV109" s="35">
        <v>9.0120000000000005</v>
      </c>
      <c r="AW109" s="35">
        <v>13.250999999999999</v>
      </c>
      <c r="AX109" s="35">
        <v>43.332000000000001</v>
      </c>
      <c r="AY109" s="35">
        <v>0</v>
      </c>
      <c r="AZ109" s="35">
        <v>58.362000000000002</v>
      </c>
      <c r="BA109" s="35">
        <v>17.344000000000001</v>
      </c>
      <c r="BB109" s="35">
        <v>7.702</v>
      </c>
      <c r="BC109" s="35">
        <v>121.85899999999999</v>
      </c>
      <c r="BD109" s="35">
        <v>22.163</v>
      </c>
      <c r="BE109" s="35">
        <v>46.503999999999998</v>
      </c>
      <c r="BF109" s="35">
        <v>15.414</v>
      </c>
      <c r="BG109" s="35">
        <v>20.213999999999999</v>
      </c>
      <c r="BH109" s="35">
        <v>7.8159999999999998</v>
      </c>
      <c r="BI109" s="35">
        <v>5.3959999999999999</v>
      </c>
      <c r="BJ109" s="35">
        <v>0</v>
      </c>
      <c r="BK109" s="35">
        <v>0</v>
      </c>
      <c r="BL109" s="80">
        <v>0</v>
      </c>
      <c r="BM109" s="81">
        <f t="shared" si="5"/>
        <v>2617.1980000000003</v>
      </c>
      <c r="BN109" s="37"/>
      <c r="BO109" s="34">
        <v>0</v>
      </c>
      <c r="BP109" s="82">
        <f t="shared" si="6"/>
        <v>168.334</v>
      </c>
      <c r="BQ109" s="36">
        <f t="shared" si="7"/>
        <v>168.334</v>
      </c>
      <c r="BR109" s="83">
        <v>0</v>
      </c>
      <c r="BS109" s="34">
        <v>168.334</v>
      </c>
      <c r="BT109" s="84">
        <v>0</v>
      </c>
      <c r="BU109" s="84">
        <v>0</v>
      </c>
      <c r="BV109" s="34">
        <v>0</v>
      </c>
      <c r="BW109" s="85">
        <v>0</v>
      </c>
      <c r="BX109" s="37">
        <v>0</v>
      </c>
      <c r="BZ109" s="2"/>
    </row>
    <row r="110" spans="1:78">
      <c r="A110" s="60" t="s">
        <v>62</v>
      </c>
      <c r="B110" s="37" t="s">
        <v>63</v>
      </c>
      <c r="C110" s="35">
        <f t="shared" si="4"/>
        <v>23435.603999999999</v>
      </c>
      <c r="D110" s="34"/>
      <c r="E110" s="34"/>
      <c r="F110" s="34"/>
      <c r="G110" s="34"/>
      <c r="H110" s="34"/>
      <c r="I110" s="34"/>
      <c r="J110" s="34"/>
      <c r="K110" s="34"/>
      <c r="L110" s="36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80">
        <v>0</v>
      </c>
      <c r="BM110" s="81">
        <f t="shared" si="5"/>
        <v>0</v>
      </c>
      <c r="BN110" s="37"/>
      <c r="BO110" s="34">
        <v>0</v>
      </c>
      <c r="BP110" s="82">
        <f t="shared" si="6"/>
        <v>23435.603999999999</v>
      </c>
      <c r="BQ110" s="36">
        <f t="shared" si="7"/>
        <v>2971.1120000000001</v>
      </c>
      <c r="BR110" s="83">
        <v>2971.1120000000001</v>
      </c>
      <c r="BS110" s="34">
        <v>0</v>
      </c>
      <c r="BT110" s="84">
        <v>20464.491999999998</v>
      </c>
      <c r="BU110" s="84">
        <v>0</v>
      </c>
      <c r="BV110" s="34">
        <v>0</v>
      </c>
      <c r="BW110" s="85">
        <v>0</v>
      </c>
      <c r="BX110" s="37">
        <v>0</v>
      </c>
      <c r="BZ110" s="2"/>
    </row>
    <row r="111" spans="1:78">
      <c r="A111" s="60" t="s">
        <v>64</v>
      </c>
      <c r="B111" s="37" t="s">
        <v>211</v>
      </c>
      <c r="C111" s="35">
        <f t="shared" si="4"/>
        <v>760.93100000000004</v>
      </c>
      <c r="D111" s="34"/>
      <c r="E111" s="34"/>
      <c r="F111" s="34"/>
      <c r="G111" s="34"/>
      <c r="H111" s="34"/>
      <c r="I111" s="34"/>
      <c r="J111" s="34"/>
      <c r="K111" s="34"/>
      <c r="L111" s="36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80">
        <v>0</v>
      </c>
      <c r="BM111" s="81">
        <f t="shared" si="5"/>
        <v>0</v>
      </c>
      <c r="BN111" s="37"/>
      <c r="BO111" s="34">
        <v>0</v>
      </c>
      <c r="BP111" s="82">
        <f t="shared" si="6"/>
        <v>760.93100000000004</v>
      </c>
      <c r="BQ111" s="36">
        <f t="shared" si="7"/>
        <v>0</v>
      </c>
      <c r="BR111" s="83">
        <v>0</v>
      </c>
      <c r="BS111" s="34">
        <v>0</v>
      </c>
      <c r="BT111" s="84">
        <v>760.93100000000004</v>
      </c>
      <c r="BU111" s="84">
        <v>0</v>
      </c>
      <c r="BV111" s="34">
        <v>0</v>
      </c>
      <c r="BW111" s="85">
        <v>0</v>
      </c>
      <c r="BX111" s="37">
        <v>0</v>
      </c>
      <c r="BZ111" s="2"/>
    </row>
    <row r="112" spans="1:78">
      <c r="A112" s="60" t="s">
        <v>65</v>
      </c>
      <c r="B112" s="37" t="s">
        <v>74</v>
      </c>
      <c r="C112" s="35">
        <f t="shared" si="4"/>
        <v>9868.4069999999992</v>
      </c>
      <c r="D112" s="34"/>
      <c r="E112" s="34"/>
      <c r="F112" s="34"/>
      <c r="G112" s="34"/>
      <c r="H112" s="34"/>
      <c r="I112" s="34"/>
      <c r="J112" s="34"/>
      <c r="K112" s="34"/>
      <c r="L112" s="36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12.949</v>
      </c>
      <c r="AV112" s="35">
        <v>0</v>
      </c>
      <c r="AW112" s="35">
        <v>0</v>
      </c>
      <c r="AX112" s="35">
        <v>10.672000000000001</v>
      </c>
      <c r="AY112" s="35">
        <v>0</v>
      </c>
      <c r="AZ112" s="35">
        <v>0</v>
      </c>
      <c r="BA112" s="35">
        <v>0</v>
      </c>
      <c r="BB112" s="35">
        <v>0</v>
      </c>
      <c r="BC112" s="35">
        <v>97.156000000000006</v>
      </c>
      <c r="BD112" s="35">
        <v>4.03</v>
      </c>
      <c r="BE112" s="35">
        <v>8.5139999999999993</v>
      </c>
      <c r="BF112" s="35">
        <v>6.4219999999999997</v>
      </c>
      <c r="BG112" s="35">
        <v>0</v>
      </c>
      <c r="BH112" s="35">
        <v>0</v>
      </c>
      <c r="BI112" s="35">
        <v>0.17699999999999999</v>
      </c>
      <c r="BJ112" s="35">
        <v>0</v>
      </c>
      <c r="BK112" s="35">
        <v>0</v>
      </c>
      <c r="BL112" s="80">
        <v>0</v>
      </c>
      <c r="BM112" s="81">
        <f t="shared" si="5"/>
        <v>139.92000000000002</v>
      </c>
      <c r="BN112" s="37"/>
      <c r="BO112" s="34">
        <v>0</v>
      </c>
      <c r="BP112" s="82">
        <f t="shared" si="6"/>
        <v>9728.4869999999992</v>
      </c>
      <c r="BQ112" s="36">
        <f t="shared" si="7"/>
        <v>1424.665</v>
      </c>
      <c r="BR112" s="83">
        <v>0.85599999999999998</v>
      </c>
      <c r="BS112" s="34">
        <v>1423.809</v>
      </c>
      <c r="BT112" s="84">
        <v>8296.2919999999995</v>
      </c>
      <c r="BU112" s="84">
        <v>7.53</v>
      </c>
      <c r="BV112" s="34">
        <v>0</v>
      </c>
      <c r="BW112" s="85">
        <v>0</v>
      </c>
      <c r="BX112" s="37">
        <v>0</v>
      </c>
      <c r="BZ112" s="2"/>
    </row>
    <row r="113" spans="1:79">
      <c r="A113" s="60" t="s">
        <v>66</v>
      </c>
      <c r="B113" s="37" t="s">
        <v>67</v>
      </c>
      <c r="C113" s="35">
        <f t="shared" si="4"/>
        <v>5758.8349999999991</v>
      </c>
      <c r="D113" s="34"/>
      <c r="E113" s="34"/>
      <c r="F113" s="34"/>
      <c r="G113" s="34"/>
      <c r="H113" s="34"/>
      <c r="I113" s="34"/>
      <c r="J113" s="34"/>
      <c r="K113" s="34"/>
      <c r="L113" s="36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1.91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0.14499999999999999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6.0750000000000002</v>
      </c>
      <c r="AP113" s="35">
        <v>9.9949999999999992</v>
      </c>
      <c r="AQ113" s="35">
        <v>1.5629999999999999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1.4999999999999999E-2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247.649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80">
        <v>0</v>
      </c>
      <c r="BM113" s="81">
        <f t="shared" si="5"/>
        <v>267.35199999999998</v>
      </c>
      <c r="BN113" s="37"/>
      <c r="BO113" s="34">
        <v>0</v>
      </c>
      <c r="BP113" s="82">
        <f t="shared" si="6"/>
        <v>5491.4829999999993</v>
      </c>
      <c r="BQ113" s="36">
        <f t="shared" si="7"/>
        <v>2006.463</v>
      </c>
      <c r="BR113" s="83">
        <v>839.21900000000005</v>
      </c>
      <c r="BS113" s="34">
        <v>1167.2439999999999</v>
      </c>
      <c r="BT113" s="84">
        <v>3466.0569999999998</v>
      </c>
      <c r="BU113" s="84">
        <v>18.963000000000001</v>
      </c>
      <c r="BV113" s="34">
        <v>0</v>
      </c>
      <c r="BW113" s="85">
        <v>0</v>
      </c>
      <c r="BX113" s="37">
        <v>0</v>
      </c>
      <c r="BZ113" s="2"/>
    </row>
    <row r="114" spans="1:79">
      <c r="A114" s="60" t="s">
        <v>68</v>
      </c>
      <c r="B114" s="37" t="s">
        <v>291</v>
      </c>
      <c r="C114" s="35">
        <f t="shared" si="4"/>
        <v>2926.8559999999998</v>
      </c>
      <c r="D114" s="34"/>
      <c r="E114" s="34"/>
      <c r="F114" s="34"/>
      <c r="G114" s="34"/>
      <c r="H114" s="34"/>
      <c r="I114" s="34"/>
      <c r="J114" s="34"/>
      <c r="K114" s="34"/>
      <c r="L114" s="36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57.186999999999998</v>
      </c>
      <c r="AP114" s="35">
        <v>6.6790000000000003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15.605</v>
      </c>
      <c r="BD114" s="35">
        <v>0</v>
      </c>
      <c r="BE114" s="35">
        <v>6.923</v>
      </c>
      <c r="BF114" s="35">
        <v>2.1000000000000001E-2</v>
      </c>
      <c r="BG114" s="35">
        <v>7.9649999999999999</v>
      </c>
      <c r="BH114" s="35">
        <v>0</v>
      </c>
      <c r="BI114" s="35">
        <v>0.14599999999999999</v>
      </c>
      <c r="BJ114" s="35">
        <v>0</v>
      </c>
      <c r="BK114" s="35">
        <v>0</v>
      </c>
      <c r="BL114" s="80">
        <v>0</v>
      </c>
      <c r="BM114" s="81">
        <f t="shared" si="5"/>
        <v>94.52600000000001</v>
      </c>
      <c r="BN114" s="37"/>
      <c r="BO114" s="34">
        <v>0</v>
      </c>
      <c r="BP114" s="82">
        <f t="shared" si="6"/>
        <v>2832.33</v>
      </c>
      <c r="BQ114" s="36">
        <f t="shared" si="7"/>
        <v>2700.39</v>
      </c>
      <c r="BR114" s="83">
        <v>0</v>
      </c>
      <c r="BS114" s="34">
        <v>2700.39</v>
      </c>
      <c r="BT114" s="84">
        <v>0</v>
      </c>
      <c r="BU114" s="84">
        <v>131.94</v>
      </c>
      <c r="BV114" s="34">
        <v>0</v>
      </c>
      <c r="BW114" s="85">
        <v>0</v>
      </c>
      <c r="BX114" s="37">
        <v>0</v>
      </c>
      <c r="BZ114" s="2"/>
    </row>
    <row r="115" spans="1:79">
      <c r="A115" s="60" t="s">
        <v>69</v>
      </c>
      <c r="B115" s="37" t="s">
        <v>194</v>
      </c>
      <c r="C115" s="35">
        <f t="shared" si="4"/>
        <v>491.197</v>
      </c>
      <c r="D115" s="34"/>
      <c r="E115" s="34"/>
      <c r="F115" s="34"/>
      <c r="G115" s="34"/>
      <c r="H115" s="34"/>
      <c r="I115" s="34"/>
      <c r="J115" s="34"/>
      <c r="K115" s="34"/>
      <c r="L115" s="36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0.627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0.91500000000000004</v>
      </c>
      <c r="AV115" s="35">
        <v>6.8000000000000005E-2</v>
      </c>
      <c r="AW115" s="35">
        <v>0</v>
      </c>
      <c r="AX115" s="35">
        <v>9.2850000000000001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80">
        <v>0</v>
      </c>
      <c r="BM115" s="81">
        <f t="shared" si="5"/>
        <v>10.895</v>
      </c>
      <c r="BN115" s="37"/>
      <c r="BO115" s="34">
        <v>0</v>
      </c>
      <c r="BP115" s="82">
        <f t="shared" si="6"/>
        <v>480.30200000000002</v>
      </c>
      <c r="BQ115" s="36">
        <f t="shared" si="7"/>
        <v>135.66999999999999</v>
      </c>
      <c r="BR115" s="83">
        <v>0</v>
      </c>
      <c r="BS115" s="34">
        <v>135.66999999999999</v>
      </c>
      <c r="BT115" s="84">
        <v>0</v>
      </c>
      <c r="BU115" s="84">
        <v>344.63200000000001</v>
      </c>
      <c r="BV115" s="34">
        <v>0</v>
      </c>
      <c r="BW115" s="85">
        <v>0</v>
      </c>
      <c r="BX115" s="37">
        <v>0</v>
      </c>
      <c r="BZ115" s="2"/>
    </row>
    <row r="116" spans="1:79">
      <c r="A116" s="60" t="s">
        <v>70</v>
      </c>
      <c r="B116" s="37" t="s">
        <v>201</v>
      </c>
      <c r="C116" s="35">
        <f t="shared" si="4"/>
        <v>2189.4560000000001</v>
      </c>
      <c r="D116" s="34"/>
      <c r="E116" s="34"/>
      <c r="F116" s="34"/>
      <c r="G116" s="34"/>
      <c r="H116" s="34"/>
      <c r="I116" s="34"/>
      <c r="J116" s="34"/>
      <c r="K116" s="34"/>
      <c r="L116" s="36">
        <v>2.629</v>
      </c>
      <c r="M116" s="35">
        <v>0</v>
      </c>
      <c r="N116" s="35">
        <v>10.67</v>
      </c>
      <c r="O116" s="35">
        <v>35.872</v>
      </c>
      <c r="P116" s="35">
        <v>31.181000000000001</v>
      </c>
      <c r="Q116" s="35">
        <v>1.6E-2</v>
      </c>
      <c r="R116" s="35">
        <v>1.22</v>
      </c>
      <c r="S116" s="35">
        <v>1.4019999999999999</v>
      </c>
      <c r="T116" s="35">
        <v>0</v>
      </c>
      <c r="U116" s="35">
        <v>2.8719999999999999</v>
      </c>
      <c r="V116" s="35">
        <v>1.4E-2</v>
      </c>
      <c r="W116" s="35">
        <v>0.29299999999999998</v>
      </c>
      <c r="X116" s="35">
        <v>1.2829999999999999</v>
      </c>
      <c r="Y116" s="35">
        <v>0.90800000000000003</v>
      </c>
      <c r="Z116" s="35">
        <v>2.0950000000000002</v>
      </c>
      <c r="AA116" s="35">
        <v>4.3780000000000001</v>
      </c>
      <c r="AB116" s="35">
        <v>2.1509999999999998</v>
      </c>
      <c r="AC116" s="35">
        <v>3.4039999999999999</v>
      </c>
      <c r="AD116" s="35">
        <v>30.46</v>
      </c>
      <c r="AE116" s="35">
        <v>36.954000000000001</v>
      </c>
      <c r="AF116" s="35">
        <v>4.6539999999999999</v>
      </c>
      <c r="AG116" s="35">
        <v>13.19</v>
      </c>
      <c r="AH116" s="35">
        <v>8.4309999999999992</v>
      </c>
      <c r="AI116" s="35">
        <v>10.24</v>
      </c>
      <c r="AJ116" s="35">
        <v>23.95</v>
      </c>
      <c r="AK116" s="35">
        <v>5.7770000000000001</v>
      </c>
      <c r="AL116" s="35">
        <v>24.292999999999999</v>
      </c>
      <c r="AM116" s="35">
        <v>43.552</v>
      </c>
      <c r="AN116" s="35">
        <v>4.0549999999999997</v>
      </c>
      <c r="AO116" s="35">
        <v>121.15300000000001</v>
      </c>
      <c r="AP116" s="35">
        <v>52.557000000000002</v>
      </c>
      <c r="AQ116" s="35">
        <v>8.2409999999999997</v>
      </c>
      <c r="AR116" s="35">
        <v>37.665999999999997</v>
      </c>
      <c r="AS116" s="35">
        <v>3.44</v>
      </c>
      <c r="AT116" s="35">
        <v>42.326000000000001</v>
      </c>
      <c r="AU116" s="35">
        <v>3.6739999999999999</v>
      </c>
      <c r="AV116" s="35">
        <v>39.106000000000002</v>
      </c>
      <c r="AW116" s="35">
        <v>1.821</v>
      </c>
      <c r="AX116" s="35">
        <v>16.422999999999998</v>
      </c>
      <c r="AY116" s="35">
        <v>1.1599999999999999</v>
      </c>
      <c r="AZ116" s="35">
        <v>8.6189999999999998</v>
      </c>
      <c r="BA116" s="35">
        <v>7.1079999999999997</v>
      </c>
      <c r="BB116" s="35">
        <v>36.732999999999997</v>
      </c>
      <c r="BC116" s="35">
        <v>0.63</v>
      </c>
      <c r="BD116" s="35">
        <v>12.137</v>
      </c>
      <c r="BE116" s="35">
        <v>5.0339999999999998</v>
      </c>
      <c r="BF116" s="35">
        <v>17.475000000000001</v>
      </c>
      <c r="BG116" s="35">
        <v>4.4470000000000001</v>
      </c>
      <c r="BH116" s="35">
        <v>11.452999999999999</v>
      </c>
      <c r="BI116" s="35">
        <v>37.395000000000003</v>
      </c>
      <c r="BJ116" s="35">
        <v>0</v>
      </c>
      <c r="BK116" s="35">
        <v>0</v>
      </c>
      <c r="BL116" s="80">
        <v>0</v>
      </c>
      <c r="BM116" s="81">
        <f t="shared" si="5"/>
        <v>774.54200000000003</v>
      </c>
      <c r="BN116" s="37"/>
      <c r="BO116" s="34">
        <v>0</v>
      </c>
      <c r="BP116" s="82">
        <f t="shared" si="6"/>
        <v>1414.914</v>
      </c>
      <c r="BQ116" s="36">
        <f t="shared" si="7"/>
        <v>1414.914</v>
      </c>
      <c r="BR116" s="83">
        <v>0</v>
      </c>
      <c r="BS116" s="34">
        <v>1414.914</v>
      </c>
      <c r="BT116" s="84">
        <v>0</v>
      </c>
      <c r="BU116" s="84">
        <v>0</v>
      </c>
      <c r="BV116" s="34">
        <v>0</v>
      </c>
      <c r="BW116" s="85">
        <v>0</v>
      </c>
      <c r="BX116" s="37">
        <v>0</v>
      </c>
      <c r="BZ116" s="2"/>
    </row>
    <row r="117" spans="1:79">
      <c r="A117" s="60" t="s">
        <v>71</v>
      </c>
      <c r="B117" s="37" t="s">
        <v>195</v>
      </c>
      <c r="C117" s="35">
        <f t="shared" si="4"/>
        <v>983.09299999999996</v>
      </c>
      <c r="D117" s="34"/>
      <c r="E117" s="34"/>
      <c r="F117" s="34"/>
      <c r="G117" s="34"/>
      <c r="H117" s="34"/>
      <c r="I117" s="34"/>
      <c r="J117" s="34"/>
      <c r="K117" s="34"/>
      <c r="L117" s="36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80">
        <v>0</v>
      </c>
      <c r="BM117" s="81">
        <f t="shared" si="5"/>
        <v>0</v>
      </c>
      <c r="BN117" s="37"/>
      <c r="BO117" s="34">
        <v>0</v>
      </c>
      <c r="BP117" s="82">
        <f t="shared" si="6"/>
        <v>983.09299999999996</v>
      </c>
      <c r="BQ117" s="36">
        <f t="shared" si="7"/>
        <v>983.09299999999996</v>
      </c>
      <c r="BR117" s="83">
        <v>983.09299999999996</v>
      </c>
      <c r="BS117" s="34">
        <v>0</v>
      </c>
      <c r="BT117" s="84">
        <v>0</v>
      </c>
      <c r="BU117" s="84">
        <v>0</v>
      </c>
      <c r="BV117" s="34">
        <v>0</v>
      </c>
      <c r="BW117" s="85">
        <v>0</v>
      </c>
      <c r="BX117" s="37">
        <v>0</v>
      </c>
      <c r="BZ117" s="2"/>
    </row>
    <row r="118" spans="1:79">
      <c r="A118" s="60" t="s">
        <v>75</v>
      </c>
      <c r="B118" s="37" t="s">
        <v>196</v>
      </c>
      <c r="C118" s="35">
        <f t="shared" si="4"/>
        <v>8626.7869999999966</v>
      </c>
      <c r="D118" s="34"/>
      <c r="E118" s="34"/>
      <c r="F118" s="34"/>
      <c r="G118" s="34"/>
      <c r="H118" s="34"/>
      <c r="I118" s="34"/>
      <c r="J118" s="34"/>
      <c r="K118" s="34"/>
      <c r="L118" s="36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80">
        <v>0</v>
      </c>
      <c r="BM118" s="81">
        <f t="shared" si="5"/>
        <v>0</v>
      </c>
      <c r="BN118" s="37"/>
      <c r="BO118" s="34">
        <v>43505.311999999998</v>
      </c>
      <c r="BP118" s="82">
        <f t="shared" si="6"/>
        <v>-34878.525000000001</v>
      </c>
      <c r="BQ118" s="36">
        <f t="shared" si="7"/>
        <v>-34878.525000000001</v>
      </c>
      <c r="BR118" s="83">
        <v>0</v>
      </c>
      <c r="BS118" s="34">
        <v>-34878.525000000001</v>
      </c>
      <c r="BT118" s="84">
        <v>0</v>
      </c>
      <c r="BU118" s="84">
        <v>0</v>
      </c>
      <c r="BV118" s="34">
        <v>0</v>
      </c>
      <c r="BW118" s="85">
        <v>0</v>
      </c>
      <c r="BX118" s="37">
        <v>0</v>
      </c>
      <c r="BZ118" s="2"/>
    </row>
    <row r="119" spans="1:79" ht="13.5" thickBot="1">
      <c r="A119" s="72" t="s">
        <v>76</v>
      </c>
      <c r="B119" s="37" t="s">
        <v>139</v>
      </c>
      <c r="C119" s="35">
        <f t="shared" si="4"/>
        <v>0</v>
      </c>
      <c r="D119" s="34"/>
      <c r="E119" s="34"/>
      <c r="F119" s="34"/>
      <c r="G119" s="34"/>
      <c r="H119" s="34"/>
      <c r="I119" s="34"/>
      <c r="J119" s="34"/>
      <c r="K119" s="34"/>
      <c r="L119" s="36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81">
        <f t="shared" si="5"/>
        <v>0</v>
      </c>
      <c r="BN119" s="37"/>
      <c r="BO119" s="34">
        <v>0</v>
      </c>
      <c r="BP119" s="82">
        <f t="shared" si="6"/>
        <v>0</v>
      </c>
      <c r="BQ119" s="36">
        <f t="shared" si="7"/>
        <v>0</v>
      </c>
      <c r="BR119" s="83">
        <v>0</v>
      </c>
      <c r="BS119" s="34">
        <v>0</v>
      </c>
      <c r="BT119" s="84">
        <v>0</v>
      </c>
      <c r="BU119" s="84">
        <v>0</v>
      </c>
      <c r="BV119" s="34">
        <v>0</v>
      </c>
      <c r="BW119" s="85">
        <v>0</v>
      </c>
      <c r="BX119" s="37">
        <v>0</v>
      </c>
      <c r="BZ119" s="2"/>
    </row>
    <row r="120" spans="1:79" ht="14.25" thickTop="1" thickBot="1">
      <c r="B120" s="86" t="s">
        <v>80</v>
      </c>
      <c r="C120" s="44">
        <f>SUM(C67:C119)</f>
        <v>446321.50800000009</v>
      </c>
      <c r="D120" s="44">
        <f t="shared" ref="D120:BR120" si="8">SUM(D67:D119)</f>
        <v>0</v>
      </c>
      <c r="E120" s="44">
        <f t="shared" si="8"/>
        <v>0</v>
      </c>
      <c r="F120" s="44">
        <f t="shared" si="8"/>
        <v>0</v>
      </c>
      <c r="G120" s="44">
        <f t="shared" si="8"/>
        <v>0</v>
      </c>
      <c r="H120" s="44">
        <f t="shared" si="8"/>
        <v>0</v>
      </c>
      <c r="I120" s="44">
        <f t="shared" si="8"/>
        <v>0</v>
      </c>
      <c r="J120" s="44">
        <f t="shared" si="8"/>
        <v>0</v>
      </c>
      <c r="K120" s="87">
        <f t="shared" si="8"/>
        <v>0</v>
      </c>
      <c r="L120" s="44">
        <f t="shared" si="8"/>
        <v>4987.6550000000025</v>
      </c>
      <c r="M120" s="44">
        <f t="shared" si="8"/>
        <v>3224.5289999999995</v>
      </c>
      <c r="N120" s="44">
        <f t="shared" si="8"/>
        <v>255.40499999999997</v>
      </c>
      <c r="O120" s="44">
        <f t="shared" si="8"/>
        <v>8029.9869999999992</v>
      </c>
      <c r="P120" s="44">
        <f t="shared" si="8"/>
        <v>2351.2999999999997</v>
      </c>
      <c r="Q120" s="44">
        <f t="shared" si="8"/>
        <v>260.96299999999985</v>
      </c>
      <c r="R120" s="44">
        <f t="shared" si="8"/>
        <v>647.72500000000025</v>
      </c>
      <c r="S120" s="44">
        <f t="shared" si="8"/>
        <v>480.83800000000008</v>
      </c>
      <c r="T120" s="44">
        <f t="shared" si="8"/>
        <v>0</v>
      </c>
      <c r="U120" s="44">
        <f t="shared" si="8"/>
        <v>879.37199999999984</v>
      </c>
      <c r="V120" s="44">
        <f t="shared" si="8"/>
        <v>180.94200000000001</v>
      </c>
      <c r="W120" s="44">
        <f t="shared" si="8"/>
        <v>161.43500000000003</v>
      </c>
      <c r="X120" s="44">
        <f t="shared" si="8"/>
        <v>700.57299999999987</v>
      </c>
      <c r="Y120" s="44">
        <f t="shared" si="8"/>
        <v>664.26099999999985</v>
      </c>
      <c r="Z120" s="44">
        <f t="shared" si="8"/>
        <v>523.77699999999993</v>
      </c>
      <c r="AA120" s="44">
        <f t="shared" si="8"/>
        <v>457.71000000000004</v>
      </c>
      <c r="AB120" s="44">
        <f t="shared" si="8"/>
        <v>142.04300000000001</v>
      </c>
      <c r="AC120" s="44">
        <f t="shared" si="8"/>
        <v>4484.4770000000008</v>
      </c>
      <c r="AD120" s="44">
        <f t="shared" si="8"/>
        <v>2362.8409999999999</v>
      </c>
      <c r="AE120" s="44">
        <f t="shared" si="8"/>
        <v>28605.238000000001</v>
      </c>
      <c r="AF120" s="44">
        <f t="shared" si="8"/>
        <v>744.63</v>
      </c>
      <c r="AG120" s="44">
        <f t="shared" si="8"/>
        <v>751.36299999999994</v>
      </c>
      <c r="AH120" s="44">
        <f t="shared" si="8"/>
        <v>3820.4009999999998</v>
      </c>
      <c r="AI120" s="44">
        <f t="shared" si="8"/>
        <v>4315.1269999999995</v>
      </c>
      <c r="AJ120" s="44">
        <f t="shared" si="8"/>
        <v>8170.4879999999994</v>
      </c>
      <c r="AK120" s="44">
        <f t="shared" si="8"/>
        <v>1121.9460000000001</v>
      </c>
      <c r="AL120" s="44">
        <f t="shared" si="8"/>
        <v>6824.3160000000007</v>
      </c>
      <c r="AM120" s="44">
        <f t="shared" si="8"/>
        <v>3470.098</v>
      </c>
      <c r="AN120" s="44">
        <f t="shared" si="8"/>
        <v>96.97399999999999</v>
      </c>
      <c r="AO120" s="44">
        <f t="shared" si="8"/>
        <v>15597.643000000002</v>
      </c>
      <c r="AP120" s="44">
        <f t="shared" si="8"/>
        <v>6314.2910000000002</v>
      </c>
      <c r="AQ120" s="44">
        <f t="shared" si="8"/>
        <v>468.387</v>
      </c>
      <c r="AR120" s="44">
        <f t="shared" si="8"/>
        <v>5476.2209999999995</v>
      </c>
      <c r="AS120" s="44">
        <f t="shared" si="8"/>
        <v>525.0419999999998</v>
      </c>
      <c r="AT120" s="44">
        <f t="shared" si="8"/>
        <v>3253.6489999999999</v>
      </c>
      <c r="AU120" s="44">
        <f t="shared" si="8"/>
        <v>891.17599999999993</v>
      </c>
      <c r="AV120" s="44">
        <f t="shared" si="8"/>
        <v>504.13400000000001</v>
      </c>
      <c r="AW120" s="44">
        <f t="shared" si="8"/>
        <v>682.67</v>
      </c>
      <c r="AX120" s="44">
        <f t="shared" si="8"/>
        <v>1822.0160000000008</v>
      </c>
      <c r="AY120" s="44">
        <f t="shared" si="8"/>
        <v>7.1489999999999991</v>
      </c>
      <c r="AZ120" s="44">
        <f t="shared" si="8"/>
        <v>461.97399999999993</v>
      </c>
      <c r="BA120" s="44">
        <f t="shared" si="8"/>
        <v>4161.6950000000006</v>
      </c>
      <c r="BB120" s="44">
        <f t="shared" si="8"/>
        <v>738.66899999999987</v>
      </c>
      <c r="BC120" s="44">
        <f t="shared" si="8"/>
        <v>5804.6839999999993</v>
      </c>
      <c r="BD120" s="44">
        <f t="shared" si="8"/>
        <v>182.511</v>
      </c>
      <c r="BE120" s="44">
        <f t="shared" si="8"/>
        <v>1062.6779999999999</v>
      </c>
      <c r="BF120" s="44">
        <f t="shared" si="8"/>
        <v>2074.509</v>
      </c>
      <c r="BG120" s="44">
        <f t="shared" si="8"/>
        <v>1269.3799999999994</v>
      </c>
      <c r="BH120" s="44">
        <f t="shared" si="8"/>
        <v>181.74299999999997</v>
      </c>
      <c r="BI120" s="44">
        <f t="shared" si="8"/>
        <v>667.43299999999977</v>
      </c>
      <c r="BJ120" s="44">
        <f t="shared" si="8"/>
        <v>0</v>
      </c>
      <c r="BK120" s="44">
        <f t="shared" si="8"/>
        <v>0</v>
      </c>
      <c r="BL120" s="44">
        <f t="shared" si="8"/>
        <v>0</v>
      </c>
      <c r="BM120" s="44">
        <f t="shared" si="8"/>
        <v>140864.068</v>
      </c>
      <c r="BN120" s="86">
        <f t="shared" si="8"/>
        <v>0</v>
      </c>
      <c r="BO120" s="87">
        <f t="shared" si="8"/>
        <v>83948.737999999998</v>
      </c>
      <c r="BP120" s="87">
        <f t="shared" si="8"/>
        <v>167619.875</v>
      </c>
      <c r="BQ120" s="44">
        <f t="shared" si="8"/>
        <v>133564.37200000003</v>
      </c>
      <c r="BR120" s="44">
        <f t="shared" si="8"/>
        <v>18556.272000000001</v>
      </c>
      <c r="BS120" s="88">
        <f t="shared" ref="BS120:BX120" si="9">SUM(BS67:BS119)</f>
        <v>115008.10000000003</v>
      </c>
      <c r="BT120" s="88">
        <f t="shared" si="9"/>
        <v>33552.438000000002</v>
      </c>
      <c r="BU120" s="88">
        <f t="shared" si="9"/>
        <v>503.065</v>
      </c>
      <c r="BV120" s="44">
        <f t="shared" si="9"/>
        <v>54559.677000000003</v>
      </c>
      <c r="BW120" s="44">
        <f t="shared" si="9"/>
        <v>-670.84999999999991</v>
      </c>
      <c r="BX120" s="89">
        <f t="shared" si="9"/>
        <v>0</v>
      </c>
      <c r="BZ120" s="2"/>
    </row>
    <row r="121" spans="1:79" ht="13.5" thickTop="1">
      <c r="B121" s="90" t="s">
        <v>111</v>
      </c>
      <c r="C121" s="91"/>
      <c r="D121" s="92"/>
      <c r="E121" s="92"/>
      <c r="F121" s="92">
        <f>F61</f>
        <v>12499.849999999997</v>
      </c>
      <c r="G121" s="92">
        <f>G61</f>
        <v>0</v>
      </c>
      <c r="H121" s="92">
        <f>H61</f>
        <v>2077.6599999999994</v>
      </c>
      <c r="I121" s="92">
        <f>I61</f>
        <v>0</v>
      </c>
      <c r="J121" s="92">
        <f>J61</f>
        <v>10242.962000000001</v>
      </c>
      <c r="K121" s="92"/>
      <c r="L121" s="91">
        <v>7761.4369999999999</v>
      </c>
      <c r="M121" s="93">
        <v>2424.835</v>
      </c>
      <c r="N121" s="93">
        <v>496.52100000000002</v>
      </c>
      <c r="O121" s="93">
        <v>3759.1559999999999</v>
      </c>
      <c r="P121" s="93">
        <v>2097.3029999999999</v>
      </c>
      <c r="Q121" s="93">
        <v>360.577</v>
      </c>
      <c r="R121" s="93">
        <v>536.673</v>
      </c>
      <c r="S121" s="93">
        <v>238.59800000000001</v>
      </c>
      <c r="T121" s="93">
        <v>0</v>
      </c>
      <c r="U121" s="93">
        <v>359.42700000000002</v>
      </c>
      <c r="V121" s="93">
        <v>195.23599999999999</v>
      </c>
      <c r="W121" s="93">
        <v>47.850999999999999</v>
      </c>
      <c r="X121" s="93">
        <v>306.96199999999999</v>
      </c>
      <c r="Y121" s="93">
        <v>341.09800000000001</v>
      </c>
      <c r="Z121" s="93">
        <v>382.18099999999998</v>
      </c>
      <c r="AA121" s="93">
        <v>631.63900000000001</v>
      </c>
      <c r="AB121" s="93">
        <v>306.37799999999999</v>
      </c>
      <c r="AC121" s="93">
        <v>3929.43</v>
      </c>
      <c r="AD121" s="93">
        <v>1194.2719999999999</v>
      </c>
      <c r="AE121" s="93">
        <v>9307.643</v>
      </c>
      <c r="AF121" s="93">
        <v>1570.576</v>
      </c>
      <c r="AG121" s="93">
        <v>1329.2850000000001</v>
      </c>
      <c r="AH121" s="93">
        <v>3939.366</v>
      </c>
      <c r="AI121" s="93">
        <v>12825.748</v>
      </c>
      <c r="AJ121" s="93">
        <v>11847.803</v>
      </c>
      <c r="AK121" s="93">
        <v>877.94899999999996</v>
      </c>
      <c r="AL121" s="93">
        <v>-692.85500000000002</v>
      </c>
      <c r="AM121" s="93">
        <v>9297.2479999999996</v>
      </c>
      <c r="AN121" s="93">
        <v>198.63900000000001</v>
      </c>
      <c r="AO121" s="93">
        <v>7726.1549999999997</v>
      </c>
      <c r="AP121" s="93">
        <v>4272.4160000000002</v>
      </c>
      <c r="AQ121" s="93">
        <v>603.18299999999999</v>
      </c>
      <c r="AR121" s="93">
        <v>4314.5429999999997</v>
      </c>
      <c r="AS121" s="93">
        <v>235.77</v>
      </c>
      <c r="AT121" s="93">
        <v>11720.893</v>
      </c>
      <c r="AU121" s="93">
        <v>642.68899999999996</v>
      </c>
      <c r="AV121" s="93">
        <v>563.9</v>
      </c>
      <c r="AW121" s="93">
        <v>19213.101999999999</v>
      </c>
      <c r="AX121" s="93">
        <v>2169.8290000000002</v>
      </c>
      <c r="AY121" s="93">
        <v>5.8019999999999996</v>
      </c>
      <c r="AZ121" s="93">
        <v>511.577</v>
      </c>
      <c r="BA121" s="93">
        <v>2138.9940000000001</v>
      </c>
      <c r="BB121" s="93">
        <v>1933.759</v>
      </c>
      <c r="BC121" s="93">
        <v>18737.393</v>
      </c>
      <c r="BD121" s="93">
        <v>581.13400000000001</v>
      </c>
      <c r="BE121" s="93">
        <v>8744.3119999999999</v>
      </c>
      <c r="BF121" s="93">
        <v>3924.1709999999998</v>
      </c>
      <c r="BG121" s="93">
        <v>1713.8140000000001</v>
      </c>
      <c r="BH121" s="93">
        <v>309.45400000000001</v>
      </c>
      <c r="BI121" s="93">
        <v>1057.3630000000001</v>
      </c>
      <c r="BJ121" s="93">
        <v>983.09299999999996</v>
      </c>
      <c r="BK121" s="93">
        <v>0</v>
      </c>
      <c r="BL121" s="93">
        <v>0</v>
      </c>
      <c r="BM121" s="94">
        <f>SUM(L121:BL121)</f>
        <v>167974.32200000001</v>
      </c>
      <c r="BN121" s="94">
        <f>SUM(C121:BL121)</f>
        <v>192794.79399999999</v>
      </c>
      <c r="BZ121" s="2"/>
    </row>
    <row r="122" spans="1:79" ht="13.5" thickBot="1">
      <c r="B122" s="90" t="s">
        <v>11</v>
      </c>
      <c r="C122" s="36"/>
      <c r="D122" s="34"/>
      <c r="E122" s="34"/>
      <c r="F122" s="34"/>
      <c r="G122" s="34"/>
      <c r="H122" s="34"/>
      <c r="I122" s="34"/>
      <c r="J122" s="34"/>
      <c r="K122" s="34"/>
      <c r="L122" s="36">
        <v>1149.7909999999999</v>
      </c>
      <c r="M122" s="35">
        <v>0</v>
      </c>
      <c r="N122" s="35">
        <v>56.418999999999997</v>
      </c>
      <c r="O122" s="35">
        <v>1278.7080000000001</v>
      </c>
      <c r="P122" s="35">
        <v>538.88300000000004</v>
      </c>
      <c r="Q122" s="35">
        <v>63.034999999999997</v>
      </c>
      <c r="R122" s="35">
        <v>172.21199999999999</v>
      </c>
      <c r="S122" s="35">
        <v>79.748000000000005</v>
      </c>
      <c r="T122" s="35">
        <v>0</v>
      </c>
      <c r="U122" s="35">
        <v>195.01</v>
      </c>
      <c r="V122" s="35">
        <v>78.597999999999999</v>
      </c>
      <c r="W122" s="35">
        <v>3.8090000000000002</v>
      </c>
      <c r="X122" s="35">
        <v>141.602</v>
      </c>
      <c r="Y122" s="35">
        <v>116.84099999999999</v>
      </c>
      <c r="Z122" s="35">
        <v>45.298999999999999</v>
      </c>
      <c r="AA122" s="35">
        <v>166.524</v>
      </c>
      <c r="AB122" s="35">
        <v>181.553</v>
      </c>
      <c r="AC122" s="35">
        <v>1416.9110000000001</v>
      </c>
      <c r="AD122" s="35">
        <v>422.12400000000002</v>
      </c>
      <c r="AE122" s="35">
        <v>4664.2539999999999</v>
      </c>
      <c r="AF122" s="35">
        <v>441.54500000000002</v>
      </c>
      <c r="AG122" s="35">
        <v>573.35299999999995</v>
      </c>
      <c r="AH122" s="35">
        <v>1393.348</v>
      </c>
      <c r="AI122" s="35">
        <v>2634.5819999999999</v>
      </c>
      <c r="AJ122" s="35">
        <v>1272.9100000000001</v>
      </c>
      <c r="AK122" s="35">
        <v>253.87200000000001</v>
      </c>
      <c r="AL122" s="35">
        <v>1617.2560000000001</v>
      </c>
      <c r="AM122" s="35">
        <v>4325.5780000000004</v>
      </c>
      <c r="AN122" s="35">
        <v>210.18</v>
      </c>
      <c r="AO122" s="35">
        <v>3984.0459999999998</v>
      </c>
      <c r="AP122" s="35">
        <v>1009.134</v>
      </c>
      <c r="AQ122" s="35">
        <v>455.98200000000003</v>
      </c>
      <c r="AR122" s="35">
        <v>2115.1950000000002</v>
      </c>
      <c r="AS122" s="35">
        <v>335.83699999999999</v>
      </c>
      <c r="AT122" s="35">
        <v>3959.2280000000001</v>
      </c>
      <c r="AU122" s="35">
        <v>345.23899999999998</v>
      </c>
      <c r="AV122" s="35">
        <v>142.352</v>
      </c>
      <c r="AW122" s="35">
        <v>529.83500000000004</v>
      </c>
      <c r="AX122" s="35">
        <v>1452.3119999999999</v>
      </c>
      <c r="AY122" s="35">
        <v>4.9930000000000003</v>
      </c>
      <c r="AZ122" s="35">
        <v>62.113</v>
      </c>
      <c r="BA122" s="35">
        <v>572.19600000000003</v>
      </c>
      <c r="BB122" s="35">
        <v>1045.529</v>
      </c>
      <c r="BC122" s="35">
        <v>14852.338</v>
      </c>
      <c r="BD122" s="35">
        <v>440.61099999999999</v>
      </c>
      <c r="BE122" s="35">
        <v>7041.1760000000004</v>
      </c>
      <c r="BF122" s="35">
        <v>2745.5059999999999</v>
      </c>
      <c r="BG122" s="35">
        <v>277.88400000000001</v>
      </c>
      <c r="BH122" s="35">
        <v>316.28199999999998</v>
      </c>
      <c r="BI122" s="35">
        <v>188.96</v>
      </c>
      <c r="BJ122" s="35">
        <v>983.09299999999996</v>
      </c>
      <c r="BK122" s="35">
        <v>0</v>
      </c>
      <c r="BL122" s="35">
        <v>0</v>
      </c>
      <c r="BM122" s="37">
        <f t="shared" ref="BM122:BM129" si="10">SUM(L122:BL122)</f>
        <v>66353.785999999993</v>
      </c>
      <c r="BN122" s="37">
        <f t="shared" ref="BN122:BN129" si="11">SUM(C122:BL122)</f>
        <v>66353.785999999993</v>
      </c>
      <c r="BZ122" s="2"/>
    </row>
    <row r="123" spans="1:79" ht="13.5" thickTop="1">
      <c r="B123" s="90" t="s">
        <v>108</v>
      </c>
      <c r="C123" s="36"/>
      <c r="D123" s="34"/>
      <c r="E123" s="34"/>
      <c r="F123" s="34"/>
      <c r="G123" s="34"/>
      <c r="H123" s="34"/>
      <c r="I123" s="34"/>
      <c r="J123" s="34"/>
      <c r="K123" s="34"/>
      <c r="L123" s="36">
        <v>1140.6310000000001</v>
      </c>
      <c r="M123" s="35">
        <v>0</v>
      </c>
      <c r="N123" s="35">
        <v>51.924999999999997</v>
      </c>
      <c r="O123" s="35">
        <v>1151.751</v>
      </c>
      <c r="P123" s="35">
        <v>476.827</v>
      </c>
      <c r="Q123" s="35">
        <v>56.575000000000003</v>
      </c>
      <c r="R123" s="35">
        <v>148.39400000000001</v>
      </c>
      <c r="S123" s="35">
        <v>73.878</v>
      </c>
      <c r="T123" s="35">
        <v>0</v>
      </c>
      <c r="U123" s="35">
        <v>174.52600000000001</v>
      </c>
      <c r="V123" s="35">
        <v>69.569999999999993</v>
      </c>
      <c r="W123" s="35">
        <v>3.3820000000000001</v>
      </c>
      <c r="X123" s="35">
        <v>129.79599999999999</v>
      </c>
      <c r="Y123" s="35">
        <v>104.998</v>
      </c>
      <c r="Z123" s="35">
        <v>43.048000000000002</v>
      </c>
      <c r="AA123" s="35">
        <v>146.69800000000001</v>
      </c>
      <c r="AB123" s="35">
        <v>160.12299999999999</v>
      </c>
      <c r="AC123" s="35">
        <v>1237.8420000000001</v>
      </c>
      <c r="AD123" s="35">
        <v>375.22300000000001</v>
      </c>
      <c r="AE123" s="35">
        <v>4328.6289999999999</v>
      </c>
      <c r="AF123" s="35">
        <v>412.154</v>
      </c>
      <c r="AG123" s="35">
        <v>501.35899999999998</v>
      </c>
      <c r="AH123" s="35">
        <v>1228.8820000000001</v>
      </c>
      <c r="AI123" s="35">
        <v>2363.84</v>
      </c>
      <c r="AJ123" s="35">
        <v>1157.8820000000001</v>
      </c>
      <c r="AK123" s="35">
        <v>224.39699999999999</v>
      </c>
      <c r="AL123" s="35">
        <v>1411.5830000000001</v>
      </c>
      <c r="AM123" s="35">
        <v>3788.3609999999999</v>
      </c>
      <c r="AN123" s="35">
        <v>182.94900000000001</v>
      </c>
      <c r="AO123" s="35">
        <v>3464.69</v>
      </c>
      <c r="AP123" s="35">
        <v>950.154</v>
      </c>
      <c r="AQ123" s="35">
        <v>404.59300000000002</v>
      </c>
      <c r="AR123" s="35">
        <v>1886.4659999999999</v>
      </c>
      <c r="AS123" s="35">
        <v>295.67099999999999</v>
      </c>
      <c r="AT123" s="35">
        <v>3280.8870000000002</v>
      </c>
      <c r="AU123" s="35">
        <v>294.60399999999998</v>
      </c>
      <c r="AV123" s="35">
        <v>128.274</v>
      </c>
      <c r="AW123" s="35">
        <v>500.10399999999998</v>
      </c>
      <c r="AX123" s="35">
        <v>1332.415</v>
      </c>
      <c r="AY123" s="35">
        <v>4.391</v>
      </c>
      <c r="AZ123" s="35">
        <v>56.238</v>
      </c>
      <c r="BA123" s="35">
        <v>525.70500000000004</v>
      </c>
      <c r="BB123" s="35">
        <v>897.06700000000001</v>
      </c>
      <c r="BC123" s="35">
        <v>10337.967000000001</v>
      </c>
      <c r="BD123" s="35">
        <v>393.75400000000002</v>
      </c>
      <c r="BE123" s="35">
        <v>6953.0349999999999</v>
      </c>
      <c r="BF123" s="35">
        <v>2597.88</v>
      </c>
      <c r="BG123" s="35">
        <v>249.53399999999999</v>
      </c>
      <c r="BH123" s="35">
        <v>295.49900000000002</v>
      </c>
      <c r="BI123" s="35">
        <v>176.19900000000001</v>
      </c>
      <c r="BJ123" s="35">
        <v>951.947</v>
      </c>
      <c r="BK123" s="35">
        <v>0</v>
      </c>
      <c r="BL123" s="35">
        <v>0</v>
      </c>
      <c r="BM123" s="37">
        <f t="shared" si="10"/>
        <v>57122.297000000013</v>
      </c>
      <c r="BN123" s="37">
        <f t="shared" si="11"/>
        <v>57122.297000000013</v>
      </c>
      <c r="BP123" s="466" t="s">
        <v>115</v>
      </c>
      <c r="BQ123" s="96"/>
      <c r="BR123" s="96"/>
      <c r="BS123" s="96"/>
      <c r="BT123" s="97">
        <f>BM121</f>
        <v>167974.32200000001</v>
      </c>
      <c r="BV123" s="466" t="s">
        <v>120</v>
      </c>
      <c r="BW123" s="96"/>
      <c r="BX123" s="96"/>
      <c r="BY123" s="96"/>
      <c r="BZ123" s="97">
        <f>BP120</f>
        <v>167619.875</v>
      </c>
    </row>
    <row r="124" spans="1:79">
      <c r="B124" s="90" t="s">
        <v>109</v>
      </c>
      <c r="C124" s="36"/>
      <c r="D124" s="34"/>
      <c r="E124" s="34"/>
      <c r="F124" s="34"/>
      <c r="G124" s="34"/>
      <c r="H124" s="34"/>
      <c r="I124" s="34"/>
      <c r="J124" s="34"/>
      <c r="K124" s="34"/>
      <c r="L124" s="36">
        <v>9.0030000000000001</v>
      </c>
      <c r="M124" s="35">
        <v>0</v>
      </c>
      <c r="N124" s="35">
        <v>3.984</v>
      </c>
      <c r="O124" s="35">
        <v>116.188</v>
      </c>
      <c r="P124" s="35">
        <v>58.539000000000001</v>
      </c>
      <c r="Q124" s="35">
        <v>6.2229999999999999</v>
      </c>
      <c r="R124" s="35">
        <v>21.777999999999999</v>
      </c>
      <c r="S124" s="35">
        <v>5.5739999999999998</v>
      </c>
      <c r="T124" s="35">
        <v>0</v>
      </c>
      <c r="U124" s="35">
        <v>19.175999999999998</v>
      </c>
      <c r="V124" s="35">
        <v>7.7220000000000004</v>
      </c>
      <c r="W124" s="35">
        <v>0.40899999999999997</v>
      </c>
      <c r="X124" s="35">
        <v>11.032</v>
      </c>
      <c r="Y124" s="35">
        <v>11.048</v>
      </c>
      <c r="Z124" s="35">
        <v>2.13</v>
      </c>
      <c r="AA124" s="35">
        <v>19.202000000000002</v>
      </c>
      <c r="AB124" s="35">
        <v>19.855</v>
      </c>
      <c r="AC124" s="35">
        <v>172.85499999999999</v>
      </c>
      <c r="AD124" s="35">
        <v>45.241</v>
      </c>
      <c r="AE124" s="35">
        <v>259.53300000000002</v>
      </c>
      <c r="AF124" s="35">
        <v>27.789000000000001</v>
      </c>
      <c r="AG124" s="35">
        <v>69.652000000000001</v>
      </c>
      <c r="AH124" s="35">
        <v>160.49299999999999</v>
      </c>
      <c r="AI124" s="35">
        <v>258.23399999999998</v>
      </c>
      <c r="AJ124" s="35">
        <v>111.66</v>
      </c>
      <c r="AK124" s="35">
        <v>27.824999999999999</v>
      </c>
      <c r="AL124" s="35">
        <v>183.506</v>
      </c>
      <c r="AM124" s="35">
        <v>526.14</v>
      </c>
      <c r="AN124" s="35">
        <v>26.710999999999999</v>
      </c>
      <c r="AO124" s="35">
        <v>496.077</v>
      </c>
      <c r="AP124" s="35">
        <v>55.311999999999998</v>
      </c>
      <c r="AQ124" s="35">
        <v>50.747</v>
      </c>
      <c r="AR124" s="35">
        <v>224.798</v>
      </c>
      <c r="AS124" s="35">
        <v>39.851999999999997</v>
      </c>
      <c r="AT124" s="35">
        <v>671.07799999999997</v>
      </c>
      <c r="AU124" s="35">
        <v>42.524000000000001</v>
      </c>
      <c r="AV124" s="35">
        <v>13.881</v>
      </c>
      <c r="AW124" s="35">
        <v>28.489000000000001</v>
      </c>
      <c r="AX124" s="35">
        <v>117.277</v>
      </c>
      <c r="AY124" s="35">
        <v>0.60199999999999998</v>
      </c>
      <c r="AZ124" s="35">
        <v>5.7789999999999999</v>
      </c>
      <c r="BA124" s="35">
        <v>39.427999999999997</v>
      </c>
      <c r="BB124" s="35">
        <v>138.84</v>
      </c>
      <c r="BC124" s="35">
        <v>1000.26</v>
      </c>
      <c r="BD124" s="35">
        <v>46.856999999999999</v>
      </c>
      <c r="BE124" s="35">
        <v>81.195999999999998</v>
      </c>
      <c r="BF124" s="35">
        <v>134.42099999999999</v>
      </c>
      <c r="BG124" s="35">
        <v>26.773</v>
      </c>
      <c r="BH124" s="35">
        <v>20.748999999999999</v>
      </c>
      <c r="BI124" s="35">
        <v>12.294</v>
      </c>
      <c r="BJ124" s="35">
        <v>22.588999999999999</v>
      </c>
      <c r="BK124" s="35">
        <v>0</v>
      </c>
      <c r="BL124" s="35">
        <v>0</v>
      </c>
      <c r="BM124" s="37">
        <f t="shared" si="10"/>
        <v>5451.3249999999989</v>
      </c>
      <c r="BN124" s="37">
        <f t="shared" si="11"/>
        <v>5451.3249999999989</v>
      </c>
      <c r="BP124" s="468" t="s">
        <v>119</v>
      </c>
      <c r="BQ124" s="3"/>
      <c r="BR124" s="3"/>
      <c r="BS124" s="3"/>
      <c r="BT124" s="82">
        <f>J121</f>
        <v>10242.962000000001</v>
      </c>
      <c r="BV124" s="468" t="s">
        <v>81</v>
      </c>
      <c r="BW124" s="3"/>
      <c r="BX124" s="3"/>
      <c r="BY124" s="3"/>
      <c r="BZ124" s="82">
        <f>BV120</f>
        <v>54559.677000000003</v>
      </c>
    </row>
    <row r="125" spans="1:79" s="98" customFormat="1" ht="11.25" customHeight="1">
      <c r="B125" s="90" t="s">
        <v>110</v>
      </c>
      <c r="C125" s="99"/>
      <c r="D125" s="100"/>
      <c r="E125" s="100"/>
      <c r="F125" s="100"/>
      <c r="G125" s="100"/>
      <c r="H125" s="100"/>
      <c r="I125" s="100"/>
      <c r="J125" s="100"/>
      <c r="K125" s="100"/>
      <c r="L125" s="99">
        <v>0.157</v>
      </c>
      <c r="M125" s="101">
        <v>0</v>
      </c>
      <c r="N125" s="101">
        <v>0.51</v>
      </c>
      <c r="O125" s="101">
        <v>10.769</v>
      </c>
      <c r="P125" s="101">
        <v>3.5169999999999999</v>
      </c>
      <c r="Q125" s="101">
        <v>0.23699999999999999</v>
      </c>
      <c r="R125" s="101">
        <v>2.04</v>
      </c>
      <c r="S125" s="101">
        <v>0.29599999999999999</v>
      </c>
      <c r="T125" s="101">
        <v>0</v>
      </c>
      <c r="U125" s="101">
        <v>1.3080000000000001</v>
      </c>
      <c r="V125" s="101">
        <v>1.306</v>
      </c>
      <c r="W125" s="101">
        <v>1.7999999999999999E-2</v>
      </c>
      <c r="X125" s="101">
        <v>0.77400000000000002</v>
      </c>
      <c r="Y125" s="101">
        <v>0.79500000000000004</v>
      </c>
      <c r="Z125" s="101">
        <v>0.121</v>
      </c>
      <c r="AA125" s="101">
        <v>0.624</v>
      </c>
      <c r="AB125" s="101">
        <v>1.575</v>
      </c>
      <c r="AC125" s="101">
        <v>6.2140000000000004</v>
      </c>
      <c r="AD125" s="101">
        <v>1.66</v>
      </c>
      <c r="AE125" s="101">
        <v>76.091999999999999</v>
      </c>
      <c r="AF125" s="101">
        <v>1.6020000000000001</v>
      </c>
      <c r="AG125" s="101">
        <v>2.3420000000000001</v>
      </c>
      <c r="AH125" s="101">
        <v>3.9729999999999999</v>
      </c>
      <c r="AI125" s="101">
        <v>12.507999999999999</v>
      </c>
      <c r="AJ125" s="101">
        <v>3.3679999999999999</v>
      </c>
      <c r="AK125" s="101">
        <v>1.65</v>
      </c>
      <c r="AL125" s="101">
        <v>22.167000000000002</v>
      </c>
      <c r="AM125" s="101">
        <v>11.077</v>
      </c>
      <c r="AN125" s="101">
        <v>0.52</v>
      </c>
      <c r="AO125" s="101">
        <v>23.279</v>
      </c>
      <c r="AP125" s="101">
        <v>3.6680000000000001</v>
      </c>
      <c r="AQ125" s="101">
        <v>0.64200000000000002</v>
      </c>
      <c r="AR125" s="101">
        <v>3.931</v>
      </c>
      <c r="AS125" s="101">
        <v>0.314</v>
      </c>
      <c r="AT125" s="101">
        <v>7.2629999999999999</v>
      </c>
      <c r="AU125" s="101">
        <v>8.1110000000000007</v>
      </c>
      <c r="AV125" s="101">
        <v>0.19700000000000001</v>
      </c>
      <c r="AW125" s="101">
        <v>1.242</v>
      </c>
      <c r="AX125" s="101">
        <v>2.62</v>
      </c>
      <c r="AY125" s="101">
        <v>0</v>
      </c>
      <c r="AZ125" s="101">
        <v>9.6000000000000002E-2</v>
      </c>
      <c r="BA125" s="101">
        <v>7.0629999999999997</v>
      </c>
      <c r="BB125" s="101">
        <v>9.6219999999999999</v>
      </c>
      <c r="BC125" s="101">
        <v>3514.1109999999999</v>
      </c>
      <c r="BD125" s="101">
        <v>0</v>
      </c>
      <c r="BE125" s="101">
        <v>6.9450000000000003</v>
      </c>
      <c r="BF125" s="101">
        <v>13.205</v>
      </c>
      <c r="BG125" s="101">
        <v>1.577</v>
      </c>
      <c r="BH125" s="101">
        <v>3.4000000000000002E-2</v>
      </c>
      <c r="BI125" s="101">
        <v>0.46700000000000003</v>
      </c>
      <c r="BJ125" s="101">
        <v>8.5570000000000004</v>
      </c>
      <c r="BK125" s="101">
        <v>0</v>
      </c>
      <c r="BL125" s="101">
        <v>0</v>
      </c>
      <c r="BM125" s="37">
        <f t="shared" si="10"/>
        <v>3780.1640000000002</v>
      </c>
      <c r="BN125" s="37">
        <f t="shared" si="11"/>
        <v>3780.1640000000002</v>
      </c>
      <c r="BO125" s="8"/>
      <c r="BP125" s="468" t="s">
        <v>116</v>
      </c>
      <c r="BQ125" s="49"/>
      <c r="BR125" s="49"/>
      <c r="BS125" s="49"/>
      <c r="BT125" s="102">
        <f>I121</f>
        <v>0</v>
      </c>
      <c r="BV125" s="468" t="s">
        <v>121</v>
      </c>
      <c r="BW125" s="3"/>
      <c r="BX125" s="3"/>
      <c r="BY125" s="3"/>
      <c r="BZ125" s="82">
        <f>BW120</f>
        <v>-670.84999999999991</v>
      </c>
      <c r="CA125" s="103"/>
    </row>
    <row r="126" spans="1:79">
      <c r="B126" s="90" t="s">
        <v>112</v>
      </c>
      <c r="C126" s="36"/>
      <c r="D126" s="34"/>
      <c r="E126" s="34"/>
      <c r="F126" s="34"/>
      <c r="G126" s="34"/>
      <c r="H126" s="34"/>
      <c r="I126" s="34"/>
      <c r="J126" s="34"/>
      <c r="K126" s="34"/>
      <c r="L126" s="36">
        <v>9.4636399039526662</v>
      </c>
      <c r="M126" s="35">
        <v>1.9752431354711577</v>
      </c>
      <c r="N126" s="35">
        <v>6.1958423605330886</v>
      </c>
      <c r="O126" s="35">
        <v>34.027400057900671</v>
      </c>
      <c r="P126" s="35">
        <v>17.781865318031649</v>
      </c>
      <c r="Q126" s="35">
        <v>41.869467166974275</v>
      </c>
      <c r="R126" s="35">
        <v>11.634583286317712</v>
      </c>
      <c r="S126" s="35">
        <v>0.66324168126934513</v>
      </c>
      <c r="T126" s="35">
        <v>0</v>
      </c>
      <c r="U126" s="35">
        <v>7.6910775925971073</v>
      </c>
      <c r="V126" s="35">
        <v>5.3905003694505602</v>
      </c>
      <c r="W126" s="35">
        <v>0.67234600036215009</v>
      </c>
      <c r="X126" s="35">
        <v>7.4545064650186976</v>
      </c>
      <c r="Y126" s="35">
        <v>4.6424743572068916</v>
      </c>
      <c r="Z126" s="35">
        <v>0.41466870807752226</v>
      </c>
      <c r="AA126" s="35">
        <v>3.7477819149459868</v>
      </c>
      <c r="AB126" s="35">
        <v>2.7064393701960414</v>
      </c>
      <c r="AC126" s="35">
        <v>42.07976817202789</v>
      </c>
      <c r="AD126" s="35">
        <v>20.493636103014122</v>
      </c>
      <c r="AE126" s="35">
        <v>354.28765434989987</v>
      </c>
      <c r="AF126" s="35">
        <v>24.998280532104776</v>
      </c>
      <c r="AG126" s="35">
        <v>22.767079149907293</v>
      </c>
      <c r="AH126" s="35">
        <v>102.70858782932096</v>
      </c>
      <c r="AI126" s="35">
        <v>464.61050028843061</v>
      </c>
      <c r="AJ126" s="35">
        <v>5.8422564393301757</v>
      </c>
      <c r="AK126" s="35">
        <v>12.342916709541393</v>
      </c>
      <c r="AL126" s="35">
        <v>47.02034380303796</v>
      </c>
      <c r="AM126" s="35">
        <v>121.4367007988195</v>
      </c>
      <c r="AN126" s="35">
        <v>3.0498895486424002</v>
      </c>
      <c r="AO126" s="35">
        <v>222.22561973837472</v>
      </c>
      <c r="AP126" s="35">
        <v>22.080214298869468</v>
      </c>
      <c r="AQ126" s="35">
        <v>3.9422705039432882</v>
      </c>
      <c r="AR126" s="35">
        <v>20.9437275651877</v>
      </c>
      <c r="AS126" s="35">
        <v>2.8952891445748943</v>
      </c>
      <c r="AT126" s="35">
        <v>0.60117764755211445</v>
      </c>
      <c r="AU126" s="35">
        <v>0</v>
      </c>
      <c r="AV126" s="35">
        <v>21.202060670092983</v>
      </c>
      <c r="AW126" s="35">
        <v>68.81507700899904</v>
      </c>
      <c r="AX126" s="35">
        <v>18.299575085947353</v>
      </c>
      <c r="AY126" s="35">
        <v>0.40929450007402707</v>
      </c>
      <c r="AZ126" s="35">
        <v>3.0744570579235284</v>
      </c>
      <c r="BA126" s="35">
        <v>7.5933105218850798</v>
      </c>
      <c r="BB126" s="35">
        <v>2.4938174936863136</v>
      </c>
      <c r="BC126" s="35">
        <v>0</v>
      </c>
      <c r="BD126" s="35">
        <v>0</v>
      </c>
      <c r="BE126" s="35">
        <v>4.1977476344883122</v>
      </c>
      <c r="BF126" s="35">
        <v>5.5538591970782827</v>
      </c>
      <c r="BG126" s="35">
        <v>4.6187209231615682</v>
      </c>
      <c r="BH126" s="35">
        <v>1.6799087204371304</v>
      </c>
      <c r="BI126" s="35">
        <v>4.2124766117406756</v>
      </c>
      <c r="BJ126" s="35">
        <v>0</v>
      </c>
      <c r="BK126" s="35">
        <v>0</v>
      </c>
      <c r="BL126" s="35">
        <v>0</v>
      </c>
      <c r="BM126" s="37">
        <f t="shared" si="10"/>
        <v>1792.8072957363988</v>
      </c>
      <c r="BN126" s="37">
        <f t="shared" si="11"/>
        <v>1792.8072957363988</v>
      </c>
      <c r="BO126" s="8"/>
      <c r="BP126" s="468" t="s">
        <v>117</v>
      </c>
      <c r="BQ126" s="3"/>
      <c r="BR126" s="3"/>
      <c r="BS126" s="3"/>
      <c r="BT126" s="82">
        <f>H121+F121</f>
        <v>14577.509999999997</v>
      </c>
      <c r="BV126" s="468" t="s">
        <v>122</v>
      </c>
      <c r="BW126" s="3"/>
      <c r="BX126" s="3"/>
      <c r="BY126" s="3"/>
      <c r="BZ126" s="82">
        <f>BX120</f>
        <v>0</v>
      </c>
      <c r="CA126" s="7"/>
    </row>
    <row r="127" spans="1:79">
      <c r="B127" s="90" t="s">
        <v>213</v>
      </c>
      <c r="C127" s="36"/>
      <c r="D127" s="34"/>
      <c r="E127" s="34"/>
      <c r="F127" s="34"/>
      <c r="G127" s="34"/>
      <c r="H127" s="34"/>
      <c r="I127" s="34"/>
      <c r="J127" s="34"/>
      <c r="K127" s="34"/>
      <c r="L127" s="36">
        <v>0</v>
      </c>
      <c r="M127" s="35">
        <v>0</v>
      </c>
      <c r="N127" s="35">
        <v>0</v>
      </c>
      <c r="O127" s="35">
        <v>-17.526727824796353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-5.3485563757147085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-41.799355648221081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-42.796295826038559</v>
      </c>
      <c r="AR127" s="35">
        <v>0</v>
      </c>
      <c r="AS127" s="35">
        <v>-42.944286470661673</v>
      </c>
      <c r="AT127" s="35">
        <v>0</v>
      </c>
      <c r="AU127" s="35">
        <v>0</v>
      </c>
      <c r="AV127" s="35">
        <v>0</v>
      </c>
      <c r="AW127" s="35">
        <v>0</v>
      </c>
      <c r="AX127" s="35">
        <v>-1.418784839428199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7">
        <f t="shared" si="10"/>
        <v>-151.83400698486059</v>
      </c>
      <c r="BN127" s="37">
        <f t="shared" si="11"/>
        <v>-151.83400698486059</v>
      </c>
      <c r="BO127" s="8"/>
      <c r="BP127" s="468" t="s">
        <v>118</v>
      </c>
      <c r="BQ127" s="3"/>
      <c r="BR127" s="3"/>
      <c r="BS127" s="3"/>
      <c r="BT127" s="82">
        <f>G121</f>
        <v>0</v>
      </c>
      <c r="BV127" s="468" t="s">
        <v>266</v>
      </c>
      <c r="BW127" s="3"/>
      <c r="BX127" s="3"/>
      <c r="BY127" s="3"/>
      <c r="BZ127" s="82">
        <f>BO120</f>
        <v>83948.737999999998</v>
      </c>
      <c r="CA127" s="7"/>
    </row>
    <row r="128" spans="1:79" ht="13.5" thickBot="1">
      <c r="B128" s="90" t="s">
        <v>113</v>
      </c>
      <c r="C128" s="104"/>
      <c r="D128" s="105"/>
      <c r="E128" s="105"/>
      <c r="F128" s="105"/>
      <c r="G128" s="105"/>
      <c r="H128" s="105"/>
      <c r="I128" s="105"/>
      <c r="J128" s="105"/>
      <c r="K128" s="105"/>
      <c r="L128" s="104">
        <v>6602.182360096047</v>
      </c>
      <c r="M128" s="106">
        <v>2422.8597568645287</v>
      </c>
      <c r="N128" s="106">
        <v>433.90615763946693</v>
      </c>
      <c r="O128" s="106">
        <v>2428.8938721173026</v>
      </c>
      <c r="P128" s="106">
        <v>1540.6381346819683</v>
      </c>
      <c r="Q128" s="106">
        <v>255.67253283302574</v>
      </c>
      <c r="R128" s="106">
        <v>352.82641671368231</v>
      </c>
      <c r="S128" s="106">
        <v>158.18675831873068</v>
      </c>
      <c r="T128" s="106">
        <v>0</v>
      </c>
      <c r="U128" s="106">
        <v>156.72592240740292</v>
      </c>
      <c r="V128" s="106">
        <v>111.24749963054943</v>
      </c>
      <c r="W128" s="106">
        <v>43.369653999637855</v>
      </c>
      <c r="X128" s="106">
        <v>157.90549353498128</v>
      </c>
      <c r="Y128" s="106">
        <v>219.61452564279313</v>
      </c>
      <c r="Z128" s="106">
        <v>336.46733129192251</v>
      </c>
      <c r="AA128" s="106">
        <v>461.36721808505405</v>
      </c>
      <c r="AB128" s="106">
        <v>122.11856062980395</v>
      </c>
      <c r="AC128" s="106">
        <v>2465.0906754522571</v>
      </c>
      <c r="AD128" s="106">
        <v>751.65436389698584</v>
      </c>
      <c r="AE128" s="106">
        <v>4289.1013456501005</v>
      </c>
      <c r="AF128" s="106">
        <v>1104.0327194678953</v>
      </c>
      <c r="AG128" s="106">
        <v>733.16492085009281</v>
      </c>
      <c r="AH128" s="106">
        <v>2443.309412170679</v>
      </c>
      <c r="AI128" s="106">
        <v>9726.5554997115687</v>
      </c>
      <c r="AJ128" s="106">
        <v>10569.050743560671</v>
      </c>
      <c r="AK128" s="106">
        <v>569.93472764223748</v>
      </c>
      <c r="AL128" s="106">
        <v>-2357.1313438030379</v>
      </c>
      <c r="AM128" s="106">
        <v>4850.2332992011798</v>
      </c>
      <c r="AN128" s="106">
        <v>-14.590889548642398</v>
      </c>
      <c r="AO128" s="106">
        <v>3519.883380261625</v>
      </c>
      <c r="AP128" s="106">
        <v>3241.2017857011306</v>
      </c>
      <c r="AQ128" s="106">
        <v>100.46243367001811</v>
      </c>
      <c r="AR128" s="106">
        <v>2178.4042724348119</v>
      </c>
      <c r="AS128" s="106">
        <v>-145.90657561523653</v>
      </c>
      <c r="AT128" s="106">
        <v>7761.0638223524475</v>
      </c>
      <c r="AU128" s="106">
        <v>297.45</v>
      </c>
      <c r="AV128" s="106">
        <v>400.34593932990703</v>
      </c>
      <c r="AW128" s="106">
        <v>18614.451922991</v>
      </c>
      <c r="AX128" s="106">
        <v>697.7986400746247</v>
      </c>
      <c r="AY128" s="106">
        <v>0.39970549992597221</v>
      </c>
      <c r="AZ128" s="106">
        <v>446.38954294207645</v>
      </c>
      <c r="BA128" s="106">
        <v>1559.2046894781151</v>
      </c>
      <c r="BB128" s="106">
        <v>885.73618250631375</v>
      </c>
      <c r="BC128" s="106">
        <v>3885.0550000000003</v>
      </c>
      <c r="BD128" s="106">
        <v>140.52300000000002</v>
      </c>
      <c r="BE128" s="106">
        <v>1698.9382523655113</v>
      </c>
      <c r="BF128" s="106">
        <v>1173.1111408029217</v>
      </c>
      <c r="BG128" s="106">
        <v>1431.3112790768384</v>
      </c>
      <c r="BH128" s="106">
        <v>-8.5079087204371042</v>
      </c>
      <c r="BI128" s="106">
        <v>864.19052338825929</v>
      </c>
      <c r="BJ128" s="106">
        <v>0</v>
      </c>
      <c r="BK128" s="106">
        <v>0</v>
      </c>
      <c r="BL128" s="106">
        <v>0</v>
      </c>
      <c r="BM128" s="107">
        <f t="shared" si="10"/>
        <v>99675.894697278738</v>
      </c>
      <c r="BN128" s="107">
        <f t="shared" si="11"/>
        <v>99675.894697278738</v>
      </c>
      <c r="BO128" s="8"/>
      <c r="BP128" s="468"/>
      <c r="BQ128" s="3"/>
      <c r="BR128" s="3"/>
      <c r="BS128" s="3"/>
      <c r="BT128" s="82"/>
      <c r="BV128" s="468" t="s">
        <v>267</v>
      </c>
      <c r="BW128" s="3"/>
      <c r="BX128" s="3"/>
      <c r="BY128" s="3"/>
      <c r="BZ128" s="82">
        <f>BO61</f>
        <v>112662.64599999999</v>
      </c>
      <c r="CA128" s="7"/>
    </row>
    <row r="129" spans="2:79" ht="14.25" thickTop="1" thickBot="1">
      <c r="B129" s="108" t="s">
        <v>114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10">
        <v>23862</v>
      </c>
      <c r="M129" s="111">
        <v>3923</v>
      </c>
      <c r="N129" s="111">
        <v>1440</v>
      </c>
      <c r="O129" s="111">
        <v>9292</v>
      </c>
      <c r="P129" s="111">
        <v>793</v>
      </c>
      <c r="Q129" s="111">
        <v>45</v>
      </c>
      <c r="R129" s="111">
        <v>2307</v>
      </c>
      <c r="S129" s="111">
        <v>893</v>
      </c>
      <c r="T129" s="111">
        <v>0</v>
      </c>
      <c r="U129" s="111">
        <v>229</v>
      </c>
      <c r="V129" s="111">
        <v>49</v>
      </c>
      <c r="W129" s="111">
        <v>89</v>
      </c>
      <c r="X129" s="111">
        <v>390</v>
      </c>
      <c r="Y129" s="111">
        <v>1793</v>
      </c>
      <c r="Z129" s="111">
        <v>2427</v>
      </c>
      <c r="AA129" s="111">
        <v>437</v>
      </c>
      <c r="AB129" s="111">
        <v>316</v>
      </c>
      <c r="AC129" s="111">
        <v>871</v>
      </c>
      <c r="AD129" s="111">
        <v>482</v>
      </c>
      <c r="AE129" s="111">
        <v>21969</v>
      </c>
      <c r="AF129" s="111">
        <v>2886</v>
      </c>
      <c r="AG129" s="111">
        <v>1325</v>
      </c>
      <c r="AH129" s="111">
        <v>1245</v>
      </c>
      <c r="AI129" s="111">
        <v>25387</v>
      </c>
      <c r="AJ129" s="111">
        <v>7193</v>
      </c>
      <c r="AK129" s="111">
        <v>201</v>
      </c>
      <c r="AL129" s="111">
        <v>588</v>
      </c>
      <c r="AM129" s="111">
        <v>2556</v>
      </c>
      <c r="AN129" s="111">
        <v>195</v>
      </c>
      <c r="AO129" s="111">
        <v>9547</v>
      </c>
      <c r="AP129" s="111">
        <v>8936</v>
      </c>
      <c r="AQ129" s="111">
        <v>564</v>
      </c>
      <c r="AR129" s="111">
        <v>2253</v>
      </c>
      <c r="AS129" s="111">
        <v>381</v>
      </c>
      <c r="AT129" s="111">
        <v>1453</v>
      </c>
      <c r="AU129" s="111">
        <v>178</v>
      </c>
      <c r="AV129" s="111">
        <v>88</v>
      </c>
      <c r="AW129" s="111">
        <v>941</v>
      </c>
      <c r="AX129" s="111">
        <v>1524</v>
      </c>
      <c r="AY129" s="111">
        <v>16</v>
      </c>
      <c r="AZ129" s="111">
        <v>382</v>
      </c>
      <c r="BA129" s="111">
        <v>1570</v>
      </c>
      <c r="BB129" s="111">
        <v>3527</v>
      </c>
      <c r="BC129" s="111">
        <v>22654</v>
      </c>
      <c r="BD129" s="111">
        <v>349</v>
      </c>
      <c r="BE129" s="111">
        <v>13199</v>
      </c>
      <c r="BF129" s="111">
        <v>4441</v>
      </c>
      <c r="BG129" s="111">
        <v>1065</v>
      </c>
      <c r="BH129" s="111">
        <v>882</v>
      </c>
      <c r="BI129" s="111">
        <v>4014</v>
      </c>
      <c r="BJ129" s="111">
        <v>12195</v>
      </c>
      <c r="BK129" s="111">
        <v>0</v>
      </c>
      <c r="BL129" s="111">
        <v>0</v>
      </c>
      <c r="BM129" s="89">
        <f t="shared" si="10"/>
        <v>203342</v>
      </c>
      <c r="BN129" s="112">
        <f t="shared" si="11"/>
        <v>203342</v>
      </c>
      <c r="BO129" s="8"/>
      <c r="BP129" s="480" t="s">
        <v>82</v>
      </c>
      <c r="BQ129" s="12"/>
      <c r="BR129" s="12"/>
      <c r="BS129" s="12"/>
      <c r="BT129" s="112">
        <f>BT123+BT124+BT125+BT126+BT127</f>
        <v>192794.79400000002</v>
      </c>
      <c r="BV129" s="480" t="s">
        <v>82</v>
      </c>
      <c r="BW129" s="12"/>
      <c r="BX129" s="12"/>
      <c r="BY129" s="12"/>
      <c r="BZ129" s="112">
        <f>BZ123+BZ124+BZ125+BZ126+BZ127-BZ128</f>
        <v>192794.79399999999</v>
      </c>
      <c r="CA129" s="7"/>
    </row>
    <row r="130" spans="2:79" ht="13.5" thickTop="1"/>
    <row r="131" spans="2:79">
      <c r="B131" s="200" t="s">
        <v>172</v>
      </c>
      <c r="BN131" s="409"/>
    </row>
    <row r="132" spans="2:79"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  <c r="BL132" s="411"/>
      <c r="BM132" s="411"/>
      <c r="BN132" s="409"/>
    </row>
    <row r="133" spans="2:79"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K133" s="411"/>
      <c r="BL133" s="411"/>
      <c r="BM133" s="411"/>
    </row>
    <row r="134" spans="2:79"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411"/>
      <c r="AJ134" s="411"/>
      <c r="AK134" s="411"/>
      <c r="AL134" s="411"/>
      <c r="AM134" s="411"/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  <c r="AZ134" s="411"/>
      <c r="BA134" s="411"/>
      <c r="BB134" s="411"/>
      <c r="BC134" s="411"/>
      <c r="BD134" s="411"/>
      <c r="BE134" s="411"/>
      <c r="BF134" s="411"/>
      <c r="BG134" s="411"/>
      <c r="BH134" s="411"/>
      <c r="BI134" s="411"/>
      <c r="BJ134" s="411"/>
      <c r="BK134" s="411"/>
      <c r="BL134" s="411"/>
      <c r="BM134" s="411"/>
      <c r="BN134" s="409"/>
    </row>
    <row r="135" spans="2:79">
      <c r="BM135" s="409"/>
      <c r="BN135" s="409"/>
    </row>
  </sheetData>
  <printOptions gridLines="1"/>
  <pageMargins left="1.5625000000000001E-3" right="0.19685039370078741" top="0.59055118110236227" bottom="0.31496062992125984" header="0.51181102362204722" footer="0.23622047244094491"/>
  <pageSetup paperSize="9" scale="15" fitToWidth="3" orientation="landscape" horizontalDpi="300" verticalDpi="300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0"/>
  <sheetViews>
    <sheetView showGridLines="0" view="pageLayout" topLeftCell="A7" zoomScaleNormal="100" zoomScaleSheetLayoutView="10" workbookViewId="0">
      <selection activeCell="D1" sqref="D1"/>
    </sheetView>
  </sheetViews>
  <sheetFormatPr defaultColWidth="11.42578125" defaultRowHeight="15.75" customHeight="1"/>
  <cols>
    <col min="1" max="1" width="9.140625" style="209" customWidth="1"/>
    <col min="2" max="2" width="42.5703125" style="209" customWidth="1"/>
    <col min="3" max="3" width="10.85546875" style="209" customWidth="1"/>
    <col min="4" max="4" width="10.7109375" style="209" customWidth="1"/>
    <col min="5" max="5" width="9.7109375" style="209" customWidth="1"/>
    <col min="6" max="6" width="10.85546875" style="209" customWidth="1"/>
    <col min="7" max="8" width="9.7109375" style="209" customWidth="1"/>
    <col min="9" max="9" width="11" style="209" customWidth="1"/>
    <col min="10" max="10" width="11.140625" style="209" customWidth="1"/>
    <col min="11" max="11" width="13.7109375" style="209" customWidth="1"/>
    <col min="12" max="64" width="12.7109375" style="209" customWidth="1"/>
    <col min="65" max="66" width="12.7109375" style="327" customWidth="1"/>
    <col min="67" max="67" width="11.140625" style="209" customWidth="1"/>
    <col min="68" max="68" width="13.140625" style="209" customWidth="1"/>
    <col min="69" max="69" width="11.85546875" style="209" customWidth="1"/>
    <col min="70" max="70" width="11.7109375" style="209" customWidth="1"/>
    <col min="71" max="71" width="11.5703125" style="209" customWidth="1"/>
    <col min="72" max="72" width="11.42578125" style="209" customWidth="1"/>
    <col min="73" max="75" width="9.7109375" style="209" customWidth="1"/>
    <col min="76" max="76" width="10.42578125" style="209" customWidth="1"/>
    <col min="77" max="77" width="14.7109375" style="209" customWidth="1"/>
    <col min="78" max="78" width="12.140625" style="317" customWidth="1"/>
    <col min="79" max="16384" width="11.42578125" style="209"/>
  </cols>
  <sheetData>
    <row r="1" spans="1:78" ht="15.75" customHeight="1">
      <c r="F1" s="4" t="s">
        <v>161</v>
      </c>
      <c r="G1" s="483" t="s">
        <v>278</v>
      </c>
      <c r="H1" s="211"/>
      <c r="N1" s="1" t="s">
        <v>184</v>
      </c>
      <c r="BM1" s="209"/>
      <c r="BN1" s="209"/>
    </row>
    <row r="2" spans="1:78" ht="15.75" customHeight="1">
      <c r="A2" s="194" t="s">
        <v>0</v>
      </c>
      <c r="N2" s="8" t="s">
        <v>279</v>
      </c>
    </row>
    <row r="3" spans="1:78" ht="15.75" customHeight="1" thickBot="1">
      <c r="C3" s="9" t="s">
        <v>85</v>
      </c>
      <c r="BN3" s="215"/>
      <c r="BT3" s="214"/>
    </row>
    <row r="4" spans="1:78" ht="15.75" customHeight="1" thickTop="1" thickBot="1">
      <c r="L4" s="11" t="s">
        <v>86</v>
      </c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9"/>
      <c r="BN4" s="209"/>
      <c r="BY4" s="317"/>
      <c r="BZ4" s="209"/>
    </row>
    <row r="5" spans="1:78" ht="63" customHeight="1" thickTop="1">
      <c r="A5" s="15" t="s">
        <v>84</v>
      </c>
      <c r="B5" s="330"/>
      <c r="C5" s="503" t="s">
        <v>280</v>
      </c>
      <c r="D5" s="497" t="s">
        <v>87</v>
      </c>
      <c r="E5" s="497" t="s">
        <v>88</v>
      </c>
      <c r="F5" s="497" t="s">
        <v>214</v>
      </c>
      <c r="G5" s="497" t="s">
        <v>212</v>
      </c>
      <c r="H5" s="497" t="s">
        <v>89</v>
      </c>
      <c r="I5" s="497" t="s">
        <v>90</v>
      </c>
      <c r="J5" s="497" t="s">
        <v>91</v>
      </c>
      <c r="K5" s="500" t="s">
        <v>124</v>
      </c>
      <c r="L5" s="485" t="s">
        <v>281</v>
      </c>
      <c r="M5" s="19" t="s">
        <v>265</v>
      </c>
      <c r="N5" s="486" t="s">
        <v>270</v>
      </c>
      <c r="O5" s="486" t="s">
        <v>146</v>
      </c>
      <c r="P5" s="486" t="s">
        <v>282</v>
      </c>
      <c r="Q5" s="486" t="s">
        <v>283</v>
      </c>
      <c r="R5" s="19" t="s">
        <v>204</v>
      </c>
      <c r="S5" s="486" t="s">
        <v>284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205</v>
      </c>
      <c r="AA5" s="486" t="s">
        <v>287</v>
      </c>
      <c r="AB5" s="19" t="s">
        <v>135</v>
      </c>
      <c r="AC5" s="19" t="s">
        <v>207</v>
      </c>
      <c r="AD5" s="19" t="s">
        <v>136</v>
      </c>
      <c r="AE5" s="486" t="s">
        <v>197</v>
      </c>
      <c r="AF5" s="486" t="s">
        <v>288</v>
      </c>
      <c r="AG5" s="486" t="s">
        <v>151</v>
      </c>
      <c r="AH5" s="486" t="s">
        <v>289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187</v>
      </c>
      <c r="AO5" s="19" t="s">
        <v>47</v>
      </c>
      <c r="AP5" s="486" t="s">
        <v>290</v>
      </c>
      <c r="AQ5" s="19" t="s">
        <v>209</v>
      </c>
      <c r="AR5" s="19" t="s">
        <v>51</v>
      </c>
      <c r="AS5" s="19" t="s">
        <v>188</v>
      </c>
      <c r="AT5" s="19" t="s">
        <v>137</v>
      </c>
      <c r="AU5" s="19" t="s">
        <v>138</v>
      </c>
      <c r="AV5" s="19" t="s">
        <v>189</v>
      </c>
      <c r="AW5" s="19" t="s">
        <v>175</v>
      </c>
      <c r="AX5" s="19" t="s">
        <v>210</v>
      </c>
      <c r="AY5" s="19" t="s">
        <v>190</v>
      </c>
      <c r="AZ5" s="19" t="s">
        <v>191</v>
      </c>
      <c r="BA5" s="19" t="s">
        <v>192</v>
      </c>
      <c r="BB5" s="19" t="s">
        <v>193</v>
      </c>
      <c r="BC5" s="19" t="s">
        <v>63</v>
      </c>
      <c r="BD5" s="19" t="s">
        <v>211</v>
      </c>
      <c r="BE5" s="486" t="s">
        <v>74</v>
      </c>
      <c r="BF5" s="19" t="s">
        <v>67</v>
      </c>
      <c r="BG5" s="486" t="s">
        <v>291</v>
      </c>
      <c r="BH5" s="19" t="s">
        <v>194</v>
      </c>
      <c r="BI5" s="486" t="s">
        <v>201</v>
      </c>
      <c r="BJ5" s="19" t="s">
        <v>195</v>
      </c>
      <c r="BK5" s="19" t="s">
        <v>196</v>
      </c>
      <c r="BL5" s="16" t="s">
        <v>139</v>
      </c>
      <c r="BM5" s="18" t="s">
        <v>92</v>
      </c>
      <c r="BN5" s="20" t="s">
        <v>93</v>
      </c>
      <c r="BO5" s="21" t="s">
        <v>94</v>
      </c>
      <c r="BZ5" s="209"/>
    </row>
    <row r="6" spans="1:78" ht="15.75" customHeight="1">
      <c r="A6" s="227"/>
      <c r="B6" s="331"/>
      <c r="C6" s="498"/>
      <c r="D6" s="498"/>
      <c r="E6" s="498"/>
      <c r="F6" s="498"/>
      <c r="G6" s="498"/>
      <c r="H6" s="498"/>
      <c r="I6" s="498"/>
      <c r="J6" s="498"/>
      <c r="K6" s="501"/>
      <c r="L6" s="332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4"/>
      <c r="BN6" s="335"/>
      <c r="BO6" s="336"/>
      <c r="BZ6" s="209"/>
    </row>
    <row r="7" spans="1:78" ht="15.75" customHeight="1" thickBot="1">
      <c r="A7" s="234"/>
      <c r="B7" s="337"/>
      <c r="C7" s="499"/>
      <c r="D7" s="337"/>
      <c r="E7" s="499"/>
      <c r="F7" s="337"/>
      <c r="G7" s="499"/>
      <c r="H7" s="499"/>
      <c r="I7" s="499"/>
      <c r="J7" s="499"/>
      <c r="K7" s="502"/>
      <c r="L7" s="338" t="s">
        <v>15</v>
      </c>
      <c r="M7" s="339" t="s">
        <v>16</v>
      </c>
      <c r="N7" s="339" t="s">
        <v>17</v>
      </c>
      <c r="O7" s="339" t="s">
        <v>18</v>
      </c>
      <c r="P7" s="339" t="s">
        <v>19</v>
      </c>
      <c r="Q7" s="339" t="s">
        <v>20</v>
      </c>
      <c r="R7" s="339" t="s">
        <v>21</v>
      </c>
      <c r="S7" s="339" t="s">
        <v>22</v>
      </c>
      <c r="T7" s="339" t="s">
        <v>23</v>
      </c>
      <c r="U7" s="339" t="s">
        <v>24</v>
      </c>
      <c r="V7" s="339" t="s">
        <v>25</v>
      </c>
      <c r="W7" s="339" t="s">
        <v>26</v>
      </c>
      <c r="X7" s="339" t="s">
        <v>27</v>
      </c>
      <c r="Y7" s="339" t="s">
        <v>28</v>
      </c>
      <c r="Z7" s="339" t="s">
        <v>29</v>
      </c>
      <c r="AA7" s="339" t="s">
        <v>30</v>
      </c>
      <c r="AB7" s="339" t="s">
        <v>31</v>
      </c>
      <c r="AC7" s="339" t="s">
        <v>32</v>
      </c>
      <c r="AD7" s="339" t="s">
        <v>33</v>
      </c>
      <c r="AE7" s="339" t="s">
        <v>34</v>
      </c>
      <c r="AF7" s="339" t="s">
        <v>35</v>
      </c>
      <c r="AG7" s="339" t="s">
        <v>36</v>
      </c>
      <c r="AH7" s="339" t="s">
        <v>37</v>
      </c>
      <c r="AI7" s="339" t="s">
        <v>38</v>
      </c>
      <c r="AJ7" s="339" t="s">
        <v>39</v>
      </c>
      <c r="AK7" s="339" t="s">
        <v>40</v>
      </c>
      <c r="AL7" s="339" t="s">
        <v>42</v>
      </c>
      <c r="AM7" s="339" t="s">
        <v>44</v>
      </c>
      <c r="AN7" s="339" t="s">
        <v>45</v>
      </c>
      <c r="AO7" s="339" t="s">
        <v>46</v>
      </c>
      <c r="AP7" s="339" t="s">
        <v>48</v>
      </c>
      <c r="AQ7" s="339" t="s">
        <v>49</v>
      </c>
      <c r="AR7" s="339" t="s">
        <v>50</v>
      </c>
      <c r="AS7" s="339" t="s">
        <v>52</v>
      </c>
      <c r="AT7" s="339" t="s">
        <v>53</v>
      </c>
      <c r="AU7" s="339" t="s">
        <v>54</v>
      </c>
      <c r="AV7" s="339" t="s">
        <v>55</v>
      </c>
      <c r="AW7" s="339" t="s">
        <v>56</v>
      </c>
      <c r="AX7" s="339" t="s">
        <v>57</v>
      </c>
      <c r="AY7" s="339" t="s">
        <v>58</v>
      </c>
      <c r="AZ7" s="339" t="s">
        <v>59</v>
      </c>
      <c r="BA7" s="339" t="s">
        <v>60</v>
      </c>
      <c r="BB7" s="339" t="s">
        <v>61</v>
      </c>
      <c r="BC7" s="339" t="s">
        <v>62</v>
      </c>
      <c r="BD7" s="339" t="s">
        <v>64</v>
      </c>
      <c r="BE7" s="339" t="s">
        <v>65</v>
      </c>
      <c r="BF7" s="339" t="s">
        <v>66</v>
      </c>
      <c r="BG7" s="339" t="s">
        <v>68</v>
      </c>
      <c r="BH7" s="339" t="s">
        <v>69</v>
      </c>
      <c r="BI7" s="339" t="s">
        <v>70</v>
      </c>
      <c r="BJ7" s="339" t="s">
        <v>71</v>
      </c>
      <c r="BK7" s="339" t="s">
        <v>75</v>
      </c>
      <c r="BL7" s="339" t="s">
        <v>76</v>
      </c>
      <c r="BM7" s="340"/>
      <c r="BN7" s="335"/>
      <c r="BO7" s="340"/>
      <c r="BZ7" s="209"/>
    </row>
    <row r="8" spans="1:78" ht="15.75" customHeight="1" thickTop="1">
      <c r="A8" s="227" t="s">
        <v>15</v>
      </c>
      <c r="B8" s="341" t="s">
        <v>281</v>
      </c>
      <c r="C8" s="342">
        <f>D8+E8+F8+G8+H8+I8+J8+K8</f>
        <v>16693.013000000003</v>
      </c>
      <c r="D8" s="341">
        <v>2412.4259999999999</v>
      </c>
      <c r="E8" s="341">
        <v>0</v>
      </c>
      <c r="F8" s="341">
        <v>0</v>
      </c>
      <c r="G8" s="341">
        <v>0</v>
      </c>
      <c r="H8" s="341">
        <v>0</v>
      </c>
      <c r="I8" s="341">
        <v>0</v>
      </c>
      <c r="J8" s="341">
        <v>253.096</v>
      </c>
      <c r="K8" s="341">
        <f>BM8+BN8+BO8</f>
        <v>14027.491000000002</v>
      </c>
      <c r="L8" s="343">
        <v>9266.5400000000009</v>
      </c>
      <c r="M8" s="342">
        <v>0</v>
      </c>
      <c r="N8" s="342">
        <v>0</v>
      </c>
      <c r="O8" s="342">
        <v>437.19600000000003</v>
      </c>
      <c r="P8" s="342">
        <v>0</v>
      </c>
      <c r="Q8" s="342">
        <v>0</v>
      </c>
      <c r="R8" s="342">
        <v>0</v>
      </c>
      <c r="S8" s="342">
        <v>47.338000000000001</v>
      </c>
      <c r="T8" s="342">
        <v>0</v>
      </c>
      <c r="U8" s="342">
        <v>0</v>
      </c>
      <c r="V8" s="342">
        <v>0</v>
      </c>
      <c r="W8" s="342">
        <v>0</v>
      </c>
      <c r="X8" s="342">
        <v>0</v>
      </c>
      <c r="Y8" s="342">
        <v>0</v>
      </c>
      <c r="Z8" s="342">
        <v>0</v>
      </c>
      <c r="AA8" s="342">
        <v>0.312</v>
      </c>
      <c r="AB8" s="342">
        <v>0</v>
      </c>
      <c r="AC8" s="342">
        <v>0</v>
      </c>
      <c r="AD8" s="342">
        <v>0</v>
      </c>
      <c r="AE8" s="342">
        <v>0</v>
      </c>
      <c r="AF8" s="342">
        <v>0</v>
      </c>
      <c r="AG8" s="342">
        <v>0</v>
      </c>
      <c r="AH8" s="342">
        <v>0</v>
      </c>
      <c r="AI8" s="342">
        <v>0</v>
      </c>
      <c r="AJ8" s="342">
        <v>0</v>
      </c>
      <c r="AK8" s="342">
        <v>0</v>
      </c>
      <c r="AL8" s="342">
        <v>0</v>
      </c>
      <c r="AM8" s="342">
        <v>0</v>
      </c>
      <c r="AN8" s="342">
        <v>0</v>
      </c>
      <c r="AO8" s="342">
        <v>0</v>
      </c>
      <c r="AP8" s="342">
        <v>0</v>
      </c>
      <c r="AQ8" s="342">
        <v>0</v>
      </c>
      <c r="AR8" s="342">
        <v>0</v>
      </c>
      <c r="AS8" s="342">
        <v>0</v>
      </c>
      <c r="AT8" s="342">
        <v>0</v>
      </c>
      <c r="AU8" s="342">
        <v>0</v>
      </c>
      <c r="AV8" s="342">
        <v>0</v>
      </c>
      <c r="AW8" s="342">
        <v>0</v>
      </c>
      <c r="AX8" s="342">
        <v>0</v>
      </c>
      <c r="AY8" s="342">
        <v>0</v>
      </c>
      <c r="AZ8" s="342">
        <v>0</v>
      </c>
      <c r="BA8" s="342">
        <v>0</v>
      </c>
      <c r="BB8" s="342">
        <v>0</v>
      </c>
      <c r="BC8" s="342">
        <v>0.52200000000000002</v>
      </c>
      <c r="BD8" s="342">
        <v>0</v>
      </c>
      <c r="BE8" s="342">
        <v>0</v>
      </c>
      <c r="BF8" s="342">
        <v>0</v>
      </c>
      <c r="BG8" s="342">
        <v>0</v>
      </c>
      <c r="BH8" s="342">
        <v>0</v>
      </c>
      <c r="BI8" s="342">
        <v>0</v>
      </c>
      <c r="BJ8" s="342">
        <v>0</v>
      </c>
      <c r="BK8" s="342">
        <v>0</v>
      </c>
      <c r="BL8" s="342">
        <v>0</v>
      </c>
      <c r="BM8" s="344">
        <f>SUM(L8:BL8)</f>
        <v>9751.9080000000013</v>
      </c>
      <c r="BN8" s="345"/>
      <c r="BO8" s="344">
        <v>4275.5829999999996</v>
      </c>
      <c r="BZ8" s="209"/>
    </row>
    <row r="9" spans="1:78" ht="15.75" customHeight="1">
      <c r="A9" s="227" t="s">
        <v>16</v>
      </c>
      <c r="B9" s="341" t="s">
        <v>265</v>
      </c>
      <c r="C9" s="342">
        <f t="shared" ref="C9:C60" si="0">D9+E9+F9+G9+H9+I9+J9+K9</f>
        <v>8642.6949999999997</v>
      </c>
      <c r="D9" s="341">
        <v>2476.9960000000001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2.9319999999999999</v>
      </c>
      <c r="K9" s="341">
        <f t="shared" ref="K9:K60" si="1">BM9+BN9+BO9</f>
        <v>6162.7669999999998</v>
      </c>
      <c r="L9" s="343">
        <v>0</v>
      </c>
      <c r="M9" s="342">
        <v>6042.2160000000003</v>
      </c>
      <c r="N9" s="342">
        <v>0</v>
      </c>
      <c r="O9" s="342">
        <v>45.747999999999998</v>
      </c>
      <c r="P9" s="342">
        <v>0</v>
      </c>
      <c r="Q9" s="342">
        <v>0</v>
      </c>
      <c r="R9" s="342">
        <v>0</v>
      </c>
      <c r="S9" s="342">
        <v>61.374000000000002</v>
      </c>
      <c r="T9" s="342">
        <v>0</v>
      </c>
      <c r="U9" s="342">
        <v>0</v>
      </c>
      <c r="V9" s="342">
        <v>0</v>
      </c>
      <c r="W9" s="342">
        <v>0</v>
      </c>
      <c r="X9" s="342">
        <v>0</v>
      </c>
      <c r="Y9" s="342">
        <v>0</v>
      </c>
      <c r="Z9" s="342">
        <v>0</v>
      </c>
      <c r="AA9" s="342">
        <v>0</v>
      </c>
      <c r="AB9" s="342">
        <v>0</v>
      </c>
      <c r="AC9" s="342">
        <v>0</v>
      </c>
      <c r="AD9" s="342">
        <v>0</v>
      </c>
      <c r="AE9" s="342">
        <v>0</v>
      </c>
      <c r="AF9" s="342">
        <v>0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  <c r="AL9" s="342">
        <v>0</v>
      </c>
      <c r="AM9" s="342">
        <v>0</v>
      </c>
      <c r="AN9" s="342">
        <v>0</v>
      </c>
      <c r="AO9" s="342">
        <v>0</v>
      </c>
      <c r="AP9" s="342">
        <v>0</v>
      </c>
      <c r="AQ9" s="342">
        <v>0</v>
      </c>
      <c r="AR9" s="342">
        <v>0</v>
      </c>
      <c r="AS9" s="342">
        <v>0</v>
      </c>
      <c r="AT9" s="342">
        <v>0</v>
      </c>
      <c r="AU9" s="342">
        <v>0</v>
      </c>
      <c r="AV9" s="342">
        <v>0</v>
      </c>
      <c r="AW9" s="342">
        <v>0</v>
      </c>
      <c r="AX9" s="342">
        <v>0</v>
      </c>
      <c r="AY9" s="342">
        <v>0</v>
      </c>
      <c r="AZ9" s="342">
        <v>0</v>
      </c>
      <c r="BA9" s="342">
        <v>0</v>
      </c>
      <c r="BB9" s="342">
        <v>0</v>
      </c>
      <c r="BC9" s="342">
        <v>0</v>
      </c>
      <c r="BD9" s="342">
        <v>0</v>
      </c>
      <c r="BE9" s="342">
        <v>0</v>
      </c>
      <c r="BF9" s="342">
        <v>0</v>
      </c>
      <c r="BG9" s="342">
        <v>0</v>
      </c>
      <c r="BH9" s="342">
        <v>0</v>
      </c>
      <c r="BI9" s="342">
        <v>0</v>
      </c>
      <c r="BJ9" s="342">
        <v>0</v>
      </c>
      <c r="BK9" s="342">
        <v>0</v>
      </c>
      <c r="BL9" s="342">
        <v>0</v>
      </c>
      <c r="BM9" s="344">
        <f t="shared" ref="BM9:BM60" si="2">SUM(L9:BL9)</f>
        <v>6149.3379999999997</v>
      </c>
      <c r="BN9" s="346"/>
      <c r="BO9" s="344">
        <v>13.429</v>
      </c>
      <c r="BZ9" s="209"/>
    </row>
    <row r="10" spans="1:78" ht="15.75" customHeight="1">
      <c r="A10" s="227" t="s">
        <v>17</v>
      </c>
      <c r="B10" s="341" t="s">
        <v>270</v>
      </c>
      <c r="C10" s="342">
        <f t="shared" si="0"/>
        <v>1472.134</v>
      </c>
      <c r="D10" s="341">
        <v>478.48599999999999</v>
      </c>
      <c r="E10" s="341">
        <v>0</v>
      </c>
      <c r="F10" s="341">
        <v>12.106999999999999</v>
      </c>
      <c r="G10" s="341">
        <v>0</v>
      </c>
      <c r="H10" s="341">
        <v>0</v>
      </c>
      <c r="I10" s="341">
        <v>0</v>
      </c>
      <c r="J10" s="341">
        <v>5.3460000000000001</v>
      </c>
      <c r="K10" s="341">
        <f t="shared" si="1"/>
        <v>976.19500000000016</v>
      </c>
      <c r="L10" s="343">
        <v>0</v>
      </c>
      <c r="M10" s="342">
        <v>0</v>
      </c>
      <c r="N10" s="342">
        <v>761.36800000000005</v>
      </c>
      <c r="O10" s="342">
        <v>0</v>
      </c>
      <c r="P10" s="342">
        <v>0</v>
      </c>
      <c r="Q10" s="342">
        <v>0</v>
      </c>
      <c r="R10" s="342">
        <v>0</v>
      </c>
      <c r="S10" s="342">
        <v>0</v>
      </c>
      <c r="T10" s="342">
        <v>0</v>
      </c>
      <c r="U10" s="342">
        <v>0</v>
      </c>
      <c r="V10" s="342">
        <v>0</v>
      </c>
      <c r="W10" s="342">
        <v>0</v>
      </c>
      <c r="X10" s="342">
        <v>0</v>
      </c>
      <c r="Y10" s="342">
        <v>0</v>
      </c>
      <c r="Z10" s="342">
        <v>0</v>
      </c>
      <c r="AA10" s="342">
        <v>0</v>
      </c>
      <c r="AB10" s="342">
        <v>0</v>
      </c>
      <c r="AC10" s="342">
        <v>0</v>
      </c>
      <c r="AD10" s="342">
        <v>0</v>
      </c>
      <c r="AE10" s="342">
        <v>7.556</v>
      </c>
      <c r="AF10" s="342">
        <v>0</v>
      </c>
      <c r="AG10" s="342">
        <v>0</v>
      </c>
      <c r="AH10" s="342">
        <v>16.311</v>
      </c>
      <c r="AI10" s="342">
        <v>0</v>
      </c>
      <c r="AJ10" s="342">
        <v>0</v>
      </c>
      <c r="AK10" s="342">
        <v>0</v>
      </c>
      <c r="AL10" s="342">
        <v>0</v>
      </c>
      <c r="AM10" s="342">
        <v>0</v>
      </c>
      <c r="AN10" s="342">
        <v>0</v>
      </c>
      <c r="AO10" s="342">
        <v>0</v>
      </c>
      <c r="AP10" s="342">
        <v>0</v>
      </c>
      <c r="AQ10" s="342">
        <v>0</v>
      </c>
      <c r="AR10" s="342">
        <v>0</v>
      </c>
      <c r="AS10" s="342">
        <v>0</v>
      </c>
      <c r="AT10" s="342">
        <v>0</v>
      </c>
      <c r="AU10" s="342">
        <v>0</v>
      </c>
      <c r="AV10" s="342">
        <v>0</v>
      </c>
      <c r="AW10" s="342">
        <v>0</v>
      </c>
      <c r="AX10" s="342">
        <v>0</v>
      </c>
      <c r="AY10" s="342">
        <v>0</v>
      </c>
      <c r="AZ10" s="342">
        <v>0</v>
      </c>
      <c r="BA10" s="342">
        <v>0</v>
      </c>
      <c r="BB10" s="342">
        <v>0</v>
      </c>
      <c r="BC10" s="342">
        <v>5.3570000000000002</v>
      </c>
      <c r="BD10" s="342">
        <v>0</v>
      </c>
      <c r="BE10" s="342">
        <v>0</v>
      </c>
      <c r="BF10" s="342">
        <v>0</v>
      </c>
      <c r="BG10" s="342">
        <v>7.2430000000000003</v>
      </c>
      <c r="BH10" s="342">
        <v>0</v>
      </c>
      <c r="BI10" s="342">
        <v>0</v>
      </c>
      <c r="BJ10" s="342">
        <v>0</v>
      </c>
      <c r="BK10" s="342">
        <v>0</v>
      </c>
      <c r="BL10" s="342">
        <v>0</v>
      </c>
      <c r="BM10" s="344">
        <f t="shared" si="2"/>
        <v>797.83500000000015</v>
      </c>
      <c r="BN10" s="346"/>
      <c r="BO10" s="344">
        <v>178.36</v>
      </c>
      <c r="BZ10" s="209"/>
    </row>
    <row r="11" spans="1:78" ht="15.75" customHeight="1">
      <c r="A11" s="227" t="s">
        <v>18</v>
      </c>
      <c r="B11" s="341" t="s">
        <v>146</v>
      </c>
      <c r="C11" s="342">
        <f t="shared" si="0"/>
        <v>39162.199999999997</v>
      </c>
      <c r="D11" s="341">
        <v>5218.6760000000004</v>
      </c>
      <c r="E11" s="341">
        <v>0</v>
      </c>
      <c r="F11" s="341">
        <v>2617.8609999999999</v>
      </c>
      <c r="G11" s="341">
        <v>0</v>
      </c>
      <c r="H11" s="341">
        <v>0</v>
      </c>
      <c r="I11" s="341">
        <v>0</v>
      </c>
      <c r="J11" s="341">
        <v>2652.1439999999998</v>
      </c>
      <c r="K11" s="341">
        <f t="shared" si="1"/>
        <v>28673.519</v>
      </c>
      <c r="L11" s="343">
        <v>415.80700000000002</v>
      </c>
      <c r="M11" s="342">
        <v>12.625999999999999</v>
      </c>
      <c r="N11" s="342">
        <v>0</v>
      </c>
      <c r="O11" s="342">
        <v>12200.606</v>
      </c>
      <c r="P11" s="342">
        <v>13.6</v>
      </c>
      <c r="Q11" s="342">
        <v>0</v>
      </c>
      <c r="R11" s="342">
        <v>0</v>
      </c>
      <c r="S11" s="342">
        <v>60.585000000000001</v>
      </c>
      <c r="T11" s="342">
        <v>0</v>
      </c>
      <c r="U11" s="342">
        <v>0</v>
      </c>
      <c r="V11" s="342">
        <v>0</v>
      </c>
      <c r="W11" s="342">
        <v>0</v>
      </c>
      <c r="X11" s="342">
        <v>0</v>
      </c>
      <c r="Y11" s="342">
        <v>0</v>
      </c>
      <c r="Z11" s="342">
        <v>0</v>
      </c>
      <c r="AA11" s="342">
        <v>9.4E-2</v>
      </c>
      <c r="AB11" s="342">
        <v>0</v>
      </c>
      <c r="AC11" s="342">
        <v>0</v>
      </c>
      <c r="AD11" s="342">
        <v>0</v>
      </c>
      <c r="AE11" s="342">
        <v>1.272</v>
      </c>
      <c r="AF11" s="342">
        <v>0</v>
      </c>
      <c r="AG11" s="342">
        <v>0</v>
      </c>
      <c r="AH11" s="342">
        <v>25.12</v>
      </c>
      <c r="AI11" s="342">
        <v>6.7409999999999997</v>
      </c>
      <c r="AJ11" s="342">
        <v>0</v>
      </c>
      <c r="AK11" s="342">
        <v>0</v>
      </c>
      <c r="AL11" s="342">
        <v>0</v>
      </c>
      <c r="AM11" s="342">
        <v>0</v>
      </c>
      <c r="AN11" s="342">
        <v>0</v>
      </c>
      <c r="AO11" s="342">
        <v>0</v>
      </c>
      <c r="AP11" s="342">
        <v>0</v>
      </c>
      <c r="AQ11" s="342">
        <v>0</v>
      </c>
      <c r="AR11" s="342">
        <v>0</v>
      </c>
      <c r="AS11" s="342">
        <v>0</v>
      </c>
      <c r="AT11" s="342">
        <v>0</v>
      </c>
      <c r="AU11" s="342">
        <v>0</v>
      </c>
      <c r="AV11" s="342">
        <v>0</v>
      </c>
      <c r="AW11" s="342">
        <v>0</v>
      </c>
      <c r="AX11" s="342">
        <v>0</v>
      </c>
      <c r="AY11" s="342">
        <v>0</v>
      </c>
      <c r="AZ11" s="342">
        <v>0</v>
      </c>
      <c r="BA11" s="342">
        <v>0</v>
      </c>
      <c r="BB11" s="342">
        <v>0</v>
      </c>
      <c r="BC11" s="342">
        <v>0</v>
      </c>
      <c r="BD11" s="342">
        <v>0</v>
      </c>
      <c r="BE11" s="342">
        <v>0</v>
      </c>
      <c r="BF11" s="342">
        <v>0</v>
      </c>
      <c r="BG11" s="342">
        <v>0</v>
      </c>
      <c r="BH11" s="342">
        <v>0</v>
      </c>
      <c r="BI11" s="342">
        <v>0</v>
      </c>
      <c r="BJ11" s="342">
        <v>0</v>
      </c>
      <c r="BK11" s="342">
        <v>0</v>
      </c>
      <c r="BL11" s="342">
        <v>0</v>
      </c>
      <c r="BM11" s="344">
        <f t="shared" si="2"/>
        <v>12736.451000000001</v>
      </c>
      <c r="BN11" s="346"/>
      <c r="BO11" s="344">
        <v>15937.067999999999</v>
      </c>
      <c r="BZ11" s="209"/>
    </row>
    <row r="12" spans="1:78" ht="15.75" customHeight="1">
      <c r="A12" s="227" t="s">
        <v>19</v>
      </c>
      <c r="B12" s="341" t="s">
        <v>282</v>
      </c>
      <c r="C12" s="342">
        <f t="shared" si="0"/>
        <v>11680.552</v>
      </c>
      <c r="D12" s="341">
        <v>1115.885</v>
      </c>
      <c r="E12" s="341">
        <v>0</v>
      </c>
      <c r="F12" s="341">
        <v>784.30499999999995</v>
      </c>
      <c r="G12" s="341">
        <v>0</v>
      </c>
      <c r="H12" s="341">
        <v>0</v>
      </c>
      <c r="I12" s="341">
        <v>0</v>
      </c>
      <c r="J12" s="341">
        <v>2421.7629999999999</v>
      </c>
      <c r="K12" s="341">
        <f t="shared" si="1"/>
        <v>7358.5990000000002</v>
      </c>
      <c r="L12" s="343">
        <v>1160.992</v>
      </c>
      <c r="M12" s="342">
        <v>0</v>
      </c>
      <c r="N12" s="342">
        <v>0</v>
      </c>
      <c r="O12" s="342">
        <v>293.72000000000003</v>
      </c>
      <c r="P12" s="342">
        <v>3276.6750000000002</v>
      </c>
      <c r="Q12" s="342">
        <v>0</v>
      </c>
      <c r="R12" s="342">
        <v>8.5129999999999999</v>
      </c>
      <c r="S12" s="342">
        <v>9.8170000000000002</v>
      </c>
      <c r="T12" s="342">
        <v>0</v>
      </c>
      <c r="U12" s="342">
        <v>0</v>
      </c>
      <c r="V12" s="342">
        <v>0</v>
      </c>
      <c r="W12" s="342">
        <v>0</v>
      </c>
      <c r="X12" s="342">
        <v>0</v>
      </c>
      <c r="Y12" s="342">
        <v>0</v>
      </c>
      <c r="Z12" s="342">
        <v>0</v>
      </c>
      <c r="AA12" s="342">
        <v>0.85699999999999998</v>
      </c>
      <c r="AB12" s="342">
        <v>0</v>
      </c>
      <c r="AC12" s="342">
        <v>0</v>
      </c>
      <c r="AD12" s="342">
        <v>0</v>
      </c>
      <c r="AE12" s="342">
        <v>0</v>
      </c>
      <c r="AF12" s="342">
        <v>0</v>
      </c>
      <c r="AG12" s="342">
        <v>0</v>
      </c>
      <c r="AH12" s="342">
        <v>0</v>
      </c>
      <c r="AI12" s="342">
        <v>0</v>
      </c>
      <c r="AJ12" s="342">
        <v>0</v>
      </c>
      <c r="AK12" s="342">
        <v>0</v>
      </c>
      <c r="AL12" s="342">
        <v>0</v>
      </c>
      <c r="AM12" s="342">
        <v>0</v>
      </c>
      <c r="AN12" s="342">
        <v>0</v>
      </c>
      <c r="AO12" s="342">
        <v>0</v>
      </c>
      <c r="AP12" s="342">
        <v>0</v>
      </c>
      <c r="AQ12" s="342">
        <v>0</v>
      </c>
      <c r="AR12" s="342">
        <v>0</v>
      </c>
      <c r="AS12" s="342">
        <v>0</v>
      </c>
      <c r="AT12" s="342">
        <v>0</v>
      </c>
      <c r="AU12" s="342">
        <v>0</v>
      </c>
      <c r="AV12" s="342">
        <v>0</v>
      </c>
      <c r="AW12" s="342">
        <v>0</v>
      </c>
      <c r="AX12" s="342">
        <v>0</v>
      </c>
      <c r="AY12" s="342">
        <v>0</v>
      </c>
      <c r="AZ12" s="342">
        <v>0</v>
      </c>
      <c r="BA12" s="342">
        <v>0</v>
      </c>
      <c r="BB12" s="342">
        <v>0</v>
      </c>
      <c r="BC12" s="342">
        <v>0</v>
      </c>
      <c r="BD12" s="342">
        <v>0</v>
      </c>
      <c r="BE12" s="342">
        <v>0</v>
      </c>
      <c r="BF12" s="342">
        <v>0</v>
      </c>
      <c r="BG12" s="342">
        <v>0</v>
      </c>
      <c r="BH12" s="342">
        <v>0</v>
      </c>
      <c r="BI12" s="342">
        <v>0</v>
      </c>
      <c r="BJ12" s="342">
        <v>0</v>
      </c>
      <c r="BK12" s="342">
        <v>0</v>
      </c>
      <c r="BL12" s="342">
        <v>0</v>
      </c>
      <c r="BM12" s="344">
        <f t="shared" si="2"/>
        <v>4750.5740000000005</v>
      </c>
      <c r="BN12" s="346"/>
      <c r="BO12" s="344">
        <v>2608.0250000000001</v>
      </c>
      <c r="BZ12" s="209"/>
    </row>
    <row r="13" spans="1:78" ht="15.75" customHeight="1">
      <c r="A13" s="227" t="s">
        <v>20</v>
      </c>
      <c r="B13" s="341" t="s">
        <v>283</v>
      </c>
      <c r="C13" s="342">
        <f t="shared" si="0"/>
        <v>1700.9929999999999</v>
      </c>
      <c r="D13" s="341">
        <v>518.14099999999996</v>
      </c>
      <c r="E13" s="341">
        <v>0</v>
      </c>
      <c r="F13" s="341">
        <v>178.661</v>
      </c>
      <c r="G13" s="341">
        <v>0</v>
      </c>
      <c r="H13" s="341">
        <v>33.534999999999997</v>
      </c>
      <c r="I13" s="341">
        <v>0</v>
      </c>
      <c r="J13" s="341">
        <v>139.33000000000001</v>
      </c>
      <c r="K13" s="341">
        <f t="shared" si="1"/>
        <v>831.32600000000002</v>
      </c>
      <c r="L13" s="343">
        <v>0</v>
      </c>
      <c r="M13" s="342">
        <v>0</v>
      </c>
      <c r="N13" s="342">
        <v>0</v>
      </c>
      <c r="O13" s="342">
        <v>0</v>
      </c>
      <c r="P13" s="342">
        <v>0</v>
      </c>
      <c r="Q13" s="342">
        <v>538.67399999999998</v>
      </c>
      <c r="R13" s="342">
        <v>0</v>
      </c>
      <c r="S13" s="342">
        <v>0</v>
      </c>
      <c r="T13" s="342">
        <v>0</v>
      </c>
      <c r="U13" s="342">
        <v>0</v>
      </c>
      <c r="V13" s="342">
        <v>0</v>
      </c>
      <c r="W13" s="342">
        <v>0</v>
      </c>
      <c r="X13" s="342">
        <v>0</v>
      </c>
      <c r="Y13" s="342">
        <v>0</v>
      </c>
      <c r="Z13" s="342">
        <v>0</v>
      </c>
      <c r="AA13" s="342">
        <v>0</v>
      </c>
      <c r="AB13" s="342">
        <v>0</v>
      </c>
      <c r="AC13" s="342">
        <v>0</v>
      </c>
      <c r="AD13" s="342">
        <v>0</v>
      </c>
      <c r="AE13" s="342">
        <v>0</v>
      </c>
      <c r="AF13" s="342">
        <v>0</v>
      </c>
      <c r="AG13" s="342">
        <v>0</v>
      </c>
      <c r="AH13" s="342">
        <v>0</v>
      </c>
      <c r="AI13" s="342">
        <v>0</v>
      </c>
      <c r="AJ13" s="342">
        <v>0</v>
      </c>
      <c r="AK13" s="342">
        <v>0</v>
      </c>
      <c r="AL13" s="342">
        <v>0</v>
      </c>
      <c r="AM13" s="342">
        <v>0</v>
      </c>
      <c r="AN13" s="342">
        <v>0</v>
      </c>
      <c r="AO13" s="342">
        <v>0</v>
      </c>
      <c r="AP13" s="342">
        <v>0</v>
      </c>
      <c r="AQ13" s="342">
        <v>0</v>
      </c>
      <c r="AR13" s="342">
        <v>0</v>
      </c>
      <c r="AS13" s="342">
        <v>0</v>
      </c>
      <c r="AT13" s="342">
        <v>0</v>
      </c>
      <c r="AU13" s="342">
        <v>0</v>
      </c>
      <c r="AV13" s="342">
        <v>0</v>
      </c>
      <c r="AW13" s="342">
        <v>0</v>
      </c>
      <c r="AX13" s="342">
        <v>0</v>
      </c>
      <c r="AY13" s="342">
        <v>0</v>
      </c>
      <c r="AZ13" s="342">
        <v>0</v>
      </c>
      <c r="BA13" s="342">
        <v>0</v>
      </c>
      <c r="BB13" s="342">
        <v>0</v>
      </c>
      <c r="BC13" s="342">
        <v>0</v>
      </c>
      <c r="BD13" s="342">
        <v>0</v>
      </c>
      <c r="BE13" s="342">
        <v>0</v>
      </c>
      <c r="BF13" s="342">
        <v>0</v>
      </c>
      <c r="BG13" s="342">
        <v>0</v>
      </c>
      <c r="BH13" s="342">
        <v>0</v>
      </c>
      <c r="BI13" s="342">
        <v>0</v>
      </c>
      <c r="BJ13" s="342">
        <v>0</v>
      </c>
      <c r="BK13" s="342">
        <v>0</v>
      </c>
      <c r="BL13" s="342">
        <v>0</v>
      </c>
      <c r="BM13" s="344">
        <f t="shared" si="2"/>
        <v>538.67399999999998</v>
      </c>
      <c r="BN13" s="346"/>
      <c r="BO13" s="344">
        <v>292.65199999999999</v>
      </c>
      <c r="BZ13" s="209"/>
    </row>
    <row r="14" spans="1:78" ht="15.75" customHeight="1">
      <c r="A14" s="227" t="s">
        <v>21</v>
      </c>
      <c r="B14" s="341" t="s">
        <v>204</v>
      </c>
      <c r="C14" s="342">
        <f t="shared" si="0"/>
        <v>5655.4930000000004</v>
      </c>
      <c r="D14" s="341">
        <v>1069.491</v>
      </c>
      <c r="E14" s="341">
        <v>0</v>
      </c>
      <c r="F14" s="341">
        <v>395.77199999999999</v>
      </c>
      <c r="G14" s="341">
        <v>0</v>
      </c>
      <c r="H14" s="341">
        <v>0</v>
      </c>
      <c r="I14" s="341">
        <v>0</v>
      </c>
      <c r="J14" s="341">
        <v>502.59399999999999</v>
      </c>
      <c r="K14" s="341">
        <f t="shared" si="1"/>
        <v>3687.6360000000004</v>
      </c>
      <c r="L14" s="343">
        <v>0</v>
      </c>
      <c r="M14" s="342">
        <v>0</v>
      </c>
      <c r="N14" s="342">
        <v>0</v>
      </c>
      <c r="O14" s="342">
        <v>0</v>
      </c>
      <c r="P14" s="342">
        <v>0</v>
      </c>
      <c r="Q14" s="342">
        <v>0</v>
      </c>
      <c r="R14" s="342">
        <v>1175.0840000000001</v>
      </c>
      <c r="S14" s="342">
        <v>113.871</v>
      </c>
      <c r="T14" s="342">
        <v>0</v>
      </c>
      <c r="U14" s="342">
        <v>0</v>
      </c>
      <c r="V14" s="342">
        <v>0</v>
      </c>
      <c r="W14" s="342">
        <v>0</v>
      </c>
      <c r="X14" s="342">
        <v>0</v>
      </c>
      <c r="Y14" s="342">
        <v>0</v>
      </c>
      <c r="Z14" s="342">
        <v>0.90100000000000002</v>
      </c>
      <c r="AA14" s="342">
        <v>2.29</v>
      </c>
      <c r="AB14" s="342">
        <v>0</v>
      </c>
      <c r="AC14" s="342">
        <v>0</v>
      </c>
      <c r="AD14" s="342">
        <v>0</v>
      </c>
      <c r="AE14" s="342">
        <v>0</v>
      </c>
      <c r="AF14" s="342">
        <v>0</v>
      </c>
      <c r="AG14" s="342">
        <v>0</v>
      </c>
      <c r="AH14" s="342">
        <v>0</v>
      </c>
      <c r="AI14" s="342">
        <v>138.21100000000001</v>
      </c>
      <c r="AJ14" s="342">
        <v>0</v>
      </c>
      <c r="AK14" s="342">
        <v>0</v>
      </c>
      <c r="AL14" s="342">
        <v>0</v>
      </c>
      <c r="AM14" s="342">
        <v>0</v>
      </c>
      <c r="AN14" s="342">
        <v>0</v>
      </c>
      <c r="AO14" s="342">
        <v>0</v>
      </c>
      <c r="AP14" s="342">
        <v>0</v>
      </c>
      <c r="AQ14" s="342">
        <v>0</v>
      </c>
      <c r="AR14" s="342">
        <v>0</v>
      </c>
      <c r="AS14" s="342">
        <v>0</v>
      </c>
      <c r="AT14" s="342">
        <v>0</v>
      </c>
      <c r="AU14" s="342">
        <v>0</v>
      </c>
      <c r="AV14" s="342">
        <v>0</v>
      </c>
      <c r="AW14" s="342">
        <v>0</v>
      </c>
      <c r="AX14" s="342">
        <v>0</v>
      </c>
      <c r="AY14" s="342">
        <v>0</v>
      </c>
      <c r="AZ14" s="342">
        <v>0</v>
      </c>
      <c r="BA14" s="342">
        <v>0</v>
      </c>
      <c r="BB14" s="342">
        <v>0</v>
      </c>
      <c r="BC14" s="342">
        <v>0</v>
      </c>
      <c r="BD14" s="342">
        <v>0</v>
      </c>
      <c r="BE14" s="342">
        <v>0</v>
      </c>
      <c r="BF14" s="342">
        <v>0</v>
      </c>
      <c r="BG14" s="342">
        <v>0</v>
      </c>
      <c r="BH14" s="342">
        <v>0</v>
      </c>
      <c r="BI14" s="342">
        <v>0</v>
      </c>
      <c r="BJ14" s="342">
        <v>0</v>
      </c>
      <c r="BK14" s="342">
        <v>0</v>
      </c>
      <c r="BL14" s="342">
        <v>0</v>
      </c>
      <c r="BM14" s="344">
        <f t="shared" si="2"/>
        <v>1430.3570000000002</v>
      </c>
      <c r="BN14" s="346"/>
      <c r="BO14" s="344">
        <v>2257.279</v>
      </c>
      <c r="BZ14" s="209"/>
    </row>
    <row r="15" spans="1:78" ht="15.75" customHeight="1">
      <c r="A15" s="227" t="s">
        <v>22</v>
      </c>
      <c r="B15" s="341" t="s">
        <v>284</v>
      </c>
      <c r="C15" s="342">
        <f t="shared" si="0"/>
        <v>2355.0420000000004</v>
      </c>
      <c r="D15" s="341">
        <v>403.10599999999999</v>
      </c>
      <c r="E15" s="341">
        <v>0</v>
      </c>
      <c r="F15" s="341">
        <v>113.25</v>
      </c>
      <c r="G15" s="341">
        <v>0</v>
      </c>
      <c r="H15" s="341">
        <v>0</v>
      </c>
      <c r="I15" s="341">
        <v>0</v>
      </c>
      <c r="J15" s="341">
        <v>101.768</v>
      </c>
      <c r="K15" s="341">
        <f t="shared" si="1"/>
        <v>1736.9180000000001</v>
      </c>
      <c r="L15" s="343">
        <v>0</v>
      </c>
      <c r="M15" s="342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453.60399999999998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2">
        <v>0</v>
      </c>
      <c r="Z15" s="342">
        <v>147.542</v>
      </c>
      <c r="AA15" s="342">
        <v>5.53</v>
      </c>
      <c r="AB15" s="342">
        <v>0</v>
      </c>
      <c r="AC15" s="342">
        <v>0</v>
      </c>
      <c r="AD15" s="342">
        <v>0</v>
      </c>
      <c r="AE15" s="342">
        <v>3.3140000000000001</v>
      </c>
      <c r="AF15" s="342">
        <v>0</v>
      </c>
      <c r="AG15" s="342">
        <v>0</v>
      </c>
      <c r="AH15" s="342">
        <v>0</v>
      </c>
      <c r="AI15" s="342">
        <v>0</v>
      </c>
      <c r="AJ15" s="342">
        <v>0</v>
      </c>
      <c r="AK15" s="342">
        <v>0</v>
      </c>
      <c r="AL15" s="342">
        <v>0</v>
      </c>
      <c r="AM15" s="342">
        <v>0</v>
      </c>
      <c r="AN15" s="342">
        <v>0</v>
      </c>
      <c r="AO15" s="342">
        <v>0</v>
      </c>
      <c r="AP15" s="342">
        <v>0</v>
      </c>
      <c r="AQ15" s="342">
        <v>0</v>
      </c>
      <c r="AR15" s="342">
        <v>0</v>
      </c>
      <c r="AS15" s="342">
        <v>0</v>
      </c>
      <c r="AT15" s="342">
        <v>0</v>
      </c>
      <c r="AU15" s="342">
        <v>0</v>
      </c>
      <c r="AV15" s="342">
        <v>0</v>
      </c>
      <c r="AW15" s="342">
        <v>0</v>
      </c>
      <c r="AX15" s="342">
        <v>0</v>
      </c>
      <c r="AY15" s="342">
        <v>0</v>
      </c>
      <c r="AZ15" s="342">
        <v>0</v>
      </c>
      <c r="BA15" s="342">
        <v>0</v>
      </c>
      <c r="BB15" s="342">
        <v>0</v>
      </c>
      <c r="BC15" s="342">
        <v>0</v>
      </c>
      <c r="BD15" s="342">
        <v>0</v>
      </c>
      <c r="BE15" s="342">
        <v>0</v>
      </c>
      <c r="BF15" s="342">
        <v>0</v>
      </c>
      <c r="BG15" s="342">
        <v>0</v>
      </c>
      <c r="BH15" s="342">
        <v>0</v>
      </c>
      <c r="BI15" s="342">
        <v>0</v>
      </c>
      <c r="BJ15" s="342">
        <v>0</v>
      </c>
      <c r="BK15" s="342">
        <v>0</v>
      </c>
      <c r="BL15" s="342">
        <v>0</v>
      </c>
      <c r="BM15" s="344">
        <f t="shared" si="2"/>
        <v>609.9899999999999</v>
      </c>
      <c r="BN15" s="346"/>
      <c r="BO15" s="344">
        <v>1126.9280000000001</v>
      </c>
      <c r="BZ15" s="209"/>
    </row>
    <row r="16" spans="1:78" ht="15.75" customHeight="1">
      <c r="A16" s="227" t="s">
        <v>23</v>
      </c>
      <c r="B16" s="341" t="s">
        <v>285</v>
      </c>
      <c r="C16" s="342">
        <f t="shared" si="0"/>
        <v>34519.298999999999</v>
      </c>
      <c r="D16" s="341">
        <v>5688.0060000000003</v>
      </c>
      <c r="E16" s="341">
        <v>0</v>
      </c>
      <c r="F16" s="341">
        <v>980.53099999999995</v>
      </c>
      <c r="G16" s="341">
        <v>0</v>
      </c>
      <c r="H16" s="341">
        <v>576.71400000000006</v>
      </c>
      <c r="I16" s="341">
        <v>0</v>
      </c>
      <c r="J16" s="341">
        <v>992.04300000000001</v>
      </c>
      <c r="K16" s="341">
        <f t="shared" si="1"/>
        <v>26282.005000000001</v>
      </c>
      <c r="L16" s="343">
        <v>0</v>
      </c>
      <c r="M16" s="342">
        <v>0</v>
      </c>
      <c r="N16" s="342">
        <v>0</v>
      </c>
      <c r="O16" s="342">
        <v>0</v>
      </c>
      <c r="P16" s="342">
        <v>0</v>
      </c>
      <c r="Q16" s="342">
        <v>0</v>
      </c>
      <c r="R16" s="342">
        <v>0</v>
      </c>
      <c r="S16" s="342">
        <v>0</v>
      </c>
      <c r="T16" s="342">
        <v>0</v>
      </c>
      <c r="U16" s="342">
        <v>0</v>
      </c>
      <c r="V16" s="342">
        <v>0</v>
      </c>
      <c r="W16" s="342">
        <v>0</v>
      </c>
      <c r="X16" s="342">
        <v>0</v>
      </c>
      <c r="Y16" s="342">
        <v>0</v>
      </c>
      <c r="Z16" s="342">
        <v>0</v>
      </c>
      <c r="AA16" s="342">
        <v>9.4E-2</v>
      </c>
      <c r="AB16" s="342">
        <v>0</v>
      </c>
      <c r="AC16" s="342">
        <v>0</v>
      </c>
      <c r="AD16" s="342">
        <v>0</v>
      </c>
      <c r="AE16" s="342">
        <v>0</v>
      </c>
      <c r="AF16" s="342">
        <v>0</v>
      </c>
      <c r="AG16" s="342">
        <v>0</v>
      </c>
      <c r="AH16" s="342">
        <v>0</v>
      </c>
      <c r="AI16" s="342">
        <v>0</v>
      </c>
      <c r="AJ16" s="342">
        <v>0</v>
      </c>
      <c r="AK16" s="342">
        <v>0</v>
      </c>
      <c r="AL16" s="342">
        <v>0</v>
      </c>
      <c r="AM16" s="342">
        <v>0</v>
      </c>
      <c r="AN16" s="342">
        <v>0</v>
      </c>
      <c r="AO16" s="342">
        <v>0</v>
      </c>
      <c r="AP16" s="342">
        <v>0</v>
      </c>
      <c r="AQ16" s="342">
        <v>0</v>
      </c>
      <c r="AR16" s="342">
        <v>0</v>
      </c>
      <c r="AS16" s="342">
        <v>0</v>
      </c>
      <c r="AT16" s="342">
        <v>0</v>
      </c>
      <c r="AU16" s="342">
        <v>0</v>
      </c>
      <c r="AV16" s="342">
        <v>0</v>
      </c>
      <c r="AW16" s="342">
        <v>0</v>
      </c>
      <c r="AX16" s="342">
        <v>0</v>
      </c>
      <c r="AY16" s="342">
        <v>0</v>
      </c>
      <c r="AZ16" s="342">
        <v>0</v>
      </c>
      <c r="BA16" s="342">
        <v>0</v>
      </c>
      <c r="BB16" s="342">
        <v>0</v>
      </c>
      <c r="BC16" s="342">
        <v>0</v>
      </c>
      <c r="BD16" s="342">
        <v>0</v>
      </c>
      <c r="BE16" s="342">
        <v>0</v>
      </c>
      <c r="BF16" s="342">
        <v>0</v>
      </c>
      <c r="BG16" s="342">
        <v>0</v>
      </c>
      <c r="BH16" s="342">
        <v>0</v>
      </c>
      <c r="BI16" s="342">
        <v>0</v>
      </c>
      <c r="BJ16" s="342">
        <v>0</v>
      </c>
      <c r="BK16" s="342">
        <v>0</v>
      </c>
      <c r="BL16" s="342">
        <v>0</v>
      </c>
      <c r="BM16" s="344">
        <f t="shared" si="2"/>
        <v>9.4E-2</v>
      </c>
      <c r="BN16" s="346"/>
      <c r="BO16" s="344">
        <v>26281.911</v>
      </c>
      <c r="BZ16" s="209"/>
    </row>
    <row r="17" spans="1:78" ht="15.75" customHeight="1">
      <c r="A17" s="227" t="s">
        <v>24</v>
      </c>
      <c r="B17" s="341" t="s">
        <v>147</v>
      </c>
      <c r="C17" s="342">
        <f t="shared" si="0"/>
        <v>6483.4830000000002</v>
      </c>
      <c r="D17" s="341">
        <v>983.41899999999998</v>
      </c>
      <c r="E17" s="341">
        <v>0</v>
      </c>
      <c r="F17" s="341">
        <v>350.02800000000002</v>
      </c>
      <c r="G17" s="341">
        <v>0</v>
      </c>
      <c r="H17" s="341">
        <v>0</v>
      </c>
      <c r="I17" s="341">
        <v>0</v>
      </c>
      <c r="J17" s="341">
        <v>434.529</v>
      </c>
      <c r="K17" s="341">
        <f t="shared" si="1"/>
        <v>4715.5070000000005</v>
      </c>
      <c r="L17" s="343">
        <v>0</v>
      </c>
      <c r="M17" s="342">
        <v>0</v>
      </c>
      <c r="N17" s="342">
        <v>0</v>
      </c>
      <c r="O17" s="342">
        <v>0</v>
      </c>
      <c r="P17" s="342">
        <v>0</v>
      </c>
      <c r="Q17" s="342">
        <v>0</v>
      </c>
      <c r="R17" s="342">
        <v>17.841999999999999</v>
      </c>
      <c r="S17" s="342">
        <v>0</v>
      </c>
      <c r="T17" s="342">
        <v>0</v>
      </c>
      <c r="U17" s="342">
        <v>1144.162</v>
      </c>
      <c r="V17" s="342">
        <v>0</v>
      </c>
      <c r="W17" s="342">
        <v>0</v>
      </c>
      <c r="X17" s="342">
        <v>0</v>
      </c>
      <c r="Y17" s="342">
        <v>0</v>
      </c>
      <c r="Z17" s="342">
        <v>0</v>
      </c>
      <c r="AA17" s="342">
        <v>26.233000000000001</v>
      </c>
      <c r="AB17" s="342">
        <v>0</v>
      </c>
      <c r="AC17" s="342">
        <v>0</v>
      </c>
      <c r="AD17" s="342">
        <v>0</v>
      </c>
      <c r="AE17" s="342">
        <v>35.131</v>
      </c>
      <c r="AF17" s="342">
        <v>0</v>
      </c>
      <c r="AG17" s="342">
        <v>36.558999999999997</v>
      </c>
      <c r="AH17" s="342">
        <v>0</v>
      </c>
      <c r="AI17" s="342">
        <v>0.82</v>
      </c>
      <c r="AJ17" s="342">
        <v>0.17199999999999999</v>
      </c>
      <c r="AK17" s="342">
        <v>0</v>
      </c>
      <c r="AL17" s="342">
        <v>0</v>
      </c>
      <c r="AM17" s="342">
        <v>0</v>
      </c>
      <c r="AN17" s="342">
        <v>0</v>
      </c>
      <c r="AO17" s="342">
        <v>0</v>
      </c>
      <c r="AP17" s="342">
        <v>0</v>
      </c>
      <c r="AQ17" s="342">
        <v>0</v>
      </c>
      <c r="AR17" s="342">
        <v>0</v>
      </c>
      <c r="AS17" s="342">
        <v>0</v>
      </c>
      <c r="AT17" s="342">
        <v>0</v>
      </c>
      <c r="AU17" s="342">
        <v>0</v>
      </c>
      <c r="AV17" s="342">
        <v>0</v>
      </c>
      <c r="AW17" s="342">
        <v>0</v>
      </c>
      <c r="AX17" s="342">
        <v>0</v>
      </c>
      <c r="AY17" s="342">
        <v>0</v>
      </c>
      <c r="AZ17" s="342">
        <v>0</v>
      </c>
      <c r="BA17" s="342">
        <v>0</v>
      </c>
      <c r="BB17" s="342">
        <v>0</v>
      </c>
      <c r="BC17" s="342">
        <v>0</v>
      </c>
      <c r="BD17" s="342">
        <v>0</v>
      </c>
      <c r="BE17" s="342">
        <v>0</v>
      </c>
      <c r="BF17" s="342">
        <v>0</v>
      </c>
      <c r="BG17" s="342">
        <v>0</v>
      </c>
      <c r="BH17" s="342">
        <v>0</v>
      </c>
      <c r="BI17" s="342">
        <v>0</v>
      </c>
      <c r="BJ17" s="342">
        <v>0</v>
      </c>
      <c r="BK17" s="342">
        <v>0</v>
      </c>
      <c r="BL17" s="342">
        <v>0</v>
      </c>
      <c r="BM17" s="344">
        <f t="shared" si="2"/>
        <v>1260.9190000000001</v>
      </c>
      <c r="BN17" s="346"/>
      <c r="BO17" s="344">
        <v>3454.5880000000002</v>
      </c>
      <c r="BZ17" s="209"/>
    </row>
    <row r="18" spans="1:78" ht="15.75" customHeight="1">
      <c r="A18" s="227" t="s">
        <v>25</v>
      </c>
      <c r="B18" s="341" t="s">
        <v>132</v>
      </c>
      <c r="C18" s="342">
        <f t="shared" si="0"/>
        <v>2701.0540000000001</v>
      </c>
      <c r="D18" s="341">
        <v>1018.788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6.149</v>
      </c>
      <c r="K18" s="341">
        <f t="shared" si="1"/>
        <v>1676.1170000000002</v>
      </c>
      <c r="L18" s="343">
        <v>0</v>
      </c>
      <c r="M18" s="342">
        <v>0</v>
      </c>
      <c r="N18" s="342">
        <v>0</v>
      </c>
      <c r="O18" s="342">
        <v>0</v>
      </c>
      <c r="P18" s="342">
        <v>0</v>
      </c>
      <c r="Q18" s="342">
        <v>0</v>
      </c>
      <c r="R18" s="342">
        <v>0</v>
      </c>
      <c r="S18" s="342">
        <v>0</v>
      </c>
      <c r="T18" s="342">
        <v>0</v>
      </c>
      <c r="U18" s="342">
        <v>0</v>
      </c>
      <c r="V18" s="342">
        <v>468.053</v>
      </c>
      <c r="W18" s="342">
        <v>0</v>
      </c>
      <c r="X18" s="342">
        <v>0</v>
      </c>
      <c r="Y18" s="342">
        <v>0</v>
      </c>
      <c r="Z18" s="342">
        <v>0</v>
      </c>
      <c r="AA18" s="342">
        <v>0</v>
      </c>
      <c r="AB18" s="342">
        <v>0</v>
      </c>
      <c r="AC18" s="342">
        <v>0</v>
      </c>
      <c r="AD18" s="342">
        <v>0</v>
      </c>
      <c r="AE18" s="342">
        <v>0</v>
      </c>
      <c r="AF18" s="342">
        <v>0</v>
      </c>
      <c r="AG18" s="342">
        <v>0</v>
      </c>
      <c r="AH18" s="342">
        <v>0</v>
      </c>
      <c r="AI18" s="342">
        <v>0</v>
      </c>
      <c r="AJ18" s="342">
        <v>0</v>
      </c>
      <c r="AK18" s="342">
        <v>0</v>
      </c>
      <c r="AL18" s="342">
        <v>0</v>
      </c>
      <c r="AM18" s="342">
        <v>0</v>
      </c>
      <c r="AN18" s="342">
        <v>0</v>
      </c>
      <c r="AO18" s="342">
        <v>0</v>
      </c>
      <c r="AP18" s="342">
        <v>0</v>
      </c>
      <c r="AQ18" s="342">
        <v>0</v>
      </c>
      <c r="AR18" s="342">
        <v>0</v>
      </c>
      <c r="AS18" s="342">
        <v>0</v>
      </c>
      <c r="AT18" s="342">
        <v>0</v>
      </c>
      <c r="AU18" s="342">
        <v>0</v>
      </c>
      <c r="AV18" s="342">
        <v>0</v>
      </c>
      <c r="AW18" s="342">
        <v>0</v>
      </c>
      <c r="AX18" s="342">
        <v>0</v>
      </c>
      <c r="AY18" s="342">
        <v>0</v>
      </c>
      <c r="AZ18" s="342">
        <v>0</v>
      </c>
      <c r="BA18" s="342">
        <v>0</v>
      </c>
      <c r="BB18" s="342">
        <v>0</v>
      </c>
      <c r="BC18" s="342">
        <v>0</v>
      </c>
      <c r="BD18" s="342">
        <v>0</v>
      </c>
      <c r="BE18" s="342">
        <v>0</v>
      </c>
      <c r="BF18" s="342">
        <v>0</v>
      </c>
      <c r="BG18" s="342">
        <v>0</v>
      </c>
      <c r="BH18" s="342">
        <v>0</v>
      </c>
      <c r="BI18" s="342">
        <v>0</v>
      </c>
      <c r="BJ18" s="342">
        <v>0</v>
      </c>
      <c r="BK18" s="342">
        <v>0</v>
      </c>
      <c r="BL18" s="342">
        <v>0</v>
      </c>
      <c r="BM18" s="344">
        <f t="shared" si="2"/>
        <v>468.053</v>
      </c>
      <c r="BN18" s="346"/>
      <c r="BO18" s="344">
        <v>1208.0640000000001</v>
      </c>
      <c r="BZ18" s="209"/>
    </row>
    <row r="19" spans="1:78" ht="15.75" customHeight="1">
      <c r="A19" s="227" t="s">
        <v>26</v>
      </c>
      <c r="B19" s="341" t="s">
        <v>133</v>
      </c>
      <c r="C19" s="342">
        <f t="shared" si="0"/>
        <v>4081.5570000000002</v>
      </c>
      <c r="D19" s="341">
        <v>382.78500000000003</v>
      </c>
      <c r="E19" s="341">
        <v>0</v>
      </c>
      <c r="F19" s="341">
        <v>49.328000000000003</v>
      </c>
      <c r="G19" s="341">
        <v>0</v>
      </c>
      <c r="H19" s="341">
        <v>0</v>
      </c>
      <c r="I19" s="341">
        <v>0</v>
      </c>
      <c r="J19" s="341">
        <v>313.53199999999998</v>
      </c>
      <c r="K19" s="341">
        <f t="shared" si="1"/>
        <v>3335.9120000000003</v>
      </c>
      <c r="L19" s="343">
        <v>0</v>
      </c>
      <c r="M19" s="342">
        <v>0</v>
      </c>
      <c r="N19" s="342">
        <v>0</v>
      </c>
      <c r="O19" s="342">
        <v>0</v>
      </c>
      <c r="P19" s="342">
        <v>0</v>
      </c>
      <c r="Q19" s="342">
        <v>0</v>
      </c>
      <c r="R19" s="342">
        <v>0</v>
      </c>
      <c r="S19" s="342">
        <v>0</v>
      </c>
      <c r="T19" s="342">
        <v>0</v>
      </c>
      <c r="U19" s="342">
        <v>0</v>
      </c>
      <c r="V19" s="342">
        <v>0</v>
      </c>
      <c r="W19" s="342">
        <v>309.36599999999999</v>
      </c>
      <c r="X19" s="342">
        <v>0</v>
      </c>
      <c r="Y19" s="342">
        <v>0</v>
      </c>
      <c r="Z19" s="342">
        <v>2.5939999999999999</v>
      </c>
      <c r="AA19" s="342">
        <v>0</v>
      </c>
      <c r="AB19" s="342">
        <v>0</v>
      </c>
      <c r="AC19" s="342">
        <v>0</v>
      </c>
      <c r="AD19" s="342">
        <v>0</v>
      </c>
      <c r="AE19" s="342">
        <v>0</v>
      </c>
      <c r="AF19" s="342">
        <v>0</v>
      </c>
      <c r="AG19" s="342">
        <v>0</v>
      </c>
      <c r="AH19" s="342">
        <v>0</v>
      </c>
      <c r="AI19" s="342">
        <v>0</v>
      </c>
      <c r="AJ19" s="342">
        <v>0</v>
      </c>
      <c r="AK19" s="342">
        <v>0</v>
      </c>
      <c r="AL19" s="342">
        <v>0</v>
      </c>
      <c r="AM19" s="342">
        <v>0</v>
      </c>
      <c r="AN19" s="342">
        <v>0</v>
      </c>
      <c r="AO19" s="342">
        <v>0</v>
      </c>
      <c r="AP19" s="342">
        <v>0</v>
      </c>
      <c r="AQ19" s="342">
        <v>0</v>
      </c>
      <c r="AR19" s="342">
        <v>0</v>
      </c>
      <c r="AS19" s="342">
        <v>0</v>
      </c>
      <c r="AT19" s="342">
        <v>0</v>
      </c>
      <c r="AU19" s="342">
        <v>0</v>
      </c>
      <c r="AV19" s="342">
        <v>0</v>
      </c>
      <c r="AW19" s="342">
        <v>0</v>
      </c>
      <c r="AX19" s="342">
        <v>0</v>
      </c>
      <c r="AY19" s="342">
        <v>0</v>
      </c>
      <c r="AZ19" s="342">
        <v>0</v>
      </c>
      <c r="BA19" s="342">
        <v>0</v>
      </c>
      <c r="BB19" s="342">
        <v>0</v>
      </c>
      <c r="BC19" s="342">
        <v>0</v>
      </c>
      <c r="BD19" s="342">
        <v>0</v>
      </c>
      <c r="BE19" s="342">
        <v>0</v>
      </c>
      <c r="BF19" s="342">
        <v>0</v>
      </c>
      <c r="BG19" s="342">
        <v>0</v>
      </c>
      <c r="BH19" s="342">
        <v>0</v>
      </c>
      <c r="BI19" s="342">
        <v>0</v>
      </c>
      <c r="BJ19" s="342">
        <v>0</v>
      </c>
      <c r="BK19" s="342">
        <v>0</v>
      </c>
      <c r="BL19" s="342">
        <v>0</v>
      </c>
      <c r="BM19" s="344">
        <f t="shared" si="2"/>
        <v>311.95999999999998</v>
      </c>
      <c r="BN19" s="346"/>
      <c r="BO19" s="344">
        <v>3023.9520000000002</v>
      </c>
      <c r="BZ19" s="209"/>
    </row>
    <row r="20" spans="1:78" ht="15.75" customHeight="1">
      <c r="A20" s="227" t="s">
        <v>27</v>
      </c>
      <c r="B20" s="341" t="s">
        <v>286</v>
      </c>
      <c r="C20" s="342">
        <f t="shared" si="0"/>
        <v>7976.4670000000006</v>
      </c>
      <c r="D20" s="341">
        <v>1523.175</v>
      </c>
      <c r="E20" s="341">
        <v>0</v>
      </c>
      <c r="F20" s="341">
        <v>43.53</v>
      </c>
      <c r="G20" s="341">
        <v>0</v>
      </c>
      <c r="H20" s="341">
        <v>0</v>
      </c>
      <c r="I20" s="341">
        <v>0</v>
      </c>
      <c r="J20" s="341">
        <v>414.64800000000002</v>
      </c>
      <c r="K20" s="341">
        <f t="shared" si="1"/>
        <v>5995.1140000000005</v>
      </c>
      <c r="L20" s="343">
        <v>0</v>
      </c>
      <c r="M20" s="342">
        <v>0</v>
      </c>
      <c r="N20" s="342">
        <v>15.4</v>
      </c>
      <c r="O20" s="342">
        <v>0</v>
      </c>
      <c r="P20" s="342">
        <v>0</v>
      </c>
      <c r="Q20" s="342">
        <v>0</v>
      </c>
      <c r="R20" s="342">
        <v>0</v>
      </c>
      <c r="S20" s="342">
        <v>0</v>
      </c>
      <c r="T20" s="342">
        <v>0</v>
      </c>
      <c r="U20" s="342">
        <v>0</v>
      </c>
      <c r="V20" s="342">
        <v>0</v>
      </c>
      <c r="W20" s="342">
        <v>0</v>
      </c>
      <c r="X20" s="342">
        <v>907.39700000000005</v>
      </c>
      <c r="Y20" s="342">
        <v>0</v>
      </c>
      <c r="Z20" s="342">
        <v>0</v>
      </c>
      <c r="AA20" s="342">
        <v>1.075</v>
      </c>
      <c r="AB20" s="342">
        <v>0</v>
      </c>
      <c r="AC20" s="342">
        <v>0</v>
      </c>
      <c r="AD20" s="342">
        <v>0</v>
      </c>
      <c r="AE20" s="342">
        <v>48.033999999999999</v>
      </c>
      <c r="AF20" s="342">
        <v>0</v>
      </c>
      <c r="AG20" s="342">
        <v>48.732999999999997</v>
      </c>
      <c r="AH20" s="342">
        <v>429.84</v>
      </c>
      <c r="AI20" s="342">
        <v>0</v>
      </c>
      <c r="AJ20" s="342">
        <v>0</v>
      </c>
      <c r="AK20" s="342">
        <v>0</v>
      </c>
      <c r="AL20" s="342">
        <v>0</v>
      </c>
      <c r="AM20" s="342">
        <v>0</v>
      </c>
      <c r="AN20" s="342">
        <v>0</v>
      </c>
      <c r="AO20" s="342">
        <v>0</v>
      </c>
      <c r="AP20" s="342">
        <v>0</v>
      </c>
      <c r="AQ20" s="342">
        <v>0</v>
      </c>
      <c r="AR20" s="342">
        <v>0</v>
      </c>
      <c r="AS20" s="342">
        <v>0</v>
      </c>
      <c r="AT20" s="342">
        <v>0</v>
      </c>
      <c r="AU20" s="342">
        <v>0</v>
      </c>
      <c r="AV20" s="342">
        <v>0</v>
      </c>
      <c r="AW20" s="342">
        <v>0</v>
      </c>
      <c r="AX20" s="342">
        <v>0</v>
      </c>
      <c r="AY20" s="342">
        <v>0</v>
      </c>
      <c r="AZ20" s="342">
        <v>0</v>
      </c>
      <c r="BA20" s="342">
        <v>0</v>
      </c>
      <c r="BB20" s="342">
        <v>0</v>
      </c>
      <c r="BC20" s="342">
        <v>0</v>
      </c>
      <c r="BD20" s="342">
        <v>0</v>
      </c>
      <c r="BE20" s="342">
        <v>0</v>
      </c>
      <c r="BF20" s="342">
        <v>0</v>
      </c>
      <c r="BG20" s="342">
        <v>0</v>
      </c>
      <c r="BH20" s="342">
        <v>0</v>
      </c>
      <c r="BI20" s="342">
        <v>0</v>
      </c>
      <c r="BJ20" s="342">
        <v>0</v>
      </c>
      <c r="BK20" s="342">
        <v>0</v>
      </c>
      <c r="BL20" s="342">
        <v>0</v>
      </c>
      <c r="BM20" s="344">
        <f t="shared" si="2"/>
        <v>1450.479</v>
      </c>
      <c r="BN20" s="346"/>
      <c r="BO20" s="344">
        <v>4544.6350000000002</v>
      </c>
      <c r="BZ20" s="209"/>
    </row>
    <row r="21" spans="1:78" ht="15.75" customHeight="1">
      <c r="A21" s="227" t="s">
        <v>28</v>
      </c>
      <c r="B21" s="341" t="s">
        <v>134</v>
      </c>
      <c r="C21" s="342">
        <f t="shared" si="0"/>
        <v>9526.3050000000003</v>
      </c>
      <c r="D21" s="341">
        <v>2376.5500000000002</v>
      </c>
      <c r="E21" s="341">
        <v>0</v>
      </c>
      <c r="F21" s="341">
        <v>74.292000000000002</v>
      </c>
      <c r="G21" s="341">
        <v>0</v>
      </c>
      <c r="H21" s="341">
        <v>0</v>
      </c>
      <c r="I21" s="341">
        <v>0</v>
      </c>
      <c r="J21" s="341">
        <v>204.20099999999999</v>
      </c>
      <c r="K21" s="341">
        <f t="shared" si="1"/>
        <v>6871.2620000000006</v>
      </c>
      <c r="L21" s="343">
        <v>0</v>
      </c>
      <c r="M21" s="342">
        <v>0</v>
      </c>
      <c r="N21" s="342">
        <v>12.625999999999999</v>
      </c>
      <c r="O21" s="342">
        <v>0</v>
      </c>
      <c r="P21" s="342">
        <v>0</v>
      </c>
      <c r="Q21" s="342">
        <v>0</v>
      </c>
      <c r="R21" s="342">
        <v>0</v>
      </c>
      <c r="S21" s="342">
        <v>59.975999999999999</v>
      </c>
      <c r="T21" s="342">
        <v>0</v>
      </c>
      <c r="U21" s="342">
        <v>0</v>
      </c>
      <c r="V21" s="342">
        <v>0</v>
      </c>
      <c r="W21" s="342">
        <v>0</v>
      </c>
      <c r="X21" s="342">
        <v>0</v>
      </c>
      <c r="Y21" s="342">
        <v>1072.684</v>
      </c>
      <c r="Z21" s="342">
        <v>26.53</v>
      </c>
      <c r="AA21" s="342">
        <v>11.151999999999999</v>
      </c>
      <c r="AB21" s="342">
        <v>0</v>
      </c>
      <c r="AC21" s="342">
        <v>0</v>
      </c>
      <c r="AD21" s="342">
        <v>0</v>
      </c>
      <c r="AE21" s="342">
        <v>0</v>
      </c>
      <c r="AF21" s="342">
        <v>294.69099999999997</v>
      </c>
      <c r="AG21" s="342">
        <v>0.80800000000000005</v>
      </c>
      <c r="AH21" s="342">
        <v>0</v>
      </c>
      <c r="AI21" s="342">
        <v>0</v>
      </c>
      <c r="AJ21" s="342">
        <v>0</v>
      </c>
      <c r="AK21" s="342">
        <v>0</v>
      </c>
      <c r="AL21" s="342">
        <v>0</v>
      </c>
      <c r="AM21" s="342">
        <v>0</v>
      </c>
      <c r="AN21" s="342">
        <v>0</v>
      </c>
      <c r="AO21" s="342">
        <v>0</v>
      </c>
      <c r="AP21" s="342">
        <v>0</v>
      </c>
      <c r="AQ21" s="342">
        <v>0</v>
      </c>
      <c r="AR21" s="342">
        <v>0</v>
      </c>
      <c r="AS21" s="342">
        <v>0</v>
      </c>
      <c r="AT21" s="342">
        <v>0</v>
      </c>
      <c r="AU21" s="342">
        <v>0</v>
      </c>
      <c r="AV21" s="342">
        <v>0</v>
      </c>
      <c r="AW21" s="342">
        <v>0</v>
      </c>
      <c r="AX21" s="342">
        <v>0</v>
      </c>
      <c r="AY21" s="342">
        <v>0</v>
      </c>
      <c r="AZ21" s="342">
        <v>0</v>
      </c>
      <c r="BA21" s="342">
        <v>0</v>
      </c>
      <c r="BB21" s="342">
        <v>0</v>
      </c>
      <c r="BC21" s="342">
        <v>0</v>
      </c>
      <c r="BD21" s="342">
        <v>0</v>
      </c>
      <c r="BE21" s="342">
        <v>0</v>
      </c>
      <c r="BF21" s="342">
        <v>0</v>
      </c>
      <c r="BG21" s="342">
        <v>0</v>
      </c>
      <c r="BH21" s="342">
        <v>0</v>
      </c>
      <c r="BI21" s="342">
        <v>0</v>
      </c>
      <c r="BJ21" s="342">
        <v>0</v>
      </c>
      <c r="BK21" s="342">
        <v>0</v>
      </c>
      <c r="BL21" s="342">
        <v>0</v>
      </c>
      <c r="BM21" s="344">
        <f t="shared" si="2"/>
        <v>1478.4670000000001</v>
      </c>
      <c r="BN21" s="346"/>
      <c r="BO21" s="344">
        <v>5392.7950000000001</v>
      </c>
      <c r="BZ21" s="209"/>
    </row>
    <row r="22" spans="1:78" ht="15.75" customHeight="1">
      <c r="A22" s="227" t="s">
        <v>29</v>
      </c>
      <c r="B22" s="341" t="s">
        <v>205</v>
      </c>
      <c r="C22" s="342">
        <f t="shared" si="0"/>
        <v>2727.6959999999999</v>
      </c>
      <c r="D22" s="341">
        <v>512.97699999999998</v>
      </c>
      <c r="E22" s="341">
        <v>0</v>
      </c>
      <c r="F22" s="341">
        <v>226.04900000000001</v>
      </c>
      <c r="G22" s="341">
        <v>0</v>
      </c>
      <c r="H22" s="341">
        <v>0</v>
      </c>
      <c r="I22" s="341">
        <v>0</v>
      </c>
      <c r="J22" s="341">
        <v>322.38299999999998</v>
      </c>
      <c r="K22" s="341">
        <f t="shared" si="1"/>
        <v>1666.2869999999998</v>
      </c>
      <c r="L22" s="343">
        <v>0</v>
      </c>
      <c r="M22" s="342">
        <v>0</v>
      </c>
      <c r="N22" s="342">
        <v>0</v>
      </c>
      <c r="O22" s="342">
        <v>0</v>
      </c>
      <c r="P22" s="342">
        <v>0</v>
      </c>
      <c r="Q22" s="342">
        <v>0</v>
      </c>
      <c r="R22" s="342">
        <v>8.5129999999999999</v>
      </c>
      <c r="S22" s="342">
        <v>0</v>
      </c>
      <c r="T22" s="342">
        <v>0</v>
      </c>
      <c r="U22" s="342">
        <v>0</v>
      </c>
      <c r="V22" s="342">
        <v>0</v>
      </c>
      <c r="W22" s="342">
        <v>0</v>
      </c>
      <c r="X22" s="342">
        <v>0</v>
      </c>
      <c r="Y22" s="342">
        <v>0</v>
      </c>
      <c r="Z22" s="342">
        <v>376.08600000000001</v>
      </c>
      <c r="AA22" s="342">
        <v>0</v>
      </c>
      <c r="AB22" s="342">
        <v>0</v>
      </c>
      <c r="AC22" s="342">
        <v>0</v>
      </c>
      <c r="AD22" s="342">
        <v>0</v>
      </c>
      <c r="AE22" s="342">
        <v>0</v>
      </c>
      <c r="AF22" s="342">
        <v>0</v>
      </c>
      <c r="AG22" s="342">
        <v>0</v>
      </c>
      <c r="AH22" s="342">
        <v>0</v>
      </c>
      <c r="AI22" s="342">
        <v>1.792</v>
      </c>
      <c r="AJ22" s="342">
        <v>0</v>
      </c>
      <c r="AK22" s="342">
        <v>0</v>
      </c>
      <c r="AL22" s="342">
        <v>0</v>
      </c>
      <c r="AM22" s="342">
        <v>0</v>
      </c>
      <c r="AN22" s="342">
        <v>0</v>
      </c>
      <c r="AO22" s="342">
        <v>0</v>
      </c>
      <c r="AP22" s="342">
        <v>0</v>
      </c>
      <c r="AQ22" s="342">
        <v>0</v>
      </c>
      <c r="AR22" s="342">
        <v>0</v>
      </c>
      <c r="AS22" s="342">
        <v>0</v>
      </c>
      <c r="AT22" s="342">
        <v>0</v>
      </c>
      <c r="AU22" s="342">
        <v>0</v>
      </c>
      <c r="AV22" s="342">
        <v>0</v>
      </c>
      <c r="AW22" s="342">
        <v>0</v>
      </c>
      <c r="AX22" s="342">
        <v>0</v>
      </c>
      <c r="AY22" s="342">
        <v>0</v>
      </c>
      <c r="AZ22" s="342">
        <v>0</v>
      </c>
      <c r="BA22" s="342">
        <v>0</v>
      </c>
      <c r="BB22" s="342">
        <v>0</v>
      </c>
      <c r="BC22" s="342">
        <v>0</v>
      </c>
      <c r="BD22" s="342">
        <v>0</v>
      </c>
      <c r="BE22" s="342">
        <v>0</v>
      </c>
      <c r="BF22" s="342">
        <v>0</v>
      </c>
      <c r="BG22" s="342">
        <v>0</v>
      </c>
      <c r="BH22" s="342">
        <v>0</v>
      </c>
      <c r="BI22" s="342">
        <v>0</v>
      </c>
      <c r="BJ22" s="342">
        <v>0</v>
      </c>
      <c r="BK22" s="342">
        <v>0</v>
      </c>
      <c r="BL22" s="342">
        <v>0</v>
      </c>
      <c r="BM22" s="344">
        <f t="shared" si="2"/>
        <v>386.39099999999996</v>
      </c>
      <c r="BN22" s="346"/>
      <c r="BO22" s="344">
        <v>1279.896</v>
      </c>
      <c r="BZ22" s="209"/>
    </row>
    <row r="23" spans="1:78" ht="15.75" customHeight="1">
      <c r="A23" s="227" t="s">
        <v>30</v>
      </c>
      <c r="B23" s="341" t="s">
        <v>287</v>
      </c>
      <c r="C23" s="342">
        <f t="shared" si="0"/>
        <v>31183.486000000004</v>
      </c>
      <c r="D23" s="341">
        <v>5813.8329999999996</v>
      </c>
      <c r="E23" s="341">
        <v>0</v>
      </c>
      <c r="F23" s="341">
        <v>1590.78</v>
      </c>
      <c r="G23" s="341">
        <v>0</v>
      </c>
      <c r="H23" s="341">
        <v>0</v>
      </c>
      <c r="I23" s="341">
        <v>0</v>
      </c>
      <c r="J23" s="341">
        <v>1691.7329999999999</v>
      </c>
      <c r="K23" s="341">
        <f t="shared" si="1"/>
        <v>22087.140000000003</v>
      </c>
      <c r="L23" s="343">
        <v>0</v>
      </c>
      <c r="M23" s="342">
        <v>0</v>
      </c>
      <c r="N23" s="342">
        <v>0</v>
      </c>
      <c r="O23" s="342">
        <v>4.0220000000000002</v>
      </c>
      <c r="P23" s="342">
        <v>0</v>
      </c>
      <c r="Q23" s="342">
        <v>0</v>
      </c>
      <c r="R23" s="342">
        <v>0</v>
      </c>
      <c r="S23" s="342">
        <v>0</v>
      </c>
      <c r="T23" s="342">
        <v>0</v>
      </c>
      <c r="U23" s="342">
        <v>0</v>
      </c>
      <c r="V23" s="342">
        <v>0</v>
      </c>
      <c r="W23" s="342">
        <v>0</v>
      </c>
      <c r="X23" s="342">
        <v>0</v>
      </c>
      <c r="Y23" s="342">
        <v>0</v>
      </c>
      <c r="Z23" s="342">
        <v>12.695</v>
      </c>
      <c r="AA23" s="342">
        <v>809.11800000000005</v>
      </c>
      <c r="AB23" s="342">
        <v>0</v>
      </c>
      <c r="AC23" s="342">
        <v>0</v>
      </c>
      <c r="AD23" s="342">
        <v>0</v>
      </c>
      <c r="AE23" s="342">
        <v>0.125</v>
      </c>
      <c r="AF23" s="342">
        <v>43.575000000000003</v>
      </c>
      <c r="AG23" s="342">
        <v>0</v>
      </c>
      <c r="AH23" s="342">
        <v>0</v>
      </c>
      <c r="AI23" s="342">
        <v>0</v>
      </c>
      <c r="AJ23" s="342">
        <v>0</v>
      </c>
      <c r="AK23" s="342">
        <v>0</v>
      </c>
      <c r="AL23" s="342">
        <v>0</v>
      </c>
      <c r="AM23" s="342">
        <v>0</v>
      </c>
      <c r="AN23" s="342">
        <v>0</v>
      </c>
      <c r="AO23" s="342">
        <v>0</v>
      </c>
      <c r="AP23" s="342">
        <v>0</v>
      </c>
      <c r="AQ23" s="342">
        <v>0</v>
      </c>
      <c r="AR23" s="342">
        <v>0</v>
      </c>
      <c r="AS23" s="342">
        <v>0</v>
      </c>
      <c r="AT23" s="342">
        <v>0</v>
      </c>
      <c r="AU23" s="342">
        <v>0</v>
      </c>
      <c r="AV23" s="342">
        <v>0</v>
      </c>
      <c r="AW23" s="342">
        <v>0</v>
      </c>
      <c r="AX23" s="342">
        <v>0</v>
      </c>
      <c r="AY23" s="342">
        <v>0</v>
      </c>
      <c r="AZ23" s="342">
        <v>0</v>
      </c>
      <c r="BA23" s="342">
        <v>0</v>
      </c>
      <c r="BB23" s="342">
        <v>0</v>
      </c>
      <c r="BC23" s="342">
        <v>0</v>
      </c>
      <c r="BD23" s="342">
        <v>0</v>
      </c>
      <c r="BE23" s="342">
        <v>1.4379999999999999</v>
      </c>
      <c r="BF23" s="342">
        <v>0</v>
      </c>
      <c r="BG23" s="342">
        <v>0</v>
      </c>
      <c r="BH23" s="342">
        <v>0</v>
      </c>
      <c r="BI23" s="342">
        <v>0</v>
      </c>
      <c r="BJ23" s="342">
        <v>0</v>
      </c>
      <c r="BK23" s="342">
        <v>0</v>
      </c>
      <c r="BL23" s="342">
        <v>0</v>
      </c>
      <c r="BM23" s="344">
        <f t="shared" si="2"/>
        <v>870.97300000000007</v>
      </c>
      <c r="BN23" s="346"/>
      <c r="BO23" s="344">
        <v>21216.167000000001</v>
      </c>
      <c r="BZ23" s="209"/>
    </row>
    <row r="24" spans="1:78" ht="15.75" customHeight="1">
      <c r="A24" s="227" t="s">
        <v>31</v>
      </c>
      <c r="B24" s="341" t="s">
        <v>135</v>
      </c>
      <c r="C24" s="342">
        <f t="shared" si="0"/>
        <v>1821.798</v>
      </c>
      <c r="D24" s="341">
        <v>0</v>
      </c>
      <c r="E24" s="341">
        <v>0</v>
      </c>
      <c r="F24" s="341">
        <v>6.1280000000000001</v>
      </c>
      <c r="G24" s="341">
        <v>0</v>
      </c>
      <c r="H24" s="341">
        <v>0</v>
      </c>
      <c r="I24" s="341">
        <v>0</v>
      </c>
      <c r="J24" s="341">
        <v>0</v>
      </c>
      <c r="K24" s="341">
        <f t="shared" si="1"/>
        <v>1815.67</v>
      </c>
      <c r="L24" s="343">
        <v>0</v>
      </c>
      <c r="M24" s="342">
        <v>0</v>
      </c>
      <c r="N24" s="342">
        <v>0</v>
      </c>
      <c r="O24" s="342">
        <v>0</v>
      </c>
      <c r="P24" s="342">
        <v>0</v>
      </c>
      <c r="Q24" s="342">
        <v>0</v>
      </c>
      <c r="R24" s="342">
        <v>0</v>
      </c>
      <c r="S24" s="342">
        <v>0</v>
      </c>
      <c r="T24" s="342">
        <v>0</v>
      </c>
      <c r="U24" s="342">
        <v>0</v>
      </c>
      <c r="V24" s="342">
        <v>0</v>
      </c>
      <c r="W24" s="342">
        <v>0</v>
      </c>
      <c r="X24" s="342">
        <v>0</v>
      </c>
      <c r="Y24" s="342">
        <v>0</v>
      </c>
      <c r="Z24" s="342">
        <v>0</v>
      </c>
      <c r="AA24" s="342">
        <v>0</v>
      </c>
      <c r="AB24" s="342">
        <v>826.59</v>
      </c>
      <c r="AC24" s="342">
        <v>0</v>
      </c>
      <c r="AD24" s="342">
        <v>0</v>
      </c>
      <c r="AE24" s="342">
        <v>0</v>
      </c>
      <c r="AF24" s="342">
        <v>130.92699999999999</v>
      </c>
      <c r="AG24" s="342">
        <v>9.9649999999999999</v>
      </c>
      <c r="AH24" s="342">
        <v>0</v>
      </c>
      <c r="AI24" s="342">
        <v>0</v>
      </c>
      <c r="AJ24" s="342">
        <v>0</v>
      </c>
      <c r="AK24" s="342">
        <v>0</v>
      </c>
      <c r="AL24" s="342">
        <v>0</v>
      </c>
      <c r="AM24" s="342">
        <v>0</v>
      </c>
      <c r="AN24" s="342">
        <v>0</v>
      </c>
      <c r="AO24" s="342">
        <v>0</v>
      </c>
      <c r="AP24" s="342">
        <v>0</v>
      </c>
      <c r="AQ24" s="342">
        <v>0</v>
      </c>
      <c r="AR24" s="342">
        <v>0</v>
      </c>
      <c r="AS24" s="342">
        <v>0</v>
      </c>
      <c r="AT24" s="342">
        <v>0</v>
      </c>
      <c r="AU24" s="342">
        <v>0</v>
      </c>
      <c r="AV24" s="342">
        <v>0</v>
      </c>
      <c r="AW24" s="342">
        <v>0</v>
      </c>
      <c r="AX24" s="342">
        <v>0</v>
      </c>
      <c r="AY24" s="342">
        <v>0</v>
      </c>
      <c r="AZ24" s="342">
        <v>0</v>
      </c>
      <c r="BA24" s="342">
        <v>0</v>
      </c>
      <c r="BB24" s="342">
        <v>0</v>
      </c>
      <c r="BC24" s="342">
        <v>0</v>
      </c>
      <c r="BD24" s="342">
        <v>0</v>
      </c>
      <c r="BE24" s="342">
        <v>0</v>
      </c>
      <c r="BF24" s="342">
        <v>0</v>
      </c>
      <c r="BG24" s="342">
        <v>0</v>
      </c>
      <c r="BH24" s="342">
        <v>0</v>
      </c>
      <c r="BI24" s="342">
        <v>1.3580000000000001</v>
      </c>
      <c r="BJ24" s="342">
        <v>0</v>
      </c>
      <c r="BK24" s="342">
        <v>0</v>
      </c>
      <c r="BL24" s="342">
        <v>0</v>
      </c>
      <c r="BM24" s="344">
        <f t="shared" si="2"/>
        <v>968.84</v>
      </c>
      <c r="BN24" s="346"/>
      <c r="BO24" s="344">
        <v>846.83</v>
      </c>
      <c r="BZ24" s="209"/>
    </row>
    <row r="25" spans="1:78" ht="15.75" customHeight="1">
      <c r="A25" s="227" t="s">
        <v>32</v>
      </c>
      <c r="B25" s="341" t="s">
        <v>207</v>
      </c>
      <c r="C25" s="342">
        <f t="shared" si="0"/>
        <v>10027.087000000001</v>
      </c>
      <c r="D25" s="341">
        <v>0</v>
      </c>
      <c r="E25" s="341">
        <v>0</v>
      </c>
      <c r="F25" s="341">
        <v>859.71699999999998</v>
      </c>
      <c r="G25" s="341">
        <v>0</v>
      </c>
      <c r="H25" s="341">
        <v>0</v>
      </c>
      <c r="I25" s="341">
        <v>0</v>
      </c>
      <c r="J25" s="341">
        <v>0</v>
      </c>
      <c r="K25" s="341">
        <f t="shared" si="1"/>
        <v>9167.3700000000008</v>
      </c>
      <c r="L25" s="343">
        <v>0</v>
      </c>
      <c r="M25" s="342">
        <v>0</v>
      </c>
      <c r="N25" s="342">
        <v>0</v>
      </c>
      <c r="O25" s="342">
        <v>0</v>
      </c>
      <c r="P25" s="342">
        <v>0</v>
      </c>
      <c r="Q25" s="342">
        <v>0</v>
      </c>
      <c r="R25" s="342">
        <v>0</v>
      </c>
      <c r="S25" s="342">
        <v>0</v>
      </c>
      <c r="T25" s="342">
        <v>0</v>
      </c>
      <c r="U25" s="342">
        <v>0</v>
      </c>
      <c r="V25" s="342">
        <v>0</v>
      </c>
      <c r="W25" s="342">
        <v>0</v>
      </c>
      <c r="X25" s="342">
        <v>0</v>
      </c>
      <c r="Y25" s="342">
        <v>0</v>
      </c>
      <c r="Z25" s="342">
        <v>0</v>
      </c>
      <c r="AA25" s="342">
        <v>0</v>
      </c>
      <c r="AB25" s="342">
        <v>0</v>
      </c>
      <c r="AC25" s="342">
        <v>7731.6859999999997</v>
      </c>
      <c r="AD25" s="342">
        <v>1435.5029999999999</v>
      </c>
      <c r="AE25" s="342">
        <v>0</v>
      </c>
      <c r="AF25" s="342">
        <v>0</v>
      </c>
      <c r="AG25" s="342">
        <v>0</v>
      </c>
      <c r="AH25" s="342">
        <v>0</v>
      </c>
      <c r="AI25" s="342">
        <v>0</v>
      </c>
      <c r="AJ25" s="342">
        <v>0</v>
      </c>
      <c r="AK25" s="342">
        <v>0</v>
      </c>
      <c r="AL25" s="342">
        <v>0</v>
      </c>
      <c r="AM25" s="342">
        <v>0</v>
      </c>
      <c r="AN25" s="342">
        <v>0</v>
      </c>
      <c r="AO25" s="342">
        <v>0</v>
      </c>
      <c r="AP25" s="342">
        <v>0</v>
      </c>
      <c r="AQ25" s="342">
        <v>0</v>
      </c>
      <c r="AR25" s="342">
        <v>0</v>
      </c>
      <c r="AS25" s="342">
        <v>0</v>
      </c>
      <c r="AT25" s="342">
        <v>0</v>
      </c>
      <c r="AU25" s="342">
        <v>0</v>
      </c>
      <c r="AV25" s="342">
        <v>0</v>
      </c>
      <c r="AW25" s="342">
        <v>0</v>
      </c>
      <c r="AX25" s="342">
        <v>0</v>
      </c>
      <c r="AY25" s="342">
        <v>0</v>
      </c>
      <c r="AZ25" s="342">
        <v>0</v>
      </c>
      <c r="BA25" s="342">
        <v>0</v>
      </c>
      <c r="BB25" s="342">
        <v>0</v>
      </c>
      <c r="BC25" s="342">
        <v>0.13300000000000001</v>
      </c>
      <c r="BD25" s="342">
        <v>0</v>
      </c>
      <c r="BE25" s="342">
        <v>0</v>
      </c>
      <c r="BF25" s="342">
        <v>0</v>
      </c>
      <c r="BG25" s="342">
        <v>0</v>
      </c>
      <c r="BH25" s="342">
        <v>0</v>
      </c>
      <c r="BI25" s="342">
        <v>4.8000000000000001E-2</v>
      </c>
      <c r="BJ25" s="342">
        <v>0</v>
      </c>
      <c r="BK25" s="342">
        <v>0</v>
      </c>
      <c r="BL25" s="342">
        <v>0</v>
      </c>
      <c r="BM25" s="344">
        <f t="shared" si="2"/>
        <v>9167.3700000000008</v>
      </c>
      <c r="BN25" s="346"/>
      <c r="BO25" s="344">
        <v>0</v>
      </c>
      <c r="BZ25" s="209"/>
    </row>
    <row r="26" spans="1:78" ht="15.75" customHeight="1">
      <c r="A26" s="227" t="s">
        <v>33</v>
      </c>
      <c r="B26" s="341" t="s">
        <v>136</v>
      </c>
      <c r="C26" s="342">
        <f t="shared" si="0"/>
        <v>4212.6040000000003</v>
      </c>
      <c r="D26" s="341">
        <v>0</v>
      </c>
      <c r="E26" s="341">
        <v>0</v>
      </c>
      <c r="F26" s="341">
        <v>314.17099999999999</v>
      </c>
      <c r="G26" s="341">
        <v>0</v>
      </c>
      <c r="H26" s="341">
        <v>0</v>
      </c>
      <c r="I26" s="341">
        <v>0</v>
      </c>
      <c r="J26" s="341">
        <v>7.0000000000000001E-3</v>
      </c>
      <c r="K26" s="341">
        <f t="shared" si="1"/>
        <v>3898.4259999999999</v>
      </c>
      <c r="L26" s="343">
        <v>0</v>
      </c>
      <c r="M26" s="342">
        <v>0</v>
      </c>
      <c r="N26" s="342">
        <v>0</v>
      </c>
      <c r="O26" s="342">
        <v>0</v>
      </c>
      <c r="P26" s="342">
        <v>0</v>
      </c>
      <c r="Q26" s="342">
        <v>0</v>
      </c>
      <c r="R26" s="342">
        <v>0</v>
      </c>
      <c r="S26" s="342">
        <v>0</v>
      </c>
      <c r="T26" s="342">
        <v>0</v>
      </c>
      <c r="U26" s="342">
        <v>0</v>
      </c>
      <c r="V26" s="342">
        <v>0</v>
      </c>
      <c r="W26" s="342">
        <v>0</v>
      </c>
      <c r="X26" s="342">
        <v>0</v>
      </c>
      <c r="Y26" s="342">
        <v>0</v>
      </c>
      <c r="Z26" s="342">
        <v>0</v>
      </c>
      <c r="AA26" s="342">
        <v>0</v>
      </c>
      <c r="AB26" s="342">
        <v>0</v>
      </c>
      <c r="AC26" s="342">
        <v>1452.454</v>
      </c>
      <c r="AD26" s="342">
        <v>2387.3240000000001</v>
      </c>
      <c r="AE26" s="342">
        <v>0</v>
      </c>
      <c r="AF26" s="342">
        <v>0</v>
      </c>
      <c r="AG26" s="342">
        <v>0</v>
      </c>
      <c r="AH26" s="342">
        <v>0</v>
      </c>
      <c r="AI26" s="342">
        <v>0</v>
      </c>
      <c r="AJ26" s="342">
        <v>0</v>
      </c>
      <c r="AK26" s="342">
        <v>0</v>
      </c>
      <c r="AL26" s="342">
        <v>0</v>
      </c>
      <c r="AM26" s="342">
        <v>0</v>
      </c>
      <c r="AN26" s="342">
        <v>0</v>
      </c>
      <c r="AO26" s="342">
        <v>0</v>
      </c>
      <c r="AP26" s="342">
        <v>0</v>
      </c>
      <c r="AQ26" s="342">
        <v>0</v>
      </c>
      <c r="AR26" s="342">
        <v>0</v>
      </c>
      <c r="AS26" s="342">
        <v>0</v>
      </c>
      <c r="AT26" s="342">
        <v>0</v>
      </c>
      <c r="AU26" s="342">
        <v>0</v>
      </c>
      <c r="AV26" s="342">
        <v>0</v>
      </c>
      <c r="AW26" s="342">
        <v>0</v>
      </c>
      <c r="AX26" s="342">
        <v>0</v>
      </c>
      <c r="AY26" s="342">
        <v>0</v>
      </c>
      <c r="AZ26" s="342">
        <v>0</v>
      </c>
      <c r="BA26" s="342">
        <v>0</v>
      </c>
      <c r="BB26" s="342">
        <v>0</v>
      </c>
      <c r="BC26" s="342">
        <v>57.652999999999999</v>
      </c>
      <c r="BD26" s="342">
        <v>0</v>
      </c>
      <c r="BE26" s="342">
        <v>0</v>
      </c>
      <c r="BF26" s="342">
        <v>0</v>
      </c>
      <c r="BG26" s="342">
        <v>0</v>
      </c>
      <c r="BH26" s="342">
        <v>0</v>
      </c>
      <c r="BI26" s="342">
        <v>0.99</v>
      </c>
      <c r="BJ26" s="342">
        <v>0</v>
      </c>
      <c r="BK26" s="342">
        <v>0</v>
      </c>
      <c r="BL26" s="342">
        <v>0</v>
      </c>
      <c r="BM26" s="344">
        <f t="shared" si="2"/>
        <v>3898.4209999999998</v>
      </c>
      <c r="BN26" s="346"/>
      <c r="BO26" s="344">
        <v>5.0000000000000001E-3</v>
      </c>
      <c r="BZ26" s="209"/>
    </row>
    <row r="27" spans="1:78" ht="15.75" customHeight="1">
      <c r="A27" s="227" t="s">
        <v>34</v>
      </c>
      <c r="B27" s="341" t="s">
        <v>197</v>
      </c>
      <c r="C27" s="342">
        <f t="shared" si="0"/>
        <v>33079.934000000001</v>
      </c>
      <c r="D27" s="341">
        <v>0</v>
      </c>
      <c r="E27" s="341">
        <v>0</v>
      </c>
      <c r="F27" s="341">
        <v>589.48199999999997</v>
      </c>
      <c r="G27" s="341">
        <v>0</v>
      </c>
      <c r="H27" s="341">
        <v>0.17100000000000001</v>
      </c>
      <c r="I27" s="341">
        <v>0</v>
      </c>
      <c r="J27" s="341">
        <v>3.3540000000000001</v>
      </c>
      <c r="K27" s="341">
        <f t="shared" si="1"/>
        <v>32486.927000000003</v>
      </c>
      <c r="L27" s="343">
        <v>0</v>
      </c>
      <c r="M27" s="342">
        <v>0</v>
      </c>
      <c r="N27" s="342">
        <v>0.84799999999999998</v>
      </c>
      <c r="O27" s="342">
        <v>0</v>
      </c>
      <c r="P27" s="342">
        <v>0</v>
      </c>
      <c r="Q27" s="342">
        <v>0</v>
      </c>
      <c r="R27" s="342">
        <v>0</v>
      </c>
      <c r="S27" s="342">
        <v>0</v>
      </c>
      <c r="T27" s="342">
        <v>0</v>
      </c>
      <c r="U27" s="342">
        <v>0</v>
      </c>
      <c r="V27" s="342">
        <v>0</v>
      </c>
      <c r="W27" s="342">
        <v>0</v>
      </c>
      <c r="X27" s="342">
        <v>0</v>
      </c>
      <c r="Y27" s="342">
        <v>1.831</v>
      </c>
      <c r="Z27" s="342">
        <v>0</v>
      </c>
      <c r="AA27" s="342">
        <v>5.5890000000000004</v>
      </c>
      <c r="AB27" s="342">
        <v>0</v>
      </c>
      <c r="AC27" s="342">
        <v>0</v>
      </c>
      <c r="AD27" s="342">
        <v>112.724</v>
      </c>
      <c r="AE27" s="342">
        <v>31591.543000000001</v>
      </c>
      <c r="AF27" s="342">
        <v>0</v>
      </c>
      <c r="AG27" s="342">
        <v>21.562999999999999</v>
      </c>
      <c r="AH27" s="342">
        <v>78.453000000000003</v>
      </c>
      <c r="AI27" s="342">
        <v>0.41899999999999998</v>
      </c>
      <c r="AJ27" s="342">
        <v>0</v>
      </c>
      <c r="AK27" s="342">
        <v>0</v>
      </c>
      <c r="AL27" s="342">
        <v>0</v>
      </c>
      <c r="AM27" s="342">
        <v>0</v>
      </c>
      <c r="AN27" s="342">
        <v>0</v>
      </c>
      <c r="AO27" s="342">
        <v>0</v>
      </c>
      <c r="AP27" s="342">
        <v>0</v>
      </c>
      <c r="AQ27" s="342">
        <v>0</v>
      </c>
      <c r="AR27" s="342">
        <v>10.614000000000001</v>
      </c>
      <c r="AS27" s="342">
        <v>0</v>
      </c>
      <c r="AT27" s="342">
        <v>0</v>
      </c>
      <c r="AU27" s="342">
        <v>0</v>
      </c>
      <c r="AV27" s="342">
        <v>0</v>
      </c>
      <c r="AW27" s="342">
        <v>46.381999999999998</v>
      </c>
      <c r="AX27" s="342">
        <v>0</v>
      </c>
      <c r="AY27" s="342">
        <v>0</v>
      </c>
      <c r="AZ27" s="342">
        <v>3.2730000000000001</v>
      </c>
      <c r="BA27" s="342">
        <v>0</v>
      </c>
      <c r="BB27" s="342">
        <v>0</v>
      </c>
      <c r="BC27" s="342">
        <v>0</v>
      </c>
      <c r="BD27" s="342">
        <v>0</v>
      </c>
      <c r="BE27" s="342">
        <v>0</v>
      </c>
      <c r="BF27" s="342">
        <v>0</v>
      </c>
      <c r="BG27" s="342">
        <v>0</v>
      </c>
      <c r="BH27" s="342">
        <v>0</v>
      </c>
      <c r="BI27" s="342">
        <v>0</v>
      </c>
      <c r="BJ27" s="342">
        <v>0</v>
      </c>
      <c r="BK27" s="342">
        <v>0</v>
      </c>
      <c r="BL27" s="342">
        <v>0</v>
      </c>
      <c r="BM27" s="344">
        <f t="shared" si="2"/>
        <v>31873.239000000005</v>
      </c>
      <c r="BN27" s="346"/>
      <c r="BO27" s="344">
        <v>613.68799999999999</v>
      </c>
      <c r="BZ27" s="209"/>
    </row>
    <row r="28" spans="1:78" ht="15.75" customHeight="1">
      <c r="A28" s="227" t="s">
        <v>35</v>
      </c>
      <c r="B28" s="341" t="s">
        <v>288</v>
      </c>
      <c r="C28" s="342">
        <f t="shared" si="0"/>
        <v>1684.6359999999995</v>
      </c>
      <c r="D28" s="341">
        <v>-981.178</v>
      </c>
      <c r="E28" s="341">
        <v>0</v>
      </c>
      <c r="F28" s="341">
        <v>81.015000000000001</v>
      </c>
      <c r="G28" s="341">
        <v>0</v>
      </c>
      <c r="H28" s="341">
        <v>0</v>
      </c>
      <c r="I28" s="341">
        <v>0</v>
      </c>
      <c r="J28" s="341">
        <v>0</v>
      </c>
      <c r="K28" s="341">
        <f t="shared" si="1"/>
        <v>2584.7989999999995</v>
      </c>
      <c r="L28" s="343">
        <v>0</v>
      </c>
      <c r="M28" s="342">
        <v>0</v>
      </c>
      <c r="N28" s="342">
        <v>0</v>
      </c>
      <c r="O28" s="342">
        <v>0</v>
      </c>
      <c r="P28" s="342">
        <v>0</v>
      </c>
      <c r="Q28" s="342">
        <v>0</v>
      </c>
      <c r="R28" s="342">
        <v>0</v>
      </c>
      <c r="S28" s="342">
        <v>0</v>
      </c>
      <c r="T28" s="342">
        <v>0</v>
      </c>
      <c r="U28" s="342">
        <v>0</v>
      </c>
      <c r="V28" s="342">
        <v>0</v>
      </c>
      <c r="W28" s="342">
        <v>0</v>
      </c>
      <c r="X28" s="342">
        <v>0</v>
      </c>
      <c r="Y28" s="342">
        <v>0</v>
      </c>
      <c r="Z28" s="342">
        <v>0</v>
      </c>
      <c r="AA28" s="342">
        <v>0</v>
      </c>
      <c r="AB28" s="342">
        <v>0</v>
      </c>
      <c r="AC28" s="342">
        <v>0</v>
      </c>
      <c r="AD28" s="342">
        <v>0</v>
      </c>
      <c r="AE28" s="342">
        <v>0</v>
      </c>
      <c r="AF28" s="342">
        <v>2565.2829999999999</v>
      </c>
      <c r="AG28" s="342">
        <v>1.605</v>
      </c>
      <c r="AH28" s="342">
        <v>16.824999999999999</v>
      </c>
      <c r="AI28" s="342">
        <v>0</v>
      </c>
      <c r="AJ28" s="342">
        <v>0</v>
      </c>
      <c r="AK28" s="342">
        <v>0</v>
      </c>
      <c r="AL28" s="342">
        <v>0</v>
      </c>
      <c r="AM28" s="342">
        <v>0</v>
      </c>
      <c r="AN28" s="342">
        <v>0</v>
      </c>
      <c r="AO28" s="342">
        <v>0</v>
      </c>
      <c r="AP28" s="342">
        <v>0</v>
      </c>
      <c r="AQ28" s="342">
        <v>0</v>
      </c>
      <c r="AR28" s="342">
        <v>0</v>
      </c>
      <c r="AS28" s="342">
        <v>0</v>
      </c>
      <c r="AT28" s="342">
        <v>0</v>
      </c>
      <c r="AU28" s="342">
        <v>0</v>
      </c>
      <c r="AV28" s="342">
        <v>0</v>
      </c>
      <c r="AW28" s="342">
        <v>0</v>
      </c>
      <c r="AX28" s="342">
        <v>0</v>
      </c>
      <c r="AY28" s="342">
        <v>0</v>
      </c>
      <c r="AZ28" s="342">
        <v>1.0860000000000001</v>
      </c>
      <c r="BA28" s="342">
        <v>0</v>
      </c>
      <c r="BB28" s="342">
        <v>0</v>
      </c>
      <c r="BC28" s="342">
        <v>0</v>
      </c>
      <c r="BD28" s="342">
        <v>0</v>
      </c>
      <c r="BE28" s="342">
        <v>0</v>
      </c>
      <c r="BF28" s="342">
        <v>0</v>
      </c>
      <c r="BG28" s="342">
        <v>0</v>
      </c>
      <c r="BH28" s="342">
        <v>0</v>
      </c>
      <c r="BI28" s="342">
        <v>0</v>
      </c>
      <c r="BJ28" s="342">
        <v>0</v>
      </c>
      <c r="BK28" s="342">
        <v>0</v>
      </c>
      <c r="BL28" s="342">
        <v>0</v>
      </c>
      <c r="BM28" s="344">
        <f t="shared" si="2"/>
        <v>2584.7989999999995</v>
      </c>
      <c r="BN28" s="346"/>
      <c r="BO28" s="344">
        <v>0</v>
      </c>
      <c r="BZ28" s="209"/>
    </row>
    <row r="29" spans="1:78" ht="15.75" customHeight="1">
      <c r="A29" s="227" t="s">
        <v>36</v>
      </c>
      <c r="B29" s="341" t="s">
        <v>151</v>
      </c>
      <c r="C29" s="342">
        <f t="shared" si="0"/>
        <v>0</v>
      </c>
      <c r="D29" s="341">
        <v>-2265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1">
        <f t="shared" si="1"/>
        <v>2265</v>
      </c>
      <c r="L29" s="343">
        <v>0</v>
      </c>
      <c r="M29" s="342">
        <v>0</v>
      </c>
      <c r="N29" s="342">
        <v>0</v>
      </c>
      <c r="O29" s="342">
        <v>0</v>
      </c>
      <c r="P29" s="342">
        <v>0</v>
      </c>
      <c r="Q29" s="342">
        <v>0</v>
      </c>
      <c r="R29" s="342">
        <v>0</v>
      </c>
      <c r="S29" s="342">
        <v>0</v>
      </c>
      <c r="T29" s="342">
        <v>0</v>
      </c>
      <c r="U29" s="342">
        <v>106.057</v>
      </c>
      <c r="V29" s="342">
        <v>0</v>
      </c>
      <c r="W29" s="342">
        <v>0</v>
      </c>
      <c r="X29" s="342">
        <v>0</v>
      </c>
      <c r="Y29" s="342">
        <v>0</v>
      </c>
      <c r="Z29" s="342">
        <v>0</v>
      </c>
      <c r="AA29" s="342">
        <v>0</v>
      </c>
      <c r="AB29" s="342">
        <v>0</v>
      </c>
      <c r="AC29" s="342">
        <v>0</v>
      </c>
      <c r="AD29" s="342">
        <v>31.422999999999998</v>
      </c>
      <c r="AE29" s="342">
        <v>0</v>
      </c>
      <c r="AF29" s="342">
        <v>0</v>
      </c>
      <c r="AG29" s="342">
        <v>1942.797</v>
      </c>
      <c r="AH29" s="342">
        <v>0</v>
      </c>
      <c r="AI29" s="342">
        <v>1.109</v>
      </c>
      <c r="AJ29" s="342">
        <v>0</v>
      </c>
      <c r="AK29" s="342">
        <v>0</v>
      </c>
      <c r="AL29" s="342">
        <v>0</v>
      </c>
      <c r="AM29" s="342">
        <v>0</v>
      </c>
      <c r="AN29" s="342">
        <v>0</v>
      </c>
      <c r="AO29" s="342">
        <v>0</v>
      </c>
      <c r="AP29" s="342">
        <v>0</v>
      </c>
      <c r="AQ29" s="342">
        <v>0</v>
      </c>
      <c r="AR29" s="342">
        <v>156.286</v>
      </c>
      <c r="AS29" s="342">
        <v>0</v>
      </c>
      <c r="AT29" s="342">
        <v>0</v>
      </c>
      <c r="AU29" s="342">
        <v>0</v>
      </c>
      <c r="AV29" s="342">
        <v>0</v>
      </c>
      <c r="AW29" s="342">
        <v>0</v>
      </c>
      <c r="AX29" s="342">
        <v>0</v>
      </c>
      <c r="AY29" s="342">
        <v>0</v>
      </c>
      <c r="AZ29" s="342">
        <v>0</v>
      </c>
      <c r="BA29" s="342">
        <v>0</v>
      </c>
      <c r="BB29" s="342">
        <v>27.327999999999999</v>
      </c>
      <c r="BC29" s="342">
        <v>0</v>
      </c>
      <c r="BD29" s="342">
        <v>0</v>
      </c>
      <c r="BE29" s="342">
        <v>0</v>
      </c>
      <c r="BF29" s="342">
        <v>0</v>
      </c>
      <c r="BG29" s="342">
        <v>0</v>
      </c>
      <c r="BH29" s="342">
        <v>0</v>
      </c>
      <c r="BI29" s="342">
        <v>0</v>
      </c>
      <c r="BJ29" s="342">
        <v>0</v>
      </c>
      <c r="BK29" s="342">
        <v>0</v>
      </c>
      <c r="BL29" s="342">
        <v>0</v>
      </c>
      <c r="BM29" s="344">
        <f t="shared" si="2"/>
        <v>2265</v>
      </c>
      <c r="BN29" s="346"/>
      <c r="BO29" s="344">
        <v>0</v>
      </c>
      <c r="BZ29" s="209"/>
    </row>
    <row r="30" spans="1:78" ht="15.75" customHeight="1">
      <c r="A30" s="227" t="s">
        <v>37</v>
      </c>
      <c r="B30" s="341" t="s">
        <v>289</v>
      </c>
      <c r="C30" s="342">
        <f t="shared" si="0"/>
        <v>0</v>
      </c>
      <c r="D30" s="341">
        <v>-8806.6560000000009</v>
      </c>
      <c r="E30" s="341">
        <v>0</v>
      </c>
      <c r="F30" s="341">
        <v>0</v>
      </c>
      <c r="G30" s="341">
        <v>0</v>
      </c>
      <c r="H30" s="341">
        <v>0</v>
      </c>
      <c r="I30" s="341">
        <v>0</v>
      </c>
      <c r="J30" s="341">
        <v>0</v>
      </c>
      <c r="K30" s="341">
        <f t="shared" si="1"/>
        <v>8806.655999999999</v>
      </c>
      <c r="L30" s="343">
        <v>0</v>
      </c>
      <c r="M30" s="342">
        <v>0</v>
      </c>
      <c r="N30" s="342">
        <v>0</v>
      </c>
      <c r="O30" s="342">
        <v>0</v>
      </c>
      <c r="P30" s="342">
        <v>0</v>
      </c>
      <c r="Q30" s="342">
        <v>0</v>
      </c>
      <c r="R30" s="342">
        <v>0</v>
      </c>
      <c r="S30" s="342">
        <v>2.258</v>
      </c>
      <c r="T30" s="342">
        <v>0</v>
      </c>
      <c r="U30" s="342">
        <v>0</v>
      </c>
      <c r="V30" s="342">
        <v>0</v>
      </c>
      <c r="W30" s="342">
        <v>0</v>
      </c>
      <c r="X30" s="342">
        <v>0</v>
      </c>
      <c r="Y30" s="342">
        <v>0</v>
      </c>
      <c r="Z30" s="342">
        <v>0</v>
      </c>
      <c r="AA30" s="342">
        <v>3.1920000000000002</v>
      </c>
      <c r="AB30" s="342">
        <v>0</v>
      </c>
      <c r="AC30" s="342">
        <v>0</v>
      </c>
      <c r="AD30" s="342">
        <v>0</v>
      </c>
      <c r="AE30" s="342">
        <v>249.25299999999999</v>
      </c>
      <c r="AF30" s="342">
        <v>0</v>
      </c>
      <c r="AG30" s="342">
        <v>11.356</v>
      </c>
      <c r="AH30" s="342">
        <v>8515.8739999999998</v>
      </c>
      <c r="AI30" s="342">
        <v>24.722999999999999</v>
      </c>
      <c r="AJ30" s="342">
        <v>0</v>
      </c>
      <c r="AK30" s="342">
        <v>0</v>
      </c>
      <c r="AL30" s="342">
        <v>0</v>
      </c>
      <c r="AM30" s="342">
        <v>0</v>
      </c>
      <c r="AN30" s="342">
        <v>0</v>
      </c>
      <c r="AO30" s="342">
        <v>0</v>
      </c>
      <c r="AP30" s="342">
        <v>0</v>
      </c>
      <c r="AQ30" s="342">
        <v>0</v>
      </c>
      <c r="AR30" s="342">
        <v>0</v>
      </c>
      <c r="AS30" s="342">
        <v>0</v>
      </c>
      <c r="AT30" s="342">
        <v>0</v>
      </c>
      <c r="AU30" s="342">
        <v>0</v>
      </c>
      <c r="AV30" s="342">
        <v>0</v>
      </c>
      <c r="AW30" s="342">
        <v>0</v>
      </c>
      <c r="AX30" s="342">
        <v>0</v>
      </c>
      <c r="AY30" s="342">
        <v>0</v>
      </c>
      <c r="AZ30" s="342">
        <v>0</v>
      </c>
      <c r="BA30" s="342">
        <v>0</v>
      </c>
      <c r="BB30" s="342">
        <v>0</v>
      </c>
      <c r="BC30" s="342">
        <v>0</v>
      </c>
      <c r="BD30" s="342">
        <v>0</v>
      </c>
      <c r="BE30" s="342">
        <v>0</v>
      </c>
      <c r="BF30" s="342">
        <v>0</v>
      </c>
      <c r="BG30" s="342">
        <v>0</v>
      </c>
      <c r="BH30" s="342">
        <v>0</v>
      </c>
      <c r="BI30" s="342">
        <v>0</v>
      </c>
      <c r="BJ30" s="342">
        <v>0</v>
      </c>
      <c r="BK30" s="342">
        <v>0</v>
      </c>
      <c r="BL30" s="342">
        <v>0</v>
      </c>
      <c r="BM30" s="344">
        <f t="shared" si="2"/>
        <v>8806.655999999999</v>
      </c>
      <c r="BN30" s="346"/>
      <c r="BO30" s="344">
        <v>0</v>
      </c>
      <c r="BZ30" s="209"/>
    </row>
    <row r="31" spans="1:78" ht="15.75" customHeight="1">
      <c r="A31" s="227" t="s">
        <v>38</v>
      </c>
      <c r="B31" s="341" t="s">
        <v>152</v>
      </c>
      <c r="C31" s="342">
        <f t="shared" si="0"/>
        <v>0</v>
      </c>
      <c r="D31" s="341">
        <v>-19939.905999999999</v>
      </c>
      <c r="E31" s="341">
        <v>0</v>
      </c>
      <c r="F31" s="341">
        <v>0</v>
      </c>
      <c r="G31" s="341">
        <v>0</v>
      </c>
      <c r="H31" s="341">
        <v>0</v>
      </c>
      <c r="I31" s="341">
        <v>0</v>
      </c>
      <c r="J31" s="341">
        <v>0</v>
      </c>
      <c r="K31" s="341">
        <f t="shared" si="1"/>
        <v>19939.905999999995</v>
      </c>
      <c r="L31" s="343">
        <v>0</v>
      </c>
      <c r="M31" s="342">
        <v>0</v>
      </c>
      <c r="N31" s="342">
        <v>3.66</v>
      </c>
      <c r="O31" s="342">
        <v>64.745000000000005</v>
      </c>
      <c r="P31" s="342">
        <v>1361.845</v>
      </c>
      <c r="Q31" s="342">
        <v>89.72</v>
      </c>
      <c r="R31" s="342">
        <v>23.655999999999999</v>
      </c>
      <c r="S31" s="342">
        <v>0</v>
      </c>
      <c r="T31" s="342">
        <v>0</v>
      </c>
      <c r="U31" s="342">
        <v>0</v>
      </c>
      <c r="V31" s="342">
        <v>-1.7000000000000001E-2</v>
      </c>
      <c r="W31" s="342">
        <v>4.1559999999999997</v>
      </c>
      <c r="X31" s="342">
        <v>0</v>
      </c>
      <c r="Y31" s="342">
        <v>0</v>
      </c>
      <c r="Z31" s="342">
        <v>0.90100000000000002</v>
      </c>
      <c r="AA31" s="342">
        <v>10.308</v>
      </c>
      <c r="AB31" s="342">
        <v>3.38</v>
      </c>
      <c r="AC31" s="342">
        <v>0</v>
      </c>
      <c r="AD31" s="342">
        <v>0</v>
      </c>
      <c r="AE31" s="342">
        <v>1.524</v>
      </c>
      <c r="AF31" s="342">
        <v>0</v>
      </c>
      <c r="AG31" s="342">
        <v>0.92800000000000005</v>
      </c>
      <c r="AH31" s="342">
        <v>5.7690000000000001</v>
      </c>
      <c r="AI31" s="342">
        <v>17228.207999999999</v>
      </c>
      <c r="AJ31" s="342">
        <v>0</v>
      </c>
      <c r="AK31" s="342">
        <v>0</v>
      </c>
      <c r="AL31" s="342">
        <v>0</v>
      </c>
      <c r="AM31" s="342">
        <v>0</v>
      </c>
      <c r="AN31" s="342">
        <v>0.42199999999999999</v>
      </c>
      <c r="AO31" s="342">
        <v>43.051000000000002</v>
      </c>
      <c r="AP31" s="342">
        <v>968.06899999999996</v>
      </c>
      <c r="AQ31" s="342">
        <v>0</v>
      </c>
      <c r="AR31" s="342">
        <v>0</v>
      </c>
      <c r="AS31" s="342">
        <v>0</v>
      </c>
      <c r="AT31" s="342">
        <v>0</v>
      </c>
      <c r="AU31" s="342">
        <v>0</v>
      </c>
      <c r="AV31" s="342">
        <v>0</v>
      </c>
      <c r="AW31" s="342">
        <v>0</v>
      </c>
      <c r="AX31" s="342">
        <v>86.475999999999999</v>
      </c>
      <c r="AY31" s="342">
        <v>0</v>
      </c>
      <c r="AZ31" s="342">
        <v>0</v>
      </c>
      <c r="BA31" s="342">
        <v>0</v>
      </c>
      <c r="BB31" s="342">
        <v>0</v>
      </c>
      <c r="BC31" s="342">
        <v>0</v>
      </c>
      <c r="BD31" s="342">
        <v>0</v>
      </c>
      <c r="BE31" s="342">
        <v>0</v>
      </c>
      <c r="BF31" s="342">
        <v>0</v>
      </c>
      <c r="BG31" s="342">
        <v>40.853000000000002</v>
      </c>
      <c r="BH31" s="342">
        <v>0</v>
      </c>
      <c r="BI31" s="342">
        <v>2.2519999999999998</v>
      </c>
      <c r="BJ31" s="342">
        <v>0</v>
      </c>
      <c r="BK31" s="342">
        <v>0</v>
      </c>
      <c r="BL31" s="342">
        <v>0</v>
      </c>
      <c r="BM31" s="344">
        <f t="shared" si="2"/>
        <v>19939.905999999995</v>
      </c>
      <c r="BN31" s="346"/>
      <c r="BO31" s="344">
        <v>0</v>
      </c>
      <c r="BZ31" s="209"/>
    </row>
    <row r="32" spans="1:78" ht="15.75" customHeight="1">
      <c r="A32" s="227" t="s">
        <v>39</v>
      </c>
      <c r="B32" s="341" t="s">
        <v>153</v>
      </c>
      <c r="C32" s="342">
        <f t="shared" si="0"/>
        <v>18964.122000000003</v>
      </c>
      <c r="D32" s="341">
        <v>0</v>
      </c>
      <c r="E32" s="341">
        <v>0</v>
      </c>
      <c r="F32" s="341">
        <v>242.20500000000001</v>
      </c>
      <c r="G32" s="341">
        <v>0</v>
      </c>
      <c r="H32" s="341">
        <v>0</v>
      </c>
      <c r="I32" s="341">
        <v>0</v>
      </c>
      <c r="J32" s="341">
        <v>0</v>
      </c>
      <c r="K32" s="341">
        <f t="shared" si="1"/>
        <v>18721.917000000001</v>
      </c>
      <c r="L32" s="343">
        <v>0</v>
      </c>
      <c r="M32" s="342">
        <v>0</v>
      </c>
      <c r="N32" s="342">
        <v>0</v>
      </c>
      <c r="O32" s="342">
        <v>0</v>
      </c>
      <c r="P32" s="342">
        <v>0</v>
      </c>
      <c r="Q32" s="342">
        <v>0</v>
      </c>
      <c r="R32" s="342">
        <v>0</v>
      </c>
      <c r="S32" s="342">
        <v>0</v>
      </c>
      <c r="T32" s="342">
        <v>0</v>
      </c>
      <c r="U32" s="342">
        <v>0</v>
      </c>
      <c r="V32" s="342">
        <v>0</v>
      </c>
      <c r="W32" s="342">
        <v>0</v>
      </c>
      <c r="X32" s="342">
        <v>0</v>
      </c>
      <c r="Y32" s="342">
        <v>0</v>
      </c>
      <c r="Z32" s="342">
        <v>0</v>
      </c>
      <c r="AA32" s="342">
        <v>0</v>
      </c>
      <c r="AB32" s="342">
        <v>0</v>
      </c>
      <c r="AC32" s="342">
        <v>0</v>
      </c>
      <c r="AD32" s="342">
        <v>0</v>
      </c>
      <c r="AE32" s="342">
        <v>0</v>
      </c>
      <c r="AF32" s="342">
        <v>3.0920000000000001</v>
      </c>
      <c r="AG32" s="342">
        <v>13.051</v>
      </c>
      <c r="AH32" s="342">
        <v>143.97499999999999</v>
      </c>
      <c r="AI32" s="342">
        <v>10.135</v>
      </c>
      <c r="AJ32" s="342">
        <v>18550.591</v>
      </c>
      <c r="AK32" s="342">
        <v>0</v>
      </c>
      <c r="AL32" s="342">
        <v>0</v>
      </c>
      <c r="AM32" s="342">
        <v>0</v>
      </c>
      <c r="AN32" s="342">
        <v>0</v>
      </c>
      <c r="AO32" s="342">
        <v>0</v>
      </c>
      <c r="AP32" s="342">
        <v>0</v>
      </c>
      <c r="AQ32" s="342">
        <v>0</v>
      </c>
      <c r="AR32" s="342">
        <v>0</v>
      </c>
      <c r="AS32" s="342">
        <v>0</v>
      </c>
      <c r="AT32" s="342">
        <v>0</v>
      </c>
      <c r="AU32" s="342">
        <v>0</v>
      </c>
      <c r="AV32" s="342">
        <v>0</v>
      </c>
      <c r="AW32" s="342">
        <v>0</v>
      </c>
      <c r="AX32" s="342">
        <v>0</v>
      </c>
      <c r="AY32" s="342">
        <v>0</v>
      </c>
      <c r="AZ32" s="342">
        <v>0</v>
      </c>
      <c r="BA32" s="342">
        <v>0</v>
      </c>
      <c r="BB32" s="342">
        <v>0</v>
      </c>
      <c r="BC32" s="342">
        <v>1.073</v>
      </c>
      <c r="BD32" s="342">
        <v>0</v>
      </c>
      <c r="BE32" s="342">
        <v>0</v>
      </c>
      <c r="BF32" s="342">
        <v>0</v>
      </c>
      <c r="BG32" s="342">
        <v>0</v>
      </c>
      <c r="BH32" s="342">
        <v>0</v>
      </c>
      <c r="BI32" s="342">
        <v>0</v>
      </c>
      <c r="BJ32" s="342">
        <v>0</v>
      </c>
      <c r="BK32" s="342">
        <v>0</v>
      </c>
      <c r="BL32" s="342">
        <v>0</v>
      </c>
      <c r="BM32" s="344">
        <f t="shared" si="2"/>
        <v>18721.917000000001</v>
      </c>
      <c r="BN32" s="346"/>
      <c r="BO32" s="344">
        <v>0</v>
      </c>
      <c r="BZ32" s="209"/>
    </row>
    <row r="33" spans="1:78" ht="15.75" customHeight="1">
      <c r="A33" s="227" t="s">
        <v>40</v>
      </c>
      <c r="B33" s="341" t="s">
        <v>41</v>
      </c>
      <c r="C33" s="342">
        <f t="shared" si="0"/>
        <v>3479.4809999999998</v>
      </c>
      <c r="D33" s="341">
        <v>0</v>
      </c>
      <c r="E33" s="341">
        <v>0</v>
      </c>
      <c r="F33" s="341">
        <v>183.28299999999999</v>
      </c>
      <c r="G33" s="341">
        <v>0</v>
      </c>
      <c r="H33" s="341">
        <v>0</v>
      </c>
      <c r="I33" s="341">
        <v>0</v>
      </c>
      <c r="J33" s="341">
        <v>0</v>
      </c>
      <c r="K33" s="341">
        <f t="shared" si="1"/>
        <v>3296.1979999999999</v>
      </c>
      <c r="L33" s="343">
        <v>0</v>
      </c>
      <c r="M33" s="342">
        <v>0</v>
      </c>
      <c r="N33" s="342">
        <v>0</v>
      </c>
      <c r="O33" s="342">
        <v>0</v>
      </c>
      <c r="P33" s="342">
        <v>0</v>
      </c>
      <c r="Q33" s="342">
        <v>0</v>
      </c>
      <c r="R33" s="342">
        <v>0</v>
      </c>
      <c r="S33" s="342">
        <v>0</v>
      </c>
      <c r="T33" s="342">
        <v>0</v>
      </c>
      <c r="U33" s="342">
        <v>0</v>
      </c>
      <c r="V33" s="342">
        <v>0</v>
      </c>
      <c r="W33" s="342">
        <v>2.0219999999999998</v>
      </c>
      <c r="X33" s="342">
        <v>0</v>
      </c>
      <c r="Y33" s="342">
        <v>0</v>
      </c>
      <c r="Z33" s="342">
        <v>0</v>
      </c>
      <c r="AA33" s="342">
        <v>0</v>
      </c>
      <c r="AB33" s="342">
        <v>0</v>
      </c>
      <c r="AC33" s="342">
        <v>0</v>
      </c>
      <c r="AD33" s="342">
        <v>0</v>
      </c>
      <c r="AE33" s="342">
        <v>0</v>
      </c>
      <c r="AF33" s="342">
        <v>0</v>
      </c>
      <c r="AG33" s="342">
        <v>0</v>
      </c>
      <c r="AH33" s="342">
        <v>146.096</v>
      </c>
      <c r="AI33" s="342">
        <v>0</v>
      </c>
      <c r="AJ33" s="342">
        <v>0</v>
      </c>
      <c r="AK33" s="342">
        <v>3148.08</v>
      </c>
      <c r="AL33" s="342">
        <v>0</v>
      </c>
      <c r="AM33" s="342">
        <v>0</v>
      </c>
      <c r="AN33" s="342">
        <v>0</v>
      </c>
      <c r="AO33" s="342">
        <v>0</v>
      </c>
      <c r="AP33" s="342">
        <v>0</v>
      </c>
      <c r="AQ33" s="342">
        <v>0</v>
      </c>
      <c r="AR33" s="342">
        <v>0</v>
      </c>
      <c r="AS33" s="342">
        <v>0</v>
      </c>
      <c r="AT33" s="342">
        <v>0</v>
      </c>
      <c r="AU33" s="342">
        <v>0</v>
      </c>
      <c r="AV33" s="342">
        <v>0</v>
      </c>
      <c r="AW33" s="342">
        <v>0</v>
      </c>
      <c r="AX33" s="342">
        <v>0</v>
      </c>
      <c r="AY33" s="342">
        <v>0</v>
      </c>
      <c r="AZ33" s="342">
        <v>0</v>
      </c>
      <c r="BA33" s="342">
        <v>0</v>
      </c>
      <c r="BB33" s="342">
        <v>0</v>
      </c>
      <c r="BC33" s="342">
        <v>0</v>
      </c>
      <c r="BD33" s="342">
        <v>0</v>
      </c>
      <c r="BE33" s="342">
        <v>0</v>
      </c>
      <c r="BF33" s="342">
        <v>0</v>
      </c>
      <c r="BG33" s="342">
        <v>0</v>
      </c>
      <c r="BH33" s="342">
        <v>0</v>
      </c>
      <c r="BI33" s="342">
        <v>0</v>
      </c>
      <c r="BJ33" s="342">
        <v>0</v>
      </c>
      <c r="BK33" s="342">
        <v>0</v>
      </c>
      <c r="BL33" s="342">
        <v>0</v>
      </c>
      <c r="BM33" s="344">
        <f t="shared" si="2"/>
        <v>3296.1979999999999</v>
      </c>
      <c r="BN33" s="346"/>
      <c r="BO33" s="344">
        <v>0</v>
      </c>
      <c r="BZ33" s="209"/>
    </row>
    <row r="34" spans="1:78" ht="15.75" customHeight="1">
      <c r="A34" s="227" t="s">
        <v>42</v>
      </c>
      <c r="B34" s="341" t="s">
        <v>43</v>
      </c>
      <c r="C34" s="342">
        <f t="shared" si="0"/>
        <v>8808.2790000000005</v>
      </c>
      <c r="D34" s="341">
        <v>0</v>
      </c>
      <c r="E34" s="341">
        <v>0</v>
      </c>
      <c r="F34" s="341">
        <v>568.17200000000003</v>
      </c>
      <c r="G34" s="341">
        <v>0</v>
      </c>
      <c r="H34" s="341">
        <v>31.141999999999999</v>
      </c>
      <c r="I34" s="341">
        <v>0</v>
      </c>
      <c r="J34" s="341">
        <v>0</v>
      </c>
      <c r="K34" s="341">
        <f t="shared" si="1"/>
        <v>8208.9650000000001</v>
      </c>
      <c r="L34" s="343">
        <v>0</v>
      </c>
      <c r="M34" s="342">
        <v>0</v>
      </c>
      <c r="N34" s="342">
        <v>0</v>
      </c>
      <c r="O34" s="342">
        <v>0</v>
      </c>
      <c r="P34" s="342">
        <v>0</v>
      </c>
      <c r="Q34" s="342">
        <v>0</v>
      </c>
      <c r="R34" s="342">
        <v>0</v>
      </c>
      <c r="S34" s="342">
        <v>0</v>
      </c>
      <c r="T34" s="342">
        <v>0</v>
      </c>
      <c r="U34" s="342">
        <v>0</v>
      </c>
      <c r="V34" s="342">
        <v>0</v>
      </c>
      <c r="W34" s="342">
        <v>0</v>
      </c>
      <c r="X34" s="342">
        <v>0</v>
      </c>
      <c r="Y34" s="342">
        <v>0</v>
      </c>
      <c r="Z34" s="342">
        <v>0</v>
      </c>
      <c r="AA34" s="342">
        <v>0</v>
      </c>
      <c r="AB34" s="342">
        <v>0</v>
      </c>
      <c r="AC34" s="342">
        <v>0</v>
      </c>
      <c r="AD34" s="342">
        <v>0</v>
      </c>
      <c r="AE34" s="342">
        <v>0</v>
      </c>
      <c r="AF34" s="342">
        <v>0</v>
      </c>
      <c r="AG34" s="342">
        <v>0</v>
      </c>
      <c r="AH34" s="342">
        <v>0</v>
      </c>
      <c r="AI34" s="342">
        <v>0</v>
      </c>
      <c r="AJ34" s="342">
        <v>0</v>
      </c>
      <c r="AK34" s="342">
        <v>0</v>
      </c>
      <c r="AL34" s="342">
        <v>5668.5460000000003</v>
      </c>
      <c r="AM34" s="342">
        <v>0</v>
      </c>
      <c r="AN34" s="342">
        <v>0</v>
      </c>
      <c r="AO34" s="342">
        <v>0</v>
      </c>
      <c r="AP34" s="342">
        <v>0</v>
      </c>
      <c r="AQ34" s="342">
        <v>0</v>
      </c>
      <c r="AR34" s="342">
        <v>0</v>
      </c>
      <c r="AS34" s="342">
        <v>0</v>
      </c>
      <c r="AT34" s="342">
        <v>0</v>
      </c>
      <c r="AU34" s="342">
        <v>0</v>
      </c>
      <c r="AV34" s="342">
        <v>0</v>
      </c>
      <c r="AW34" s="342">
        <v>0</v>
      </c>
      <c r="AX34" s="342">
        <v>0</v>
      </c>
      <c r="AY34" s="342">
        <v>0</v>
      </c>
      <c r="AZ34" s="342">
        <v>0</v>
      </c>
      <c r="BA34" s="342">
        <v>0</v>
      </c>
      <c r="BB34" s="342">
        <v>0</v>
      </c>
      <c r="BC34" s="342">
        <v>0</v>
      </c>
      <c r="BD34" s="342">
        <v>0</v>
      </c>
      <c r="BE34" s="342">
        <v>0</v>
      </c>
      <c r="BF34" s="342">
        <v>0</v>
      </c>
      <c r="BG34" s="342">
        <v>0</v>
      </c>
      <c r="BH34" s="342">
        <v>0</v>
      </c>
      <c r="BI34" s="342">
        <v>0</v>
      </c>
      <c r="BJ34" s="342">
        <v>0</v>
      </c>
      <c r="BK34" s="342">
        <v>0</v>
      </c>
      <c r="BL34" s="342">
        <v>0</v>
      </c>
      <c r="BM34" s="344">
        <f t="shared" si="2"/>
        <v>5668.5460000000003</v>
      </c>
      <c r="BN34" s="346"/>
      <c r="BO34" s="344">
        <v>2540.4189999999999</v>
      </c>
      <c r="BZ34" s="209"/>
    </row>
    <row r="35" spans="1:78" ht="15.75" customHeight="1">
      <c r="A35" s="227" t="s">
        <v>44</v>
      </c>
      <c r="B35" s="341" t="s">
        <v>154</v>
      </c>
      <c r="C35" s="342">
        <f t="shared" si="0"/>
        <v>20999.935999999998</v>
      </c>
      <c r="D35" s="341">
        <v>0</v>
      </c>
      <c r="E35" s="341">
        <v>0</v>
      </c>
      <c r="F35" s="341">
        <v>5.5359999999999996</v>
      </c>
      <c r="G35" s="341">
        <v>0</v>
      </c>
      <c r="H35" s="341">
        <v>0</v>
      </c>
      <c r="I35" s="341">
        <v>0</v>
      </c>
      <c r="J35" s="341">
        <v>0</v>
      </c>
      <c r="K35" s="341">
        <f t="shared" si="1"/>
        <v>20994.399999999998</v>
      </c>
      <c r="L35" s="343">
        <v>0</v>
      </c>
      <c r="M35" s="342">
        <v>0</v>
      </c>
      <c r="N35" s="342">
        <v>0</v>
      </c>
      <c r="O35" s="342">
        <v>0</v>
      </c>
      <c r="P35" s="342">
        <v>0</v>
      </c>
      <c r="Q35" s="342">
        <v>0</v>
      </c>
      <c r="R35" s="342">
        <v>0</v>
      </c>
      <c r="S35" s="342">
        <v>0</v>
      </c>
      <c r="T35" s="342">
        <v>0</v>
      </c>
      <c r="U35" s="342">
        <v>0</v>
      </c>
      <c r="V35" s="342">
        <v>0</v>
      </c>
      <c r="W35" s="342">
        <v>0</v>
      </c>
      <c r="X35" s="342">
        <v>0</v>
      </c>
      <c r="Y35" s="342">
        <v>0</v>
      </c>
      <c r="Z35" s="342">
        <v>0</v>
      </c>
      <c r="AA35" s="342">
        <v>0</v>
      </c>
      <c r="AB35" s="342">
        <v>0</v>
      </c>
      <c r="AC35" s="342">
        <v>0</v>
      </c>
      <c r="AD35" s="342">
        <v>0</v>
      </c>
      <c r="AE35" s="342">
        <v>0</v>
      </c>
      <c r="AF35" s="342">
        <v>1.7609999999999999</v>
      </c>
      <c r="AG35" s="342">
        <v>2.0569999999999999</v>
      </c>
      <c r="AH35" s="342">
        <v>61.753</v>
      </c>
      <c r="AI35" s="342">
        <v>33.070999999999998</v>
      </c>
      <c r="AJ35" s="342">
        <v>706.96500000000003</v>
      </c>
      <c r="AK35" s="342">
        <v>0</v>
      </c>
      <c r="AL35" s="342">
        <v>0</v>
      </c>
      <c r="AM35" s="342">
        <v>13733.691999999999</v>
      </c>
      <c r="AN35" s="342">
        <v>0</v>
      </c>
      <c r="AO35" s="342">
        <v>0</v>
      </c>
      <c r="AP35" s="342">
        <v>0</v>
      </c>
      <c r="AQ35" s="342">
        <v>0</v>
      </c>
      <c r="AR35" s="342">
        <v>0</v>
      </c>
      <c r="AS35" s="342">
        <v>0</v>
      </c>
      <c r="AT35" s="342">
        <v>0</v>
      </c>
      <c r="AU35" s="342">
        <v>0</v>
      </c>
      <c r="AV35" s="342">
        <v>0</v>
      </c>
      <c r="AW35" s="342">
        <v>0</v>
      </c>
      <c r="AX35" s="342">
        <v>0</v>
      </c>
      <c r="AY35" s="342">
        <v>0</v>
      </c>
      <c r="AZ35" s="342">
        <v>0</v>
      </c>
      <c r="BA35" s="342">
        <v>0</v>
      </c>
      <c r="BB35" s="342">
        <v>0</v>
      </c>
      <c r="BC35" s="342">
        <v>0</v>
      </c>
      <c r="BD35" s="342">
        <v>0</v>
      </c>
      <c r="BE35" s="342">
        <v>0</v>
      </c>
      <c r="BF35" s="342">
        <v>0</v>
      </c>
      <c r="BG35" s="342">
        <v>0</v>
      </c>
      <c r="BH35" s="342">
        <v>0</v>
      </c>
      <c r="BI35" s="342">
        <v>0</v>
      </c>
      <c r="BJ35" s="342">
        <v>0</v>
      </c>
      <c r="BK35" s="342">
        <v>0</v>
      </c>
      <c r="BL35" s="342">
        <v>0</v>
      </c>
      <c r="BM35" s="344">
        <f t="shared" si="2"/>
        <v>14539.298999999999</v>
      </c>
      <c r="BN35" s="346"/>
      <c r="BO35" s="344">
        <v>6455.1009999999997</v>
      </c>
      <c r="BZ35" s="209"/>
    </row>
    <row r="36" spans="1:78" ht="15.75" customHeight="1">
      <c r="A36" s="227" t="s">
        <v>45</v>
      </c>
      <c r="B36" s="341" t="s">
        <v>187</v>
      </c>
      <c r="C36" s="342">
        <f t="shared" si="0"/>
        <v>329.11200000000002</v>
      </c>
      <c r="D36" s="341">
        <v>0</v>
      </c>
      <c r="E36" s="341">
        <v>0</v>
      </c>
      <c r="F36" s="341">
        <v>30.6</v>
      </c>
      <c r="G36" s="341">
        <v>0</v>
      </c>
      <c r="H36" s="341">
        <v>0</v>
      </c>
      <c r="I36" s="341">
        <v>0</v>
      </c>
      <c r="J36" s="341">
        <v>0</v>
      </c>
      <c r="K36" s="341">
        <f t="shared" si="1"/>
        <v>298.512</v>
      </c>
      <c r="L36" s="343">
        <v>0</v>
      </c>
      <c r="M36" s="342">
        <v>0</v>
      </c>
      <c r="N36" s="342">
        <v>0</v>
      </c>
      <c r="O36" s="342">
        <v>0</v>
      </c>
      <c r="P36" s="342">
        <v>0</v>
      </c>
      <c r="Q36" s="342">
        <v>0</v>
      </c>
      <c r="R36" s="342">
        <v>0</v>
      </c>
      <c r="S36" s="342">
        <v>0</v>
      </c>
      <c r="T36" s="342">
        <v>0</v>
      </c>
      <c r="U36" s="342">
        <v>0</v>
      </c>
      <c r="V36" s="342">
        <v>0</v>
      </c>
      <c r="W36" s="342">
        <v>0</v>
      </c>
      <c r="X36" s="342">
        <v>0</v>
      </c>
      <c r="Y36" s="342">
        <v>0</v>
      </c>
      <c r="Z36" s="342">
        <v>0</v>
      </c>
      <c r="AA36" s="342">
        <v>0</v>
      </c>
      <c r="AB36" s="342">
        <v>0</v>
      </c>
      <c r="AC36" s="342">
        <v>0</v>
      </c>
      <c r="AD36" s="342">
        <v>0</v>
      </c>
      <c r="AE36" s="342">
        <v>0</v>
      </c>
      <c r="AF36" s="342">
        <v>0</v>
      </c>
      <c r="AG36" s="342">
        <v>0</v>
      </c>
      <c r="AH36" s="342">
        <v>0</v>
      </c>
      <c r="AI36" s="342">
        <v>0</v>
      </c>
      <c r="AJ36" s="342">
        <v>0</v>
      </c>
      <c r="AK36" s="342">
        <v>0</v>
      </c>
      <c r="AL36" s="342">
        <v>0</v>
      </c>
      <c r="AM36" s="342">
        <v>0</v>
      </c>
      <c r="AN36" s="342">
        <v>290.65499999999997</v>
      </c>
      <c r="AO36" s="342">
        <v>0</v>
      </c>
      <c r="AP36" s="342">
        <v>0</v>
      </c>
      <c r="AQ36" s="342">
        <v>0</v>
      </c>
      <c r="AR36" s="342">
        <v>0</v>
      </c>
      <c r="AS36" s="342">
        <v>0</v>
      </c>
      <c r="AT36" s="342">
        <v>0</v>
      </c>
      <c r="AU36" s="342">
        <v>0</v>
      </c>
      <c r="AV36" s="342">
        <v>0</v>
      </c>
      <c r="AW36" s="342">
        <v>0</v>
      </c>
      <c r="AX36" s="342">
        <v>0</v>
      </c>
      <c r="AY36" s="342">
        <v>0</v>
      </c>
      <c r="AZ36" s="342">
        <v>0</v>
      </c>
      <c r="BA36" s="342">
        <v>0</v>
      </c>
      <c r="BB36" s="342">
        <v>0</v>
      </c>
      <c r="BC36" s="342">
        <v>0</v>
      </c>
      <c r="BD36" s="342">
        <v>0</v>
      </c>
      <c r="BE36" s="342">
        <v>0</v>
      </c>
      <c r="BF36" s="342">
        <v>0</v>
      </c>
      <c r="BG36" s="342">
        <v>0</v>
      </c>
      <c r="BH36" s="342">
        <v>0</v>
      </c>
      <c r="BI36" s="342">
        <v>0</v>
      </c>
      <c r="BJ36" s="342">
        <v>0</v>
      </c>
      <c r="BK36" s="342">
        <v>0</v>
      </c>
      <c r="BL36" s="342">
        <v>0</v>
      </c>
      <c r="BM36" s="344">
        <f t="shared" si="2"/>
        <v>290.65499999999997</v>
      </c>
      <c r="BN36" s="346"/>
      <c r="BO36" s="344">
        <v>7.8570000000000002</v>
      </c>
      <c r="BZ36" s="209"/>
    </row>
    <row r="37" spans="1:78" ht="15.75" customHeight="1">
      <c r="A37" s="227" t="s">
        <v>46</v>
      </c>
      <c r="B37" s="341" t="s">
        <v>47</v>
      </c>
      <c r="C37" s="342">
        <f t="shared" si="0"/>
        <v>27961.131999999998</v>
      </c>
      <c r="D37" s="341">
        <v>0</v>
      </c>
      <c r="E37" s="341">
        <v>0</v>
      </c>
      <c r="F37" s="341">
        <v>2240.1860000000001</v>
      </c>
      <c r="G37" s="341">
        <v>0</v>
      </c>
      <c r="H37" s="341">
        <v>811.07799999999997</v>
      </c>
      <c r="I37" s="341">
        <v>0</v>
      </c>
      <c r="J37" s="341">
        <v>0</v>
      </c>
      <c r="K37" s="341">
        <f t="shared" si="1"/>
        <v>24909.867999999999</v>
      </c>
      <c r="L37" s="343">
        <v>0</v>
      </c>
      <c r="M37" s="342">
        <v>0</v>
      </c>
      <c r="N37" s="342">
        <v>0</v>
      </c>
      <c r="O37" s="342">
        <v>0</v>
      </c>
      <c r="P37" s="342">
        <v>0</v>
      </c>
      <c r="Q37" s="342">
        <v>0</v>
      </c>
      <c r="R37" s="342">
        <v>0</v>
      </c>
      <c r="S37" s="342">
        <v>0</v>
      </c>
      <c r="T37" s="342">
        <v>0</v>
      </c>
      <c r="U37" s="342">
        <v>0</v>
      </c>
      <c r="V37" s="342">
        <v>0</v>
      </c>
      <c r="W37" s="342">
        <v>0</v>
      </c>
      <c r="X37" s="342">
        <v>0</v>
      </c>
      <c r="Y37" s="342">
        <v>0</v>
      </c>
      <c r="Z37" s="342">
        <v>0</v>
      </c>
      <c r="AA37" s="342">
        <v>0</v>
      </c>
      <c r="AB37" s="342">
        <v>0</v>
      </c>
      <c r="AC37" s="342">
        <v>0</v>
      </c>
      <c r="AD37" s="342">
        <v>0</v>
      </c>
      <c r="AE37" s="342">
        <v>17.425000000000001</v>
      </c>
      <c r="AF37" s="342">
        <v>0</v>
      </c>
      <c r="AG37" s="342">
        <v>0</v>
      </c>
      <c r="AH37" s="342">
        <v>0</v>
      </c>
      <c r="AI37" s="342">
        <v>5.016</v>
      </c>
      <c r="AJ37" s="342">
        <v>0</v>
      </c>
      <c r="AK37" s="342">
        <v>0</v>
      </c>
      <c r="AL37" s="342">
        <v>0</v>
      </c>
      <c r="AM37" s="342">
        <v>0</v>
      </c>
      <c r="AN37" s="342">
        <v>0</v>
      </c>
      <c r="AO37" s="342">
        <v>22184.224999999999</v>
      </c>
      <c r="AP37" s="342">
        <v>0</v>
      </c>
      <c r="AQ37" s="342">
        <v>0</v>
      </c>
      <c r="AR37" s="342">
        <v>0</v>
      </c>
      <c r="AS37" s="342">
        <v>0</v>
      </c>
      <c r="AT37" s="342">
        <v>0</v>
      </c>
      <c r="AU37" s="342">
        <v>0</v>
      </c>
      <c r="AV37" s="342">
        <v>0</v>
      </c>
      <c r="AW37" s="342">
        <v>2703.2020000000002</v>
      </c>
      <c r="AX37" s="342">
        <v>0</v>
      </c>
      <c r="AY37" s="342">
        <v>0</v>
      </c>
      <c r="AZ37" s="342">
        <v>0</v>
      </c>
      <c r="BA37" s="342">
        <v>0</v>
      </c>
      <c r="BB37" s="342">
        <v>0</v>
      </c>
      <c r="BC37" s="342">
        <v>0</v>
      </c>
      <c r="BD37" s="342">
        <v>0</v>
      </c>
      <c r="BE37" s="342">
        <v>0</v>
      </c>
      <c r="BF37" s="342">
        <v>0</v>
      </c>
      <c r="BG37" s="342">
        <v>0</v>
      </c>
      <c r="BH37" s="342">
        <v>0</v>
      </c>
      <c r="BI37" s="342">
        <v>0</v>
      </c>
      <c r="BJ37" s="342">
        <v>0</v>
      </c>
      <c r="BK37" s="342">
        <v>0</v>
      </c>
      <c r="BL37" s="342">
        <v>0</v>
      </c>
      <c r="BM37" s="344">
        <f t="shared" si="2"/>
        <v>24909.867999999999</v>
      </c>
      <c r="BN37" s="346"/>
      <c r="BO37" s="344">
        <v>0</v>
      </c>
      <c r="BZ37" s="209"/>
    </row>
    <row r="38" spans="1:78" ht="15.75" customHeight="1">
      <c r="A38" s="227" t="s">
        <v>48</v>
      </c>
      <c r="B38" s="341" t="s">
        <v>290</v>
      </c>
      <c r="C38" s="342">
        <f t="shared" si="0"/>
        <v>12039.755999999999</v>
      </c>
      <c r="D38" s="341">
        <v>0</v>
      </c>
      <c r="E38" s="341">
        <v>0</v>
      </c>
      <c r="F38" s="341">
        <v>343.411</v>
      </c>
      <c r="G38" s="341">
        <v>0</v>
      </c>
      <c r="H38" s="341">
        <v>0</v>
      </c>
      <c r="I38" s="341">
        <v>0</v>
      </c>
      <c r="J38" s="341">
        <v>0</v>
      </c>
      <c r="K38" s="341">
        <f t="shared" si="1"/>
        <v>11696.344999999999</v>
      </c>
      <c r="L38" s="343">
        <v>4.5730000000000004</v>
      </c>
      <c r="M38" s="342">
        <v>0</v>
      </c>
      <c r="N38" s="342">
        <v>0</v>
      </c>
      <c r="O38" s="342">
        <v>22.186</v>
      </c>
      <c r="P38" s="342">
        <v>0</v>
      </c>
      <c r="Q38" s="342">
        <v>0</v>
      </c>
      <c r="R38" s="342">
        <v>0</v>
      </c>
      <c r="S38" s="342">
        <v>0</v>
      </c>
      <c r="T38" s="342">
        <v>0</v>
      </c>
      <c r="U38" s="342">
        <v>0</v>
      </c>
      <c r="V38" s="342">
        <v>0</v>
      </c>
      <c r="W38" s="342">
        <v>0</v>
      </c>
      <c r="X38" s="342">
        <v>0</v>
      </c>
      <c r="Y38" s="342">
        <v>0</v>
      </c>
      <c r="Z38" s="342">
        <v>0</v>
      </c>
      <c r="AA38" s="342">
        <v>0</v>
      </c>
      <c r="AB38" s="342">
        <v>0</v>
      </c>
      <c r="AC38" s="342">
        <v>0</v>
      </c>
      <c r="AD38" s="342">
        <v>0</v>
      </c>
      <c r="AE38" s="342">
        <v>0</v>
      </c>
      <c r="AF38" s="342">
        <v>5.8419999999999996</v>
      </c>
      <c r="AG38" s="342">
        <v>0</v>
      </c>
      <c r="AH38" s="342">
        <v>5.0910000000000002</v>
      </c>
      <c r="AI38" s="342">
        <v>57.284999999999997</v>
      </c>
      <c r="AJ38" s="342">
        <v>11.458</v>
      </c>
      <c r="AK38" s="342">
        <v>4.8159999999999998</v>
      </c>
      <c r="AL38" s="342">
        <v>0</v>
      </c>
      <c r="AM38" s="342">
        <v>0</v>
      </c>
      <c r="AN38" s="342">
        <v>0</v>
      </c>
      <c r="AO38" s="342">
        <v>3365.5120000000002</v>
      </c>
      <c r="AP38" s="342">
        <v>7783.0209999999997</v>
      </c>
      <c r="AQ38" s="342">
        <v>0</v>
      </c>
      <c r="AR38" s="342">
        <v>0</v>
      </c>
      <c r="AS38" s="342">
        <v>0</v>
      </c>
      <c r="AT38" s="342">
        <v>0</v>
      </c>
      <c r="AU38" s="342">
        <v>0</v>
      </c>
      <c r="AV38" s="342">
        <v>0</v>
      </c>
      <c r="AW38" s="342">
        <v>393.87599999999998</v>
      </c>
      <c r="AX38" s="342">
        <v>0</v>
      </c>
      <c r="AY38" s="342">
        <v>0</v>
      </c>
      <c r="AZ38" s="342">
        <v>0</v>
      </c>
      <c r="BA38" s="342">
        <v>0</v>
      </c>
      <c r="BB38" s="342">
        <v>0</v>
      </c>
      <c r="BC38" s="342">
        <v>3.2879999999999998</v>
      </c>
      <c r="BD38" s="342">
        <v>0</v>
      </c>
      <c r="BE38" s="342">
        <v>0</v>
      </c>
      <c r="BF38" s="342">
        <v>0</v>
      </c>
      <c r="BG38" s="342">
        <v>29.861999999999998</v>
      </c>
      <c r="BH38" s="342">
        <v>0</v>
      </c>
      <c r="BI38" s="342">
        <v>9.5350000000000001</v>
      </c>
      <c r="BJ38" s="342">
        <v>0</v>
      </c>
      <c r="BK38" s="342">
        <v>0</v>
      </c>
      <c r="BL38" s="342">
        <v>0</v>
      </c>
      <c r="BM38" s="344">
        <f t="shared" si="2"/>
        <v>11696.344999999999</v>
      </c>
      <c r="BN38" s="346"/>
      <c r="BO38" s="344">
        <v>0</v>
      </c>
      <c r="BZ38" s="209"/>
    </row>
    <row r="39" spans="1:78" ht="15.75" customHeight="1">
      <c r="A39" s="227" t="s">
        <v>49</v>
      </c>
      <c r="B39" s="341" t="s">
        <v>209</v>
      </c>
      <c r="C39" s="342">
        <f t="shared" si="0"/>
        <v>1666.7479999999996</v>
      </c>
      <c r="D39" s="341">
        <v>0</v>
      </c>
      <c r="E39" s="341">
        <v>0</v>
      </c>
      <c r="F39" s="341">
        <v>119.124</v>
      </c>
      <c r="G39" s="341">
        <v>0</v>
      </c>
      <c r="H39" s="341">
        <v>0</v>
      </c>
      <c r="I39" s="341">
        <v>0</v>
      </c>
      <c r="J39" s="341">
        <v>7.6120000000000001</v>
      </c>
      <c r="K39" s="341">
        <f t="shared" si="1"/>
        <v>1540.0119999999997</v>
      </c>
      <c r="L39" s="343">
        <v>0</v>
      </c>
      <c r="M39" s="342">
        <v>0</v>
      </c>
      <c r="N39" s="342">
        <v>0</v>
      </c>
      <c r="O39" s="342">
        <v>0</v>
      </c>
      <c r="P39" s="342">
        <v>0</v>
      </c>
      <c r="Q39" s="342">
        <v>0</v>
      </c>
      <c r="R39" s="342">
        <v>0</v>
      </c>
      <c r="S39" s="342">
        <v>0</v>
      </c>
      <c r="T39" s="342">
        <v>0</v>
      </c>
      <c r="U39" s="342">
        <v>0</v>
      </c>
      <c r="V39" s="342">
        <v>0</v>
      </c>
      <c r="W39" s="342">
        <v>0</v>
      </c>
      <c r="X39" s="342">
        <v>0</v>
      </c>
      <c r="Y39" s="342">
        <v>0</v>
      </c>
      <c r="Z39" s="342">
        <v>0</v>
      </c>
      <c r="AA39" s="342">
        <v>0</v>
      </c>
      <c r="AB39" s="342">
        <v>0</v>
      </c>
      <c r="AC39" s="342">
        <v>0</v>
      </c>
      <c r="AD39" s="342">
        <v>0</v>
      </c>
      <c r="AE39" s="342">
        <v>0</v>
      </c>
      <c r="AF39" s="342">
        <v>0</v>
      </c>
      <c r="AG39" s="342">
        <v>0</v>
      </c>
      <c r="AH39" s="342">
        <v>0</v>
      </c>
      <c r="AI39" s="342">
        <v>18.725999999999999</v>
      </c>
      <c r="AJ39" s="342">
        <v>0</v>
      </c>
      <c r="AK39" s="342">
        <v>0</v>
      </c>
      <c r="AL39" s="342">
        <v>0</v>
      </c>
      <c r="AM39" s="342">
        <v>0</v>
      </c>
      <c r="AN39" s="342">
        <v>0</v>
      </c>
      <c r="AO39" s="342">
        <v>0</v>
      </c>
      <c r="AP39" s="342">
        <v>0</v>
      </c>
      <c r="AQ39" s="342">
        <v>1110.8019999999999</v>
      </c>
      <c r="AR39" s="342">
        <v>0</v>
      </c>
      <c r="AS39" s="342">
        <v>0</v>
      </c>
      <c r="AT39" s="342">
        <v>0</v>
      </c>
      <c r="AU39" s="342">
        <v>0</v>
      </c>
      <c r="AV39" s="342">
        <v>0</v>
      </c>
      <c r="AW39" s="342">
        <v>0</v>
      </c>
      <c r="AX39" s="342">
        <v>65.424000000000007</v>
      </c>
      <c r="AY39" s="342">
        <v>0</v>
      </c>
      <c r="AZ39" s="342">
        <v>0</v>
      </c>
      <c r="BA39" s="342">
        <v>0</v>
      </c>
      <c r="BB39" s="342">
        <v>0</v>
      </c>
      <c r="BC39" s="342">
        <v>85.287000000000006</v>
      </c>
      <c r="BD39" s="342">
        <v>0</v>
      </c>
      <c r="BE39" s="342">
        <v>0</v>
      </c>
      <c r="BF39" s="342">
        <v>0</v>
      </c>
      <c r="BG39" s="342">
        <v>0</v>
      </c>
      <c r="BH39" s="342">
        <v>0</v>
      </c>
      <c r="BI39" s="342">
        <v>8.3390000000000004</v>
      </c>
      <c r="BJ39" s="342">
        <v>0</v>
      </c>
      <c r="BK39" s="342">
        <v>0</v>
      </c>
      <c r="BL39" s="342">
        <v>0</v>
      </c>
      <c r="BM39" s="344">
        <f t="shared" si="2"/>
        <v>1288.5779999999997</v>
      </c>
      <c r="BN39" s="346"/>
      <c r="BO39" s="344">
        <v>251.434</v>
      </c>
      <c r="BZ39" s="209"/>
    </row>
    <row r="40" spans="1:78" ht="15.75" customHeight="1">
      <c r="A40" s="227" t="s">
        <v>50</v>
      </c>
      <c r="B40" s="341" t="s">
        <v>51</v>
      </c>
      <c r="C40" s="342">
        <f t="shared" si="0"/>
        <v>9866.0830000000005</v>
      </c>
      <c r="D40" s="341">
        <v>0</v>
      </c>
      <c r="E40" s="341">
        <v>0</v>
      </c>
      <c r="F40" s="341">
        <v>800.4</v>
      </c>
      <c r="G40" s="341">
        <v>0</v>
      </c>
      <c r="H40" s="341">
        <v>0</v>
      </c>
      <c r="I40" s="341">
        <v>0</v>
      </c>
      <c r="J40" s="341">
        <v>0</v>
      </c>
      <c r="K40" s="341">
        <f t="shared" si="1"/>
        <v>9065.6830000000009</v>
      </c>
      <c r="L40" s="343">
        <v>0</v>
      </c>
      <c r="M40" s="342">
        <v>0</v>
      </c>
      <c r="N40" s="342">
        <v>0</v>
      </c>
      <c r="O40" s="342">
        <v>0</v>
      </c>
      <c r="P40" s="342">
        <v>0</v>
      </c>
      <c r="Q40" s="342">
        <v>0</v>
      </c>
      <c r="R40" s="342">
        <v>0</v>
      </c>
      <c r="S40" s="342">
        <v>0</v>
      </c>
      <c r="T40" s="342">
        <v>0</v>
      </c>
      <c r="U40" s="342">
        <v>0</v>
      </c>
      <c r="V40" s="342">
        <v>0</v>
      </c>
      <c r="W40" s="342">
        <v>0</v>
      </c>
      <c r="X40" s="342">
        <v>0</v>
      </c>
      <c r="Y40" s="342">
        <v>0</v>
      </c>
      <c r="Z40" s="342">
        <v>0</v>
      </c>
      <c r="AA40" s="342">
        <v>0</v>
      </c>
      <c r="AB40" s="342">
        <v>0</v>
      </c>
      <c r="AC40" s="342">
        <v>0</v>
      </c>
      <c r="AD40" s="342">
        <v>0</v>
      </c>
      <c r="AE40" s="342">
        <v>0</v>
      </c>
      <c r="AF40" s="342">
        <v>0</v>
      </c>
      <c r="AG40" s="342">
        <v>12.35</v>
      </c>
      <c r="AH40" s="342">
        <v>0.75900000000000001</v>
      </c>
      <c r="AI40" s="342">
        <v>87.394999999999996</v>
      </c>
      <c r="AJ40" s="342">
        <v>0</v>
      </c>
      <c r="AK40" s="342">
        <v>0</v>
      </c>
      <c r="AL40" s="342">
        <v>0</v>
      </c>
      <c r="AM40" s="342">
        <v>0</v>
      </c>
      <c r="AN40" s="342">
        <v>0</v>
      </c>
      <c r="AO40" s="342">
        <v>41.241999999999997</v>
      </c>
      <c r="AP40" s="342">
        <v>18.087</v>
      </c>
      <c r="AQ40" s="342">
        <v>0</v>
      </c>
      <c r="AR40" s="342">
        <v>8512.7139999999999</v>
      </c>
      <c r="AS40" s="342">
        <v>0</v>
      </c>
      <c r="AT40" s="342">
        <v>0</v>
      </c>
      <c r="AU40" s="342">
        <v>0</v>
      </c>
      <c r="AV40" s="342">
        <v>0</v>
      </c>
      <c r="AW40" s="342">
        <v>0</v>
      </c>
      <c r="AX40" s="342">
        <v>0</v>
      </c>
      <c r="AY40" s="342">
        <v>0</v>
      </c>
      <c r="AZ40" s="342">
        <v>0</v>
      </c>
      <c r="BA40" s="342">
        <v>2.5999999999999999E-2</v>
      </c>
      <c r="BB40" s="342">
        <v>0</v>
      </c>
      <c r="BC40" s="342">
        <v>0</v>
      </c>
      <c r="BD40" s="342">
        <v>0</v>
      </c>
      <c r="BE40" s="342">
        <v>0</v>
      </c>
      <c r="BF40" s="342">
        <v>0</v>
      </c>
      <c r="BG40" s="342">
        <v>0</v>
      </c>
      <c r="BH40" s="342">
        <v>0</v>
      </c>
      <c r="BI40" s="342">
        <v>7.2220000000000004</v>
      </c>
      <c r="BJ40" s="342">
        <v>0</v>
      </c>
      <c r="BK40" s="342">
        <v>0</v>
      </c>
      <c r="BL40" s="342">
        <v>0</v>
      </c>
      <c r="BM40" s="344">
        <f t="shared" si="2"/>
        <v>8679.7950000000001</v>
      </c>
      <c r="BN40" s="346"/>
      <c r="BO40" s="344">
        <v>385.88799999999998</v>
      </c>
      <c r="BZ40" s="209"/>
    </row>
    <row r="41" spans="1:78" ht="15.75" customHeight="1">
      <c r="A41" s="227" t="s">
        <v>52</v>
      </c>
      <c r="B41" s="341" t="s">
        <v>188</v>
      </c>
      <c r="C41" s="342">
        <f t="shared" si="0"/>
        <v>2424.9990000000003</v>
      </c>
      <c r="D41" s="341">
        <v>0</v>
      </c>
      <c r="E41" s="341">
        <v>0</v>
      </c>
      <c r="F41" s="341">
        <v>8.7119999999999997</v>
      </c>
      <c r="G41" s="341">
        <v>0</v>
      </c>
      <c r="H41" s="341">
        <v>0</v>
      </c>
      <c r="I41" s="341">
        <v>0</v>
      </c>
      <c r="J41" s="341">
        <v>0</v>
      </c>
      <c r="K41" s="341">
        <f t="shared" si="1"/>
        <v>2416.2870000000003</v>
      </c>
      <c r="L41" s="343">
        <v>0</v>
      </c>
      <c r="M41" s="342">
        <v>0</v>
      </c>
      <c r="N41" s="342">
        <v>0</v>
      </c>
      <c r="O41" s="342">
        <v>0</v>
      </c>
      <c r="P41" s="342">
        <v>0</v>
      </c>
      <c r="Q41" s="342">
        <v>0</v>
      </c>
      <c r="R41" s="342">
        <v>0</v>
      </c>
      <c r="S41" s="342">
        <v>0</v>
      </c>
      <c r="T41" s="342">
        <v>0</v>
      </c>
      <c r="U41" s="342">
        <v>0</v>
      </c>
      <c r="V41" s="342">
        <v>0</v>
      </c>
      <c r="W41" s="342">
        <v>0</v>
      </c>
      <c r="X41" s="342">
        <v>0</v>
      </c>
      <c r="Y41" s="342">
        <v>0</v>
      </c>
      <c r="Z41" s="342">
        <v>0</v>
      </c>
      <c r="AA41" s="342">
        <v>0</v>
      </c>
      <c r="AB41" s="342">
        <v>0</v>
      </c>
      <c r="AC41" s="342">
        <v>0</v>
      </c>
      <c r="AD41" s="342">
        <v>0</v>
      </c>
      <c r="AE41" s="342">
        <v>0</v>
      </c>
      <c r="AF41" s="342">
        <v>0</v>
      </c>
      <c r="AG41" s="342">
        <v>55.838000000000001</v>
      </c>
      <c r="AH41" s="342">
        <v>0</v>
      </c>
      <c r="AI41" s="342">
        <v>0</v>
      </c>
      <c r="AJ41" s="342">
        <v>0</v>
      </c>
      <c r="AK41" s="342">
        <v>0</v>
      </c>
      <c r="AL41" s="342">
        <v>0</v>
      </c>
      <c r="AM41" s="342">
        <v>0</v>
      </c>
      <c r="AN41" s="342">
        <v>0</v>
      </c>
      <c r="AO41" s="342">
        <v>0</v>
      </c>
      <c r="AP41" s="342">
        <v>0</v>
      </c>
      <c r="AQ41" s="342">
        <v>0</v>
      </c>
      <c r="AR41" s="342">
        <v>0</v>
      </c>
      <c r="AS41" s="342">
        <v>1042.7280000000001</v>
      </c>
      <c r="AT41" s="342">
        <v>0</v>
      </c>
      <c r="AU41" s="342">
        <v>0</v>
      </c>
      <c r="AV41" s="342">
        <v>0</v>
      </c>
      <c r="AW41" s="342">
        <v>0</v>
      </c>
      <c r="AX41" s="342">
        <v>0</v>
      </c>
      <c r="AY41" s="342">
        <v>0</v>
      </c>
      <c r="AZ41" s="342">
        <v>0</v>
      </c>
      <c r="BA41" s="342">
        <v>0</v>
      </c>
      <c r="BB41" s="342">
        <v>0</v>
      </c>
      <c r="BC41" s="342">
        <v>0</v>
      </c>
      <c r="BD41" s="342">
        <v>0</v>
      </c>
      <c r="BE41" s="342">
        <v>0</v>
      </c>
      <c r="BF41" s="342">
        <v>0</v>
      </c>
      <c r="BG41" s="342">
        <v>0</v>
      </c>
      <c r="BH41" s="342">
        <v>0</v>
      </c>
      <c r="BI41" s="342">
        <v>1.097</v>
      </c>
      <c r="BJ41" s="342">
        <v>0</v>
      </c>
      <c r="BK41" s="342">
        <v>0</v>
      </c>
      <c r="BL41" s="342">
        <v>0</v>
      </c>
      <c r="BM41" s="344">
        <f t="shared" si="2"/>
        <v>1099.663</v>
      </c>
      <c r="BN41" s="346"/>
      <c r="BO41" s="344">
        <v>1316.624</v>
      </c>
      <c r="BZ41" s="209"/>
    </row>
    <row r="42" spans="1:78" ht="15.75" customHeight="1">
      <c r="A42" s="227" t="s">
        <v>53</v>
      </c>
      <c r="B42" s="341" t="s">
        <v>137</v>
      </c>
      <c r="C42" s="342">
        <f t="shared" si="0"/>
        <v>17402.714</v>
      </c>
      <c r="D42" s="341">
        <v>0</v>
      </c>
      <c r="E42" s="341">
        <v>0</v>
      </c>
      <c r="F42" s="341">
        <v>0</v>
      </c>
      <c r="G42" s="341">
        <v>0</v>
      </c>
      <c r="H42" s="341">
        <v>428.94799999999998</v>
      </c>
      <c r="I42" s="341">
        <v>0</v>
      </c>
      <c r="J42" s="341">
        <v>0</v>
      </c>
      <c r="K42" s="341">
        <f t="shared" si="1"/>
        <v>16973.766</v>
      </c>
      <c r="L42" s="343">
        <v>0</v>
      </c>
      <c r="M42" s="342">
        <v>0</v>
      </c>
      <c r="N42" s="342">
        <v>0</v>
      </c>
      <c r="O42" s="342">
        <v>0</v>
      </c>
      <c r="P42" s="342">
        <v>0</v>
      </c>
      <c r="Q42" s="342">
        <v>0</v>
      </c>
      <c r="R42" s="342">
        <v>0</v>
      </c>
      <c r="S42" s="342">
        <v>0</v>
      </c>
      <c r="T42" s="342">
        <v>0</v>
      </c>
      <c r="U42" s="342">
        <v>0</v>
      </c>
      <c r="V42" s="342">
        <v>0</v>
      </c>
      <c r="W42" s="342">
        <v>0</v>
      </c>
      <c r="X42" s="342">
        <v>0</v>
      </c>
      <c r="Y42" s="342">
        <v>0</v>
      </c>
      <c r="Z42" s="342">
        <v>0</v>
      </c>
      <c r="AA42" s="342">
        <v>0</v>
      </c>
      <c r="AB42" s="342">
        <v>0</v>
      </c>
      <c r="AC42" s="342">
        <v>0</v>
      </c>
      <c r="AD42" s="342">
        <v>0</v>
      </c>
      <c r="AE42" s="342">
        <v>0</v>
      </c>
      <c r="AF42" s="342">
        <v>0</v>
      </c>
      <c r="AG42" s="342">
        <v>0</v>
      </c>
      <c r="AH42" s="342">
        <v>0</v>
      </c>
      <c r="AI42" s="342">
        <v>0</v>
      </c>
      <c r="AJ42" s="342">
        <v>0</v>
      </c>
      <c r="AK42" s="342">
        <v>0</v>
      </c>
      <c r="AL42" s="342">
        <v>0</v>
      </c>
      <c r="AM42" s="342">
        <v>0</v>
      </c>
      <c r="AN42" s="342">
        <v>0</v>
      </c>
      <c r="AO42" s="342">
        <v>0</v>
      </c>
      <c r="AP42" s="342">
        <v>0</v>
      </c>
      <c r="AQ42" s="342">
        <v>0</v>
      </c>
      <c r="AR42" s="342">
        <v>0</v>
      </c>
      <c r="AS42" s="342">
        <v>0</v>
      </c>
      <c r="AT42" s="342">
        <v>16273.423000000001</v>
      </c>
      <c r="AU42" s="342">
        <v>0</v>
      </c>
      <c r="AV42" s="342">
        <v>0</v>
      </c>
      <c r="AW42" s="342">
        <v>0</v>
      </c>
      <c r="AX42" s="342">
        <v>0</v>
      </c>
      <c r="AY42" s="342">
        <v>0</v>
      </c>
      <c r="AZ42" s="342">
        <v>0</v>
      </c>
      <c r="BA42" s="342">
        <v>0</v>
      </c>
      <c r="BB42" s="342">
        <v>0</v>
      </c>
      <c r="BC42" s="342">
        <v>0</v>
      </c>
      <c r="BD42" s="342">
        <v>0</v>
      </c>
      <c r="BE42" s="342">
        <v>0</v>
      </c>
      <c r="BF42" s="342">
        <v>0</v>
      </c>
      <c r="BG42" s="342">
        <v>0</v>
      </c>
      <c r="BH42" s="342">
        <v>0</v>
      </c>
      <c r="BI42" s="342">
        <v>0</v>
      </c>
      <c r="BJ42" s="342">
        <v>0</v>
      </c>
      <c r="BK42" s="342">
        <v>0</v>
      </c>
      <c r="BL42" s="342">
        <v>0</v>
      </c>
      <c r="BM42" s="344">
        <f t="shared" si="2"/>
        <v>16273.423000000001</v>
      </c>
      <c r="BN42" s="346"/>
      <c r="BO42" s="344">
        <v>700.34299999999996</v>
      </c>
      <c r="BZ42" s="209"/>
    </row>
    <row r="43" spans="1:78" ht="15.75" customHeight="1">
      <c r="A43" s="227" t="s">
        <v>54</v>
      </c>
      <c r="B43" s="341" t="s">
        <v>138</v>
      </c>
      <c r="C43" s="342">
        <f t="shared" si="0"/>
        <v>2477.4189999999999</v>
      </c>
      <c r="D43" s="341">
        <v>0</v>
      </c>
      <c r="E43" s="341">
        <v>0</v>
      </c>
      <c r="F43" s="341">
        <v>0</v>
      </c>
      <c r="G43" s="341">
        <v>0</v>
      </c>
      <c r="H43" s="341">
        <v>92.861000000000004</v>
      </c>
      <c r="I43" s="341">
        <v>0</v>
      </c>
      <c r="J43" s="341">
        <v>0</v>
      </c>
      <c r="K43" s="341">
        <f t="shared" si="1"/>
        <v>2384.558</v>
      </c>
      <c r="L43" s="343">
        <v>0</v>
      </c>
      <c r="M43" s="342">
        <v>0</v>
      </c>
      <c r="N43" s="342">
        <v>0</v>
      </c>
      <c r="O43" s="342">
        <v>0</v>
      </c>
      <c r="P43" s="342">
        <v>0</v>
      </c>
      <c r="Q43" s="342">
        <v>0</v>
      </c>
      <c r="R43" s="342">
        <v>0</v>
      </c>
      <c r="S43" s="342">
        <v>0</v>
      </c>
      <c r="T43" s="342">
        <v>0</v>
      </c>
      <c r="U43" s="342">
        <v>0</v>
      </c>
      <c r="V43" s="342">
        <v>0</v>
      </c>
      <c r="W43" s="342">
        <v>0</v>
      </c>
      <c r="X43" s="342">
        <v>0</v>
      </c>
      <c r="Y43" s="342">
        <v>0</v>
      </c>
      <c r="Z43" s="342">
        <v>0</v>
      </c>
      <c r="AA43" s="342">
        <v>0</v>
      </c>
      <c r="AB43" s="342">
        <v>0</v>
      </c>
      <c r="AC43" s="342">
        <v>0</v>
      </c>
      <c r="AD43" s="342">
        <v>0</v>
      </c>
      <c r="AE43" s="342">
        <v>0</v>
      </c>
      <c r="AF43" s="342">
        <v>0</v>
      </c>
      <c r="AG43" s="342">
        <v>0</v>
      </c>
      <c r="AH43" s="342">
        <v>0</v>
      </c>
      <c r="AI43" s="342">
        <v>0</v>
      </c>
      <c r="AJ43" s="342">
        <v>0</v>
      </c>
      <c r="AK43" s="342">
        <v>0</v>
      </c>
      <c r="AL43" s="342">
        <v>0</v>
      </c>
      <c r="AM43" s="342">
        <v>0</v>
      </c>
      <c r="AN43" s="342">
        <v>0</v>
      </c>
      <c r="AO43" s="342">
        <v>0</v>
      </c>
      <c r="AP43" s="342">
        <v>0</v>
      </c>
      <c r="AQ43" s="342">
        <v>0</v>
      </c>
      <c r="AR43" s="342">
        <v>0</v>
      </c>
      <c r="AS43" s="342">
        <v>0</v>
      </c>
      <c r="AT43" s="342">
        <v>0</v>
      </c>
      <c r="AU43" s="342">
        <v>1699.5509999999999</v>
      </c>
      <c r="AV43" s="342">
        <v>0</v>
      </c>
      <c r="AW43" s="342">
        <v>0</v>
      </c>
      <c r="AX43" s="342">
        <v>0</v>
      </c>
      <c r="AY43" s="342">
        <v>0</v>
      </c>
      <c r="AZ43" s="342">
        <v>0</v>
      </c>
      <c r="BA43" s="342">
        <v>0</v>
      </c>
      <c r="BB43" s="342">
        <v>0</v>
      </c>
      <c r="BC43" s="342">
        <v>0</v>
      </c>
      <c r="BD43" s="342">
        <v>0</v>
      </c>
      <c r="BE43" s="342">
        <v>0</v>
      </c>
      <c r="BF43" s="342">
        <v>0</v>
      </c>
      <c r="BG43" s="342">
        <v>0</v>
      </c>
      <c r="BH43" s="342">
        <v>0</v>
      </c>
      <c r="BI43" s="342">
        <v>0</v>
      </c>
      <c r="BJ43" s="342">
        <v>0</v>
      </c>
      <c r="BK43" s="342">
        <v>0</v>
      </c>
      <c r="BL43" s="342">
        <v>0</v>
      </c>
      <c r="BM43" s="344">
        <f t="shared" si="2"/>
        <v>1699.5509999999999</v>
      </c>
      <c r="BN43" s="346"/>
      <c r="BO43" s="344">
        <v>685.00699999999995</v>
      </c>
      <c r="BZ43" s="209"/>
    </row>
    <row r="44" spans="1:78" ht="15.75" customHeight="1">
      <c r="A44" s="227" t="s">
        <v>55</v>
      </c>
      <c r="B44" s="341" t="s">
        <v>189</v>
      </c>
      <c r="C44" s="342">
        <f t="shared" si="0"/>
        <v>1314.624</v>
      </c>
      <c r="D44" s="341">
        <v>0</v>
      </c>
      <c r="E44" s="341">
        <v>0</v>
      </c>
      <c r="F44" s="341">
        <v>0</v>
      </c>
      <c r="G44" s="341">
        <v>0</v>
      </c>
      <c r="H44" s="341">
        <v>0</v>
      </c>
      <c r="I44" s="341">
        <v>0</v>
      </c>
      <c r="J44" s="341">
        <v>0</v>
      </c>
      <c r="K44" s="341">
        <f t="shared" si="1"/>
        <v>1314.624</v>
      </c>
      <c r="L44" s="343">
        <v>0</v>
      </c>
      <c r="M44" s="342">
        <v>0</v>
      </c>
      <c r="N44" s="342">
        <v>0</v>
      </c>
      <c r="O44" s="342">
        <v>0</v>
      </c>
      <c r="P44" s="342">
        <v>0</v>
      </c>
      <c r="Q44" s="342">
        <v>0</v>
      </c>
      <c r="R44" s="342">
        <v>0</v>
      </c>
      <c r="S44" s="342">
        <v>0</v>
      </c>
      <c r="T44" s="342">
        <v>0</v>
      </c>
      <c r="U44" s="342">
        <v>0</v>
      </c>
      <c r="V44" s="342">
        <v>0</v>
      </c>
      <c r="W44" s="342">
        <v>0</v>
      </c>
      <c r="X44" s="342">
        <v>0</v>
      </c>
      <c r="Y44" s="342">
        <v>0</v>
      </c>
      <c r="Z44" s="342">
        <v>0</v>
      </c>
      <c r="AA44" s="342">
        <v>0</v>
      </c>
      <c r="AB44" s="342">
        <v>0</v>
      </c>
      <c r="AC44" s="342">
        <v>0</v>
      </c>
      <c r="AD44" s="342">
        <v>0</v>
      </c>
      <c r="AE44" s="342">
        <v>0</v>
      </c>
      <c r="AF44" s="342">
        <v>0</v>
      </c>
      <c r="AG44" s="342">
        <v>0</v>
      </c>
      <c r="AH44" s="342">
        <v>0</v>
      </c>
      <c r="AI44" s="342">
        <v>0</v>
      </c>
      <c r="AJ44" s="342">
        <v>0</v>
      </c>
      <c r="AK44" s="342">
        <v>0</v>
      </c>
      <c r="AL44" s="342">
        <v>0</v>
      </c>
      <c r="AM44" s="342">
        <v>0</v>
      </c>
      <c r="AN44" s="342">
        <v>0</v>
      </c>
      <c r="AO44" s="342">
        <v>8.0169999999999995</v>
      </c>
      <c r="AP44" s="342">
        <v>0</v>
      </c>
      <c r="AQ44" s="342">
        <v>0</v>
      </c>
      <c r="AR44" s="342">
        <v>0</v>
      </c>
      <c r="AS44" s="342">
        <v>0</v>
      </c>
      <c r="AT44" s="342">
        <v>0</v>
      </c>
      <c r="AU44" s="342">
        <v>0</v>
      </c>
      <c r="AV44" s="342">
        <v>1276.2629999999999</v>
      </c>
      <c r="AW44" s="342">
        <v>0</v>
      </c>
      <c r="AX44" s="342">
        <v>0</v>
      </c>
      <c r="AY44" s="342">
        <v>0</v>
      </c>
      <c r="AZ44" s="342">
        <v>0</v>
      </c>
      <c r="BA44" s="342">
        <v>0.255</v>
      </c>
      <c r="BB44" s="342">
        <v>0</v>
      </c>
      <c r="BC44" s="342">
        <v>0</v>
      </c>
      <c r="BD44" s="342">
        <v>0</v>
      </c>
      <c r="BE44" s="342">
        <v>0</v>
      </c>
      <c r="BF44" s="342">
        <v>0</v>
      </c>
      <c r="BG44" s="342">
        <v>0</v>
      </c>
      <c r="BH44" s="342">
        <v>0</v>
      </c>
      <c r="BI44" s="342">
        <v>30.088999999999999</v>
      </c>
      <c r="BJ44" s="342">
        <v>0</v>
      </c>
      <c r="BK44" s="342">
        <v>0</v>
      </c>
      <c r="BL44" s="342">
        <v>0</v>
      </c>
      <c r="BM44" s="344">
        <f t="shared" si="2"/>
        <v>1314.624</v>
      </c>
      <c r="BN44" s="346"/>
      <c r="BO44" s="344">
        <v>0</v>
      </c>
      <c r="BZ44" s="209"/>
    </row>
    <row r="45" spans="1:78" ht="15.75" customHeight="1">
      <c r="A45" s="227" t="s">
        <v>56</v>
      </c>
      <c r="B45" s="341" t="s">
        <v>175</v>
      </c>
      <c r="C45" s="342">
        <f t="shared" si="0"/>
        <v>18219.877999999997</v>
      </c>
      <c r="D45" s="341">
        <v>0</v>
      </c>
      <c r="E45" s="341">
        <v>0</v>
      </c>
      <c r="F45" s="341">
        <v>151.607</v>
      </c>
      <c r="G45" s="341">
        <v>0</v>
      </c>
      <c r="H45" s="341">
        <v>57.652999999999999</v>
      </c>
      <c r="I45" s="341">
        <v>0</v>
      </c>
      <c r="J45" s="341">
        <v>0</v>
      </c>
      <c r="K45" s="341">
        <f t="shared" si="1"/>
        <v>18010.617999999999</v>
      </c>
      <c r="L45" s="343">
        <v>0</v>
      </c>
      <c r="M45" s="342">
        <v>0</v>
      </c>
      <c r="N45" s="342">
        <v>0</v>
      </c>
      <c r="O45" s="342">
        <v>0</v>
      </c>
      <c r="P45" s="342">
        <v>0</v>
      </c>
      <c r="Q45" s="342">
        <v>0</v>
      </c>
      <c r="R45" s="342">
        <v>9.7530000000000001</v>
      </c>
      <c r="S45" s="342">
        <v>0</v>
      </c>
      <c r="T45" s="342">
        <v>0</v>
      </c>
      <c r="U45" s="342">
        <v>0</v>
      </c>
      <c r="V45" s="342">
        <v>0</v>
      </c>
      <c r="W45" s="342">
        <v>0</v>
      </c>
      <c r="X45" s="342">
        <v>0</v>
      </c>
      <c r="Y45" s="342">
        <v>0</v>
      </c>
      <c r="Z45" s="342">
        <v>4.2069999999999999</v>
      </c>
      <c r="AA45" s="342">
        <v>0</v>
      </c>
      <c r="AB45" s="342">
        <v>0</v>
      </c>
      <c r="AC45" s="342">
        <v>0</v>
      </c>
      <c r="AD45" s="342">
        <v>0</v>
      </c>
      <c r="AE45" s="342">
        <v>57.054000000000002</v>
      </c>
      <c r="AF45" s="342">
        <v>19.414999999999999</v>
      </c>
      <c r="AG45" s="342">
        <v>25.056999999999999</v>
      </c>
      <c r="AH45" s="342">
        <v>57.389000000000003</v>
      </c>
      <c r="AI45" s="342">
        <v>111.227</v>
      </c>
      <c r="AJ45" s="342">
        <v>0</v>
      </c>
      <c r="AK45" s="342">
        <v>0</v>
      </c>
      <c r="AL45" s="342">
        <v>464.03100000000001</v>
      </c>
      <c r="AM45" s="342">
        <v>0</v>
      </c>
      <c r="AN45" s="342">
        <v>21.34</v>
      </c>
      <c r="AO45" s="342">
        <v>225.44800000000001</v>
      </c>
      <c r="AP45" s="342">
        <v>0</v>
      </c>
      <c r="AQ45" s="342">
        <v>0</v>
      </c>
      <c r="AR45" s="342">
        <v>16.321999999999999</v>
      </c>
      <c r="AS45" s="342">
        <v>0</v>
      </c>
      <c r="AT45" s="342">
        <v>0</v>
      </c>
      <c r="AU45" s="342">
        <v>0</v>
      </c>
      <c r="AV45" s="342">
        <v>0</v>
      </c>
      <c r="AW45" s="342">
        <v>16769.951000000001</v>
      </c>
      <c r="AX45" s="342">
        <v>8.75</v>
      </c>
      <c r="AY45" s="342">
        <v>0</v>
      </c>
      <c r="AZ45" s="342">
        <v>0</v>
      </c>
      <c r="BA45" s="342">
        <v>0</v>
      </c>
      <c r="BB45" s="342">
        <v>0</v>
      </c>
      <c r="BC45" s="342">
        <v>219.23400000000001</v>
      </c>
      <c r="BD45" s="342">
        <v>0</v>
      </c>
      <c r="BE45" s="342">
        <v>0</v>
      </c>
      <c r="BF45" s="342">
        <v>1.44</v>
      </c>
      <c r="BG45" s="342">
        <v>0</v>
      </c>
      <c r="BH45" s="342">
        <v>0</v>
      </c>
      <c r="BI45" s="342">
        <v>0</v>
      </c>
      <c r="BJ45" s="342">
        <v>0</v>
      </c>
      <c r="BK45" s="342">
        <v>0</v>
      </c>
      <c r="BL45" s="342">
        <v>0</v>
      </c>
      <c r="BM45" s="344">
        <f t="shared" si="2"/>
        <v>18010.617999999999</v>
      </c>
      <c r="BN45" s="346"/>
      <c r="BO45" s="344">
        <v>0</v>
      </c>
      <c r="BZ45" s="209"/>
    </row>
    <row r="46" spans="1:78" ht="15.75" customHeight="1">
      <c r="A46" s="227" t="s">
        <v>57</v>
      </c>
      <c r="B46" s="341" t="s">
        <v>210</v>
      </c>
      <c r="C46" s="342">
        <f t="shared" si="0"/>
        <v>9831.66</v>
      </c>
      <c r="D46" s="341">
        <v>0</v>
      </c>
      <c r="E46" s="341">
        <v>0</v>
      </c>
      <c r="F46" s="341">
        <v>150.82</v>
      </c>
      <c r="G46" s="341">
        <v>0</v>
      </c>
      <c r="H46" s="341">
        <v>0</v>
      </c>
      <c r="I46" s="341">
        <v>0</v>
      </c>
      <c r="J46" s="341">
        <v>1E-3</v>
      </c>
      <c r="K46" s="341">
        <f t="shared" si="1"/>
        <v>9680.8389999999999</v>
      </c>
      <c r="L46" s="343">
        <v>0</v>
      </c>
      <c r="M46" s="342">
        <v>0</v>
      </c>
      <c r="N46" s="342">
        <v>0</v>
      </c>
      <c r="O46" s="342">
        <v>66.022999999999996</v>
      </c>
      <c r="P46" s="342">
        <v>148.965</v>
      </c>
      <c r="Q46" s="342">
        <v>0</v>
      </c>
      <c r="R46" s="342">
        <v>0</v>
      </c>
      <c r="S46" s="342">
        <v>0</v>
      </c>
      <c r="T46" s="342">
        <v>0</v>
      </c>
      <c r="U46" s="342">
        <v>56.72</v>
      </c>
      <c r="V46" s="342">
        <v>0</v>
      </c>
      <c r="W46" s="342">
        <v>0</v>
      </c>
      <c r="X46" s="342">
        <v>0</v>
      </c>
      <c r="Y46" s="342">
        <v>0</v>
      </c>
      <c r="Z46" s="342">
        <v>0</v>
      </c>
      <c r="AA46" s="342">
        <v>0</v>
      </c>
      <c r="AB46" s="342">
        <v>0</v>
      </c>
      <c r="AC46" s="342">
        <v>44.6</v>
      </c>
      <c r="AD46" s="342">
        <v>0</v>
      </c>
      <c r="AE46" s="342">
        <v>51.951999999999998</v>
      </c>
      <c r="AF46" s="342">
        <v>15.888</v>
      </c>
      <c r="AG46" s="342">
        <v>1.5720000000000001</v>
      </c>
      <c r="AH46" s="342">
        <v>152.33500000000001</v>
      </c>
      <c r="AI46" s="342">
        <v>73.087000000000003</v>
      </c>
      <c r="AJ46" s="342">
        <v>0</v>
      </c>
      <c r="AK46" s="342">
        <v>12.452</v>
      </c>
      <c r="AL46" s="342">
        <v>0</v>
      </c>
      <c r="AM46" s="342">
        <v>501.65199999999999</v>
      </c>
      <c r="AN46" s="342">
        <v>71.742999999999995</v>
      </c>
      <c r="AO46" s="342">
        <v>300.45</v>
      </c>
      <c r="AP46" s="342">
        <v>0</v>
      </c>
      <c r="AQ46" s="342">
        <v>0</v>
      </c>
      <c r="AR46" s="342">
        <v>0</v>
      </c>
      <c r="AS46" s="342">
        <v>0</v>
      </c>
      <c r="AT46" s="342">
        <v>0</v>
      </c>
      <c r="AU46" s="342">
        <v>0</v>
      </c>
      <c r="AV46" s="342">
        <v>0</v>
      </c>
      <c r="AW46" s="342">
        <v>0.53500000000000003</v>
      </c>
      <c r="AX46" s="342">
        <v>3642.9549999999999</v>
      </c>
      <c r="AY46" s="342">
        <v>0</v>
      </c>
      <c r="AZ46" s="342">
        <v>0</v>
      </c>
      <c r="BA46" s="342">
        <v>5.1950000000000003</v>
      </c>
      <c r="BB46" s="342">
        <v>0</v>
      </c>
      <c r="BC46" s="342">
        <v>306.77499999999998</v>
      </c>
      <c r="BD46" s="342">
        <v>0</v>
      </c>
      <c r="BE46" s="342">
        <v>22.710999999999999</v>
      </c>
      <c r="BF46" s="342">
        <v>0</v>
      </c>
      <c r="BG46" s="342">
        <v>0</v>
      </c>
      <c r="BH46" s="342">
        <v>0</v>
      </c>
      <c r="BI46" s="342">
        <v>61.043999999999997</v>
      </c>
      <c r="BJ46" s="342">
        <v>0</v>
      </c>
      <c r="BK46" s="342">
        <v>0</v>
      </c>
      <c r="BL46" s="342">
        <v>0</v>
      </c>
      <c r="BM46" s="344">
        <f t="shared" si="2"/>
        <v>5536.6539999999995</v>
      </c>
      <c r="BN46" s="346"/>
      <c r="BO46" s="344">
        <v>4144.1850000000004</v>
      </c>
      <c r="BZ46" s="209"/>
    </row>
    <row r="47" spans="1:78" ht="15.75" customHeight="1">
      <c r="A47" s="227" t="s">
        <v>58</v>
      </c>
      <c r="B47" s="341" t="s">
        <v>190</v>
      </c>
      <c r="C47" s="342">
        <f t="shared" si="0"/>
        <v>16.016000000000002</v>
      </c>
      <c r="D47" s="341">
        <v>0</v>
      </c>
      <c r="E47" s="341">
        <v>0</v>
      </c>
      <c r="F47" s="341">
        <v>1.3859999999999999</v>
      </c>
      <c r="G47" s="341">
        <v>0</v>
      </c>
      <c r="H47" s="341">
        <v>0</v>
      </c>
      <c r="I47" s="341">
        <v>0</v>
      </c>
      <c r="J47" s="341">
        <v>0</v>
      </c>
      <c r="K47" s="341">
        <f t="shared" si="1"/>
        <v>14.63</v>
      </c>
      <c r="L47" s="343">
        <v>0</v>
      </c>
      <c r="M47" s="342">
        <v>0</v>
      </c>
      <c r="N47" s="342">
        <v>0</v>
      </c>
      <c r="O47" s="342">
        <v>0</v>
      </c>
      <c r="P47" s="342">
        <v>0</v>
      </c>
      <c r="Q47" s="342">
        <v>0</v>
      </c>
      <c r="R47" s="342">
        <v>0</v>
      </c>
      <c r="S47" s="342">
        <v>0</v>
      </c>
      <c r="T47" s="342">
        <v>0</v>
      </c>
      <c r="U47" s="342">
        <v>0</v>
      </c>
      <c r="V47" s="342">
        <v>0</v>
      </c>
      <c r="W47" s="342">
        <v>0</v>
      </c>
      <c r="X47" s="342">
        <v>0</v>
      </c>
      <c r="Y47" s="342">
        <v>0</v>
      </c>
      <c r="Z47" s="342">
        <v>0</v>
      </c>
      <c r="AA47" s="342">
        <v>0</v>
      </c>
      <c r="AB47" s="342">
        <v>0</v>
      </c>
      <c r="AC47" s="342">
        <v>0</v>
      </c>
      <c r="AD47" s="342">
        <v>0</v>
      </c>
      <c r="AE47" s="342">
        <v>0</v>
      </c>
      <c r="AF47" s="342">
        <v>0</v>
      </c>
      <c r="AG47" s="342">
        <v>0</v>
      </c>
      <c r="AH47" s="342">
        <v>0</v>
      </c>
      <c r="AI47" s="342">
        <v>0</v>
      </c>
      <c r="AJ47" s="342">
        <v>0</v>
      </c>
      <c r="AK47" s="342">
        <v>0</v>
      </c>
      <c r="AL47" s="342">
        <v>0</v>
      </c>
      <c r="AM47" s="342">
        <v>0</v>
      </c>
      <c r="AN47" s="342">
        <v>0</v>
      </c>
      <c r="AO47" s="342">
        <v>0</v>
      </c>
      <c r="AP47" s="342">
        <v>0</v>
      </c>
      <c r="AQ47" s="342">
        <v>0</v>
      </c>
      <c r="AR47" s="342">
        <v>0</v>
      </c>
      <c r="AS47" s="342">
        <v>0</v>
      </c>
      <c r="AT47" s="342">
        <v>0</v>
      </c>
      <c r="AU47" s="342">
        <v>0</v>
      </c>
      <c r="AV47" s="342">
        <v>0</v>
      </c>
      <c r="AW47" s="342">
        <v>0</v>
      </c>
      <c r="AX47" s="342">
        <v>0</v>
      </c>
      <c r="AY47" s="342">
        <v>14.63</v>
      </c>
      <c r="AZ47" s="342">
        <v>0</v>
      </c>
      <c r="BA47" s="342">
        <v>0</v>
      </c>
      <c r="BB47" s="342">
        <v>0</v>
      </c>
      <c r="BC47" s="342">
        <v>0</v>
      </c>
      <c r="BD47" s="342">
        <v>0</v>
      </c>
      <c r="BE47" s="342">
        <v>0</v>
      </c>
      <c r="BF47" s="342">
        <v>0</v>
      </c>
      <c r="BG47" s="342">
        <v>0</v>
      </c>
      <c r="BH47" s="342">
        <v>0</v>
      </c>
      <c r="BI47" s="342">
        <v>0</v>
      </c>
      <c r="BJ47" s="342">
        <v>0</v>
      </c>
      <c r="BK47" s="342">
        <v>0</v>
      </c>
      <c r="BL47" s="342">
        <v>0</v>
      </c>
      <c r="BM47" s="344">
        <f t="shared" si="2"/>
        <v>14.63</v>
      </c>
      <c r="BN47" s="346"/>
      <c r="BO47" s="344">
        <v>0</v>
      </c>
      <c r="BZ47" s="209"/>
    </row>
    <row r="48" spans="1:78" ht="15.75" customHeight="1">
      <c r="A48" s="227" t="s">
        <v>59</v>
      </c>
      <c r="B48" s="341" t="s">
        <v>191</v>
      </c>
      <c r="C48" s="342">
        <f t="shared" si="0"/>
        <v>4991.0210000000006</v>
      </c>
      <c r="D48" s="341">
        <v>0</v>
      </c>
      <c r="E48" s="341">
        <v>0</v>
      </c>
      <c r="F48" s="341">
        <v>233.37700000000001</v>
      </c>
      <c r="G48" s="341">
        <v>0</v>
      </c>
      <c r="H48" s="341">
        <v>0</v>
      </c>
      <c r="I48" s="341">
        <v>0</v>
      </c>
      <c r="J48" s="341">
        <v>0</v>
      </c>
      <c r="K48" s="341">
        <f t="shared" si="1"/>
        <v>4757.6440000000002</v>
      </c>
      <c r="L48" s="343">
        <v>0</v>
      </c>
      <c r="M48" s="342">
        <v>0</v>
      </c>
      <c r="N48" s="342">
        <v>0</v>
      </c>
      <c r="O48" s="342">
        <v>13.483000000000001</v>
      </c>
      <c r="P48" s="342">
        <v>0</v>
      </c>
      <c r="Q48" s="342">
        <v>0</v>
      </c>
      <c r="R48" s="342">
        <v>0</v>
      </c>
      <c r="S48" s="342">
        <v>0</v>
      </c>
      <c r="T48" s="342">
        <v>0</v>
      </c>
      <c r="U48" s="342">
        <v>0</v>
      </c>
      <c r="V48" s="342">
        <v>0</v>
      </c>
      <c r="W48" s="342">
        <v>0</v>
      </c>
      <c r="X48" s="342">
        <v>0</v>
      </c>
      <c r="Y48" s="342">
        <v>0</v>
      </c>
      <c r="Z48" s="342">
        <v>0</v>
      </c>
      <c r="AA48" s="342">
        <v>0</v>
      </c>
      <c r="AB48" s="342">
        <v>0</v>
      </c>
      <c r="AC48" s="342">
        <v>0</v>
      </c>
      <c r="AD48" s="342">
        <v>33.070999999999998</v>
      </c>
      <c r="AE48" s="342">
        <v>70.38</v>
      </c>
      <c r="AF48" s="342">
        <v>39.543999999999997</v>
      </c>
      <c r="AG48" s="342">
        <v>0.91100000000000003</v>
      </c>
      <c r="AH48" s="342">
        <v>37.877000000000002</v>
      </c>
      <c r="AI48" s="342">
        <v>90.528999999999996</v>
      </c>
      <c r="AJ48" s="342">
        <v>1.2869999999999999</v>
      </c>
      <c r="AK48" s="342">
        <v>0</v>
      </c>
      <c r="AL48" s="342">
        <v>0</v>
      </c>
      <c r="AM48" s="342">
        <v>0</v>
      </c>
      <c r="AN48" s="342">
        <v>0</v>
      </c>
      <c r="AO48" s="342">
        <v>24.794</v>
      </c>
      <c r="AP48" s="342">
        <v>0</v>
      </c>
      <c r="AQ48" s="342">
        <v>0</v>
      </c>
      <c r="AR48" s="342">
        <v>47.482999999999997</v>
      </c>
      <c r="AS48" s="342">
        <v>0</v>
      </c>
      <c r="AT48" s="342">
        <v>0</v>
      </c>
      <c r="AU48" s="342">
        <v>0</v>
      </c>
      <c r="AV48" s="342">
        <v>0</v>
      </c>
      <c r="AW48" s="342">
        <v>35.441000000000003</v>
      </c>
      <c r="AX48" s="342">
        <v>0.69299999999999995</v>
      </c>
      <c r="AY48" s="342">
        <v>0</v>
      </c>
      <c r="AZ48" s="342">
        <v>1132.462</v>
      </c>
      <c r="BA48" s="342">
        <v>2E-3</v>
      </c>
      <c r="BB48" s="342">
        <v>0</v>
      </c>
      <c r="BC48" s="342">
        <v>24.736999999999998</v>
      </c>
      <c r="BD48" s="342">
        <v>4.4630000000000001</v>
      </c>
      <c r="BE48" s="342">
        <v>0</v>
      </c>
      <c r="BF48" s="342">
        <v>0.13700000000000001</v>
      </c>
      <c r="BG48" s="342">
        <v>0</v>
      </c>
      <c r="BH48" s="342">
        <v>0</v>
      </c>
      <c r="BI48" s="342">
        <v>0</v>
      </c>
      <c r="BJ48" s="342">
        <v>0</v>
      </c>
      <c r="BK48" s="342">
        <v>0</v>
      </c>
      <c r="BL48" s="342">
        <v>0</v>
      </c>
      <c r="BM48" s="344">
        <f t="shared" si="2"/>
        <v>1557.2939999999999</v>
      </c>
      <c r="BN48" s="346"/>
      <c r="BO48" s="344">
        <v>3200.35</v>
      </c>
      <c r="BZ48" s="209"/>
    </row>
    <row r="49" spans="1:79" ht="15.75" customHeight="1">
      <c r="A49" s="227" t="s">
        <v>60</v>
      </c>
      <c r="B49" s="341" t="s">
        <v>192</v>
      </c>
      <c r="C49" s="342">
        <f t="shared" si="0"/>
        <v>7103.0910000000003</v>
      </c>
      <c r="D49" s="341">
        <v>0</v>
      </c>
      <c r="E49" s="341">
        <v>0</v>
      </c>
      <c r="F49" s="341">
        <v>596.42600000000004</v>
      </c>
      <c r="G49" s="341">
        <v>0</v>
      </c>
      <c r="H49" s="341">
        <v>0</v>
      </c>
      <c r="I49" s="341">
        <v>0</v>
      </c>
      <c r="J49" s="341">
        <v>0</v>
      </c>
      <c r="K49" s="341">
        <f t="shared" si="1"/>
        <v>6506.665</v>
      </c>
      <c r="L49" s="343">
        <v>0</v>
      </c>
      <c r="M49" s="342">
        <v>0</v>
      </c>
      <c r="N49" s="342">
        <v>0</v>
      </c>
      <c r="O49" s="342">
        <v>0</v>
      </c>
      <c r="P49" s="342">
        <v>0</v>
      </c>
      <c r="Q49" s="342">
        <v>0</v>
      </c>
      <c r="R49" s="342">
        <v>0</v>
      </c>
      <c r="S49" s="342">
        <v>0</v>
      </c>
      <c r="T49" s="342">
        <v>0</v>
      </c>
      <c r="U49" s="342">
        <v>0</v>
      </c>
      <c r="V49" s="342">
        <v>0</v>
      </c>
      <c r="W49" s="342">
        <v>0</v>
      </c>
      <c r="X49" s="342">
        <v>0</v>
      </c>
      <c r="Y49" s="342">
        <v>0</v>
      </c>
      <c r="Z49" s="342">
        <v>0</v>
      </c>
      <c r="AA49" s="342">
        <v>0</v>
      </c>
      <c r="AB49" s="342">
        <v>0</v>
      </c>
      <c r="AC49" s="342">
        <v>0</v>
      </c>
      <c r="AD49" s="342">
        <v>0</v>
      </c>
      <c r="AE49" s="342">
        <v>0</v>
      </c>
      <c r="AF49" s="342">
        <v>0</v>
      </c>
      <c r="AG49" s="342">
        <v>0</v>
      </c>
      <c r="AH49" s="342">
        <v>0</v>
      </c>
      <c r="AI49" s="342">
        <v>0</v>
      </c>
      <c r="AJ49" s="342">
        <v>0</v>
      </c>
      <c r="AK49" s="342">
        <v>0</v>
      </c>
      <c r="AL49" s="342">
        <v>0</v>
      </c>
      <c r="AM49" s="342">
        <v>0</v>
      </c>
      <c r="AN49" s="342">
        <v>0</v>
      </c>
      <c r="AO49" s="342">
        <v>0</v>
      </c>
      <c r="AP49" s="342">
        <v>0</v>
      </c>
      <c r="AQ49" s="342">
        <v>0</v>
      </c>
      <c r="AR49" s="342">
        <v>0</v>
      </c>
      <c r="AS49" s="342">
        <v>0</v>
      </c>
      <c r="AT49" s="342">
        <v>0</v>
      </c>
      <c r="AU49" s="342">
        <v>0</v>
      </c>
      <c r="AV49" s="342">
        <v>0</v>
      </c>
      <c r="AW49" s="342">
        <v>0</v>
      </c>
      <c r="AX49" s="342">
        <v>0</v>
      </c>
      <c r="AY49" s="342">
        <v>0</v>
      </c>
      <c r="AZ49" s="342">
        <v>0</v>
      </c>
      <c r="BA49" s="342">
        <v>6506.665</v>
      </c>
      <c r="BB49" s="342">
        <v>0</v>
      </c>
      <c r="BC49" s="342">
        <v>0</v>
      </c>
      <c r="BD49" s="342">
        <v>0</v>
      </c>
      <c r="BE49" s="342">
        <v>0</v>
      </c>
      <c r="BF49" s="342">
        <v>0</v>
      </c>
      <c r="BG49" s="342">
        <v>0</v>
      </c>
      <c r="BH49" s="342">
        <v>0</v>
      </c>
      <c r="BI49" s="342">
        <v>0</v>
      </c>
      <c r="BJ49" s="342">
        <v>0</v>
      </c>
      <c r="BK49" s="342">
        <v>0</v>
      </c>
      <c r="BL49" s="342">
        <v>0</v>
      </c>
      <c r="BM49" s="344">
        <f t="shared" si="2"/>
        <v>6506.665</v>
      </c>
      <c r="BN49" s="346"/>
      <c r="BO49" s="344">
        <v>0</v>
      </c>
      <c r="BZ49" s="209"/>
    </row>
    <row r="50" spans="1:79" ht="15.75" customHeight="1">
      <c r="A50" s="227" t="s">
        <v>61</v>
      </c>
      <c r="B50" s="341" t="s">
        <v>193</v>
      </c>
      <c r="C50" s="342">
        <f t="shared" si="0"/>
        <v>2785.498</v>
      </c>
      <c r="D50" s="341">
        <v>0</v>
      </c>
      <c r="E50" s="341">
        <v>0</v>
      </c>
      <c r="F50" s="341">
        <v>68.001000000000005</v>
      </c>
      <c r="G50" s="341">
        <v>0</v>
      </c>
      <c r="H50" s="341">
        <v>0</v>
      </c>
      <c r="I50" s="341">
        <v>0</v>
      </c>
      <c r="J50" s="341">
        <v>0</v>
      </c>
      <c r="K50" s="341">
        <f t="shared" si="1"/>
        <v>2717.4969999999998</v>
      </c>
      <c r="L50" s="343">
        <v>0</v>
      </c>
      <c r="M50" s="342">
        <v>0</v>
      </c>
      <c r="N50" s="342">
        <v>0</v>
      </c>
      <c r="O50" s="342">
        <v>0</v>
      </c>
      <c r="P50" s="342">
        <v>0</v>
      </c>
      <c r="Q50" s="342">
        <v>0</v>
      </c>
      <c r="R50" s="342">
        <v>0</v>
      </c>
      <c r="S50" s="342">
        <v>0</v>
      </c>
      <c r="T50" s="342">
        <v>0</v>
      </c>
      <c r="U50" s="342">
        <v>0</v>
      </c>
      <c r="V50" s="342">
        <v>0</v>
      </c>
      <c r="W50" s="342">
        <v>0</v>
      </c>
      <c r="X50" s="342">
        <v>0</v>
      </c>
      <c r="Y50" s="342">
        <v>0</v>
      </c>
      <c r="Z50" s="342">
        <v>0</v>
      </c>
      <c r="AA50" s="342">
        <v>0</v>
      </c>
      <c r="AB50" s="342">
        <v>0</v>
      </c>
      <c r="AC50" s="342">
        <v>0</v>
      </c>
      <c r="AD50" s="342">
        <v>0</v>
      </c>
      <c r="AE50" s="342">
        <v>35.131</v>
      </c>
      <c r="AF50" s="342">
        <v>0</v>
      </c>
      <c r="AG50" s="342">
        <v>4.3810000000000002</v>
      </c>
      <c r="AH50" s="342">
        <v>0</v>
      </c>
      <c r="AI50" s="342">
        <v>16.379000000000001</v>
      </c>
      <c r="AJ50" s="342">
        <v>9.4529999999999994</v>
      </c>
      <c r="AK50" s="342">
        <v>0</v>
      </c>
      <c r="AL50" s="342">
        <v>0</v>
      </c>
      <c r="AM50" s="342">
        <v>0</v>
      </c>
      <c r="AN50" s="342">
        <v>0</v>
      </c>
      <c r="AO50" s="342">
        <v>25.795999999999999</v>
      </c>
      <c r="AP50" s="342">
        <v>0</v>
      </c>
      <c r="AQ50" s="342">
        <v>0</v>
      </c>
      <c r="AR50" s="342">
        <v>0</v>
      </c>
      <c r="AS50" s="342">
        <v>0</v>
      </c>
      <c r="AT50" s="342">
        <v>0</v>
      </c>
      <c r="AU50" s="342">
        <v>0</v>
      </c>
      <c r="AV50" s="342">
        <v>0</v>
      </c>
      <c r="AW50" s="342">
        <v>0</v>
      </c>
      <c r="AX50" s="342">
        <v>1.413</v>
      </c>
      <c r="AY50" s="342">
        <v>0</v>
      </c>
      <c r="AZ50" s="342">
        <v>0</v>
      </c>
      <c r="BA50" s="342">
        <v>0</v>
      </c>
      <c r="BB50" s="342">
        <v>2619.7979999999998</v>
      </c>
      <c r="BC50" s="342">
        <v>0</v>
      </c>
      <c r="BD50" s="342">
        <v>0</v>
      </c>
      <c r="BE50" s="342">
        <v>0</v>
      </c>
      <c r="BF50" s="342">
        <v>0</v>
      </c>
      <c r="BG50" s="342">
        <v>0</v>
      </c>
      <c r="BH50" s="342">
        <v>0</v>
      </c>
      <c r="BI50" s="342">
        <v>5.1459999999999999</v>
      </c>
      <c r="BJ50" s="342">
        <v>0</v>
      </c>
      <c r="BK50" s="342">
        <v>0</v>
      </c>
      <c r="BL50" s="342">
        <v>0</v>
      </c>
      <c r="BM50" s="344">
        <f t="shared" si="2"/>
        <v>2717.4969999999998</v>
      </c>
      <c r="BN50" s="346"/>
      <c r="BO50" s="344">
        <v>0</v>
      </c>
      <c r="BZ50" s="209"/>
    </row>
    <row r="51" spans="1:79" ht="15.75" customHeight="1">
      <c r="A51" s="227" t="s">
        <v>62</v>
      </c>
      <c r="B51" s="341" t="s">
        <v>63</v>
      </c>
      <c r="C51" s="342">
        <f t="shared" si="0"/>
        <v>25943.623</v>
      </c>
      <c r="D51" s="341">
        <v>0</v>
      </c>
      <c r="E51" s="341">
        <v>0</v>
      </c>
      <c r="F51" s="341">
        <v>0</v>
      </c>
      <c r="G51" s="341">
        <v>0</v>
      </c>
      <c r="H51" s="341">
        <v>0</v>
      </c>
      <c r="I51" s="341">
        <v>0</v>
      </c>
      <c r="J51" s="341">
        <v>0</v>
      </c>
      <c r="K51" s="341">
        <f t="shared" si="1"/>
        <v>25943.623</v>
      </c>
      <c r="L51" s="343">
        <v>0</v>
      </c>
      <c r="M51" s="342">
        <v>0</v>
      </c>
      <c r="N51" s="342">
        <v>0</v>
      </c>
      <c r="O51" s="342">
        <v>0</v>
      </c>
      <c r="P51" s="342">
        <v>0</v>
      </c>
      <c r="Q51" s="342">
        <v>0</v>
      </c>
      <c r="R51" s="342">
        <v>0</v>
      </c>
      <c r="S51" s="342">
        <v>0</v>
      </c>
      <c r="T51" s="342">
        <v>0</v>
      </c>
      <c r="U51" s="342">
        <v>0</v>
      </c>
      <c r="V51" s="342">
        <v>0</v>
      </c>
      <c r="W51" s="342">
        <v>0</v>
      </c>
      <c r="X51" s="342">
        <v>0</v>
      </c>
      <c r="Y51" s="342">
        <v>0</v>
      </c>
      <c r="Z51" s="342">
        <v>0</v>
      </c>
      <c r="AA51" s="342">
        <v>0</v>
      </c>
      <c r="AB51" s="342">
        <v>0</v>
      </c>
      <c r="AC51" s="342">
        <v>0</v>
      </c>
      <c r="AD51" s="342">
        <v>0</v>
      </c>
      <c r="AE51" s="342">
        <v>0</v>
      </c>
      <c r="AF51" s="342">
        <v>0</v>
      </c>
      <c r="AG51" s="342">
        <v>0</v>
      </c>
      <c r="AH51" s="342">
        <v>0</v>
      </c>
      <c r="AI51" s="342">
        <v>0</v>
      </c>
      <c r="AJ51" s="342">
        <v>0</v>
      </c>
      <c r="AK51" s="342">
        <v>0</v>
      </c>
      <c r="AL51" s="342">
        <v>0</v>
      </c>
      <c r="AM51" s="342">
        <v>0</v>
      </c>
      <c r="AN51" s="342">
        <v>0</v>
      </c>
      <c r="AO51" s="342">
        <v>0</v>
      </c>
      <c r="AP51" s="342">
        <v>0</v>
      </c>
      <c r="AQ51" s="342">
        <v>0</v>
      </c>
      <c r="AR51" s="342">
        <v>0</v>
      </c>
      <c r="AS51" s="342">
        <v>0</v>
      </c>
      <c r="AT51" s="342">
        <v>0</v>
      </c>
      <c r="AU51" s="342">
        <v>0</v>
      </c>
      <c r="AV51" s="342">
        <v>0</v>
      </c>
      <c r="AW51" s="342">
        <v>0</v>
      </c>
      <c r="AX51" s="342">
        <v>0</v>
      </c>
      <c r="AY51" s="342">
        <v>0</v>
      </c>
      <c r="AZ51" s="342">
        <v>0</v>
      </c>
      <c r="BA51" s="342">
        <v>0</v>
      </c>
      <c r="BB51" s="342">
        <v>0</v>
      </c>
      <c r="BC51" s="342">
        <v>25943.623</v>
      </c>
      <c r="BD51" s="342">
        <v>0</v>
      </c>
      <c r="BE51" s="342">
        <v>0</v>
      </c>
      <c r="BF51" s="342">
        <v>0</v>
      </c>
      <c r="BG51" s="342">
        <v>0</v>
      </c>
      <c r="BH51" s="342">
        <v>0</v>
      </c>
      <c r="BI51" s="342">
        <v>0</v>
      </c>
      <c r="BJ51" s="342">
        <v>0</v>
      </c>
      <c r="BK51" s="342">
        <v>0</v>
      </c>
      <c r="BL51" s="342">
        <v>0</v>
      </c>
      <c r="BM51" s="344">
        <f t="shared" si="2"/>
        <v>25943.623</v>
      </c>
      <c r="BN51" s="346"/>
      <c r="BO51" s="344">
        <v>0</v>
      </c>
      <c r="BZ51" s="209"/>
    </row>
    <row r="52" spans="1:79" ht="15.75" customHeight="1">
      <c r="A52" s="227" t="s">
        <v>64</v>
      </c>
      <c r="B52" s="341" t="s">
        <v>211</v>
      </c>
      <c r="C52" s="342">
        <f t="shared" si="0"/>
        <v>735.12900000000002</v>
      </c>
      <c r="D52" s="341">
        <v>0</v>
      </c>
      <c r="E52" s="341">
        <v>0</v>
      </c>
      <c r="F52" s="341">
        <v>0</v>
      </c>
      <c r="G52" s="341">
        <v>0</v>
      </c>
      <c r="H52" s="341">
        <v>0</v>
      </c>
      <c r="I52" s="341">
        <v>0</v>
      </c>
      <c r="J52" s="341">
        <v>0</v>
      </c>
      <c r="K52" s="341">
        <f t="shared" si="1"/>
        <v>735.12900000000002</v>
      </c>
      <c r="L52" s="343">
        <v>0</v>
      </c>
      <c r="M52" s="342">
        <v>0</v>
      </c>
      <c r="N52" s="342">
        <v>0</v>
      </c>
      <c r="O52" s="342">
        <v>0</v>
      </c>
      <c r="P52" s="342">
        <v>0</v>
      </c>
      <c r="Q52" s="342">
        <v>0</v>
      </c>
      <c r="R52" s="342">
        <v>0</v>
      </c>
      <c r="S52" s="342">
        <v>0</v>
      </c>
      <c r="T52" s="342">
        <v>0</v>
      </c>
      <c r="U52" s="342">
        <v>0</v>
      </c>
      <c r="V52" s="342">
        <v>0</v>
      </c>
      <c r="W52" s="342">
        <v>0</v>
      </c>
      <c r="X52" s="342">
        <v>0</v>
      </c>
      <c r="Y52" s="342">
        <v>0</v>
      </c>
      <c r="Z52" s="342">
        <v>0</v>
      </c>
      <c r="AA52" s="342">
        <v>0</v>
      </c>
      <c r="AB52" s="342">
        <v>0</v>
      </c>
      <c r="AC52" s="342">
        <v>0</v>
      </c>
      <c r="AD52" s="342">
        <v>0</v>
      </c>
      <c r="AE52" s="342">
        <v>0</v>
      </c>
      <c r="AF52" s="342">
        <v>0</v>
      </c>
      <c r="AG52" s="342">
        <v>0</v>
      </c>
      <c r="AH52" s="342">
        <v>0</v>
      </c>
      <c r="AI52" s="342">
        <v>0</v>
      </c>
      <c r="AJ52" s="342">
        <v>0</v>
      </c>
      <c r="AK52" s="342">
        <v>0</v>
      </c>
      <c r="AL52" s="342">
        <v>0</v>
      </c>
      <c r="AM52" s="342">
        <v>0</v>
      </c>
      <c r="AN52" s="342">
        <v>0</v>
      </c>
      <c r="AO52" s="342">
        <v>0</v>
      </c>
      <c r="AP52" s="342">
        <v>0</v>
      </c>
      <c r="AQ52" s="342">
        <v>0</v>
      </c>
      <c r="AR52" s="342">
        <v>0</v>
      </c>
      <c r="AS52" s="342">
        <v>0</v>
      </c>
      <c r="AT52" s="342">
        <v>0</v>
      </c>
      <c r="AU52" s="342">
        <v>0</v>
      </c>
      <c r="AV52" s="342">
        <v>0</v>
      </c>
      <c r="AW52" s="342">
        <v>0</v>
      </c>
      <c r="AX52" s="342">
        <v>0</v>
      </c>
      <c r="AY52" s="342">
        <v>0</v>
      </c>
      <c r="AZ52" s="342">
        <v>0</v>
      </c>
      <c r="BA52" s="342">
        <v>0</v>
      </c>
      <c r="BB52" s="342">
        <v>0</v>
      </c>
      <c r="BC52" s="342">
        <v>0</v>
      </c>
      <c r="BD52" s="342">
        <v>735.12900000000002</v>
      </c>
      <c r="BE52" s="342">
        <v>0</v>
      </c>
      <c r="BF52" s="342">
        <v>0</v>
      </c>
      <c r="BG52" s="342">
        <v>0</v>
      </c>
      <c r="BH52" s="342">
        <v>0</v>
      </c>
      <c r="BI52" s="342">
        <v>0</v>
      </c>
      <c r="BJ52" s="342">
        <v>0</v>
      </c>
      <c r="BK52" s="342">
        <v>0</v>
      </c>
      <c r="BL52" s="342">
        <v>0</v>
      </c>
      <c r="BM52" s="344">
        <f t="shared" si="2"/>
        <v>735.12900000000002</v>
      </c>
      <c r="BN52" s="346"/>
      <c r="BO52" s="344">
        <v>0</v>
      </c>
      <c r="BZ52" s="209"/>
    </row>
    <row r="53" spans="1:79" ht="15.75" customHeight="1">
      <c r="A53" s="227" t="s">
        <v>65</v>
      </c>
      <c r="B53" s="341" t="s">
        <v>74</v>
      </c>
      <c r="C53" s="342">
        <f t="shared" si="0"/>
        <v>11234.772999999999</v>
      </c>
      <c r="D53" s="341">
        <v>0</v>
      </c>
      <c r="E53" s="341">
        <v>0</v>
      </c>
      <c r="F53" s="341">
        <v>0</v>
      </c>
      <c r="G53" s="341">
        <v>0</v>
      </c>
      <c r="H53" s="341">
        <v>0</v>
      </c>
      <c r="I53" s="341">
        <v>0</v>
      </c>
      <c r="J53" s="341">
        <v>0</v>
      </c>
      <c r="K53" s="341">
        <f t="shared" si="1"/>
        <v>11234.772999999999</v>
      </c>
      <c r="L53" s="343">
        <v>0</v>
      </c>
      <c r="M53" s="342">
        <v>0</v>
      </c>
      <c r="N53" s="342">
        <v>0</v>
      </c>
      <c r="O53" s="342">
        <v>0</v>
      </c>
      <c r="P53" s="342">
        <v>0</v>
      </c>
      <c r="Q53" s="342">
        <v>0</v>
      </c>
      <c r="R53" s="342">
        <v>0</v>
      </c>
      <c r="S53" s="342">
        <v>0</v>
      </c>
      <c r="T53" s="342">
        <v>0</v>
      </c>
      <c r="U53" s="342">
        <v>0</v>
      </c>
      <c r="V53" s="342">
        <v>0</v>
      </c>
      <c r="W53" s="342">
        <v>0</v>
      </c>
      <c r="X53" s="342">
        <v>0</v>
      </c>
      <c r="Y53" s="342">
        <v>0</v>
      </c>
      <c r="Z53" s="342">
        <v>0</v>
      </c>
      <c r="AA53" s="342">
        <v>0</v>
      </c>
      <c r="AB53" s="342">
        <v>0</v>
      </c>
      <c r="AC53" s="342">
        <v>0</v>
      </c>
      <c r="AD53" s="342">
        <v>0</v>
      </c>
      <c r="AE53" s="342">
        <v>0</v>
      </c>
      <c r="AF53" s="342">
        <v>0</v>
      </c>
      <c r="AG53" s="342">
        <v>0</v>
      </c>
      <c r="AH53" s="342">
        <v>0</v>
      </c>
      <c r="AI53" s="342">
        <v>0</v>
      </c>
      <c r="AJ53" s="342">
        <v>0</v>
      </c>
      <c r="AK53" s="342">
        <v>0</v>
      </c>
      <c r="AL53" s="342">
        <v>0</v>
      </c>
      <c r="AM53" s="342">
        <v>0</v>
      </c>
      <c r="AN53" s="342">
        <v>0</v>
      </c>
      <c r="AO53" s="342">
        <v>0</v>
      </c>
      <c r="AP53" s="342">
        <v>0</v>
      </c>
      <c r="AQ53" s="342">
        <v>0</v>
      </c>
      <c r="AR53" s="342">
        <v>0</v>
      </c>
      <c r="AS53" s="342">
        <v>0</v>
      </c>
      <c r="AT53" s="342">
        <v>0</v>
      </c>
      <c r="AU53" s="342">
        <v>0</v>
      </c>
      <c r="AV53" s="342">
        <v>0</v>
      </c>
      <c r="AW53" s="342">
        <v>0</v>
      </c>
      <c r="AX53" s="342">
        <v>0</v>
      </c>
      <c r="AY53" s="342">
        <v>0</v>
      </c>
      <c r="AZ53" s="342">
        <v>0</v>
      </c>
      <c r="BA53" s="342">
        <v>0</v>
      </c>
      <c r="BB53" s="342">
        <v>0</v>
      </c>
      <c r="BC53" s="342">
        <v>0</v>
      </c>
      <c r="BD53" s="342">
        <v>0</v>
      </c>
      <c r="BE53" s="342">
        <v>11180.384</v>
      </c>
      <c r="BF53" s="342">
        <v>0</v>
      </c>
      <c r="BG53" s="342">
        <v>0</v>
      </c>
      <c r="BH53" s="342">
        <v>0</v>
      </c>
      <c r="BI53" s="342">
        <v>54.389000000000003</v>
      </c>
      <c r="BJ53" s="342">
        <v>0</v>
      </c>
      <c r="BK53" s="342">
        <v>0</v>
      </c>
      <c r="BL53" s="342">
        <v>0</v>
      </c>
      <c r="BM53" s="344">
        <f t="shared" si="2"/>
        <v>11234.772999999999</v>
      </c>
      <c r="BN53" s="346"/>
      <c r="BO53" s="344">
        <v>0</v>
      </c>
      <c r="BZ53" s="209"/>
    </row>
    <row r="54" spans="1:79" ht="15.75" customHeight="1">
      <c r="A54" s="227" t="s">
        <v>66</v>
      </c>
      <c r="B54" s="341" t="s">
        <v>67</v>
      </c>
      <c r="C54" s="342">
        <f t="shared" si="0"/>
        <v>6427.4590000000007</v>
      </c>
      <c r="D54" s="341">
        <v>0</v>
      </c>
      <c r="E54" s="341">
        <v>0</v>
      </c>
      <c r="F54" s="341">
        <v>0</v>
      </c>
      <c r="G54" s="341">
        <v>0</v>
      </c>
      <c r="H54" s="341">
        <v>0</v>
      </c>
      <c r="I54" s="341">
        <v>0</v>
      </c>
      <c r="J54" s="341">
        <v>0</v>
      </c>
      <c r="K54" s="341">
        <f t="shared" si="1"/>
        <v>6427.4590000000007</v>
      </c>
      <c r="L54" s="343">
        <v>0</v>
      </c>
      <c r="M54" s="342">
        <v>0</v>
      </c>
      <c r="N54" s="342">
        <v>0</v>
      </c>
      <c r="O54" s="342">
        <v>0</v>
      </c>
      <c r="P54" s="342">
        <v>0</v>
      </c>
      <c r="Q54" s="342">
        <v>0</v>
      </c>
      <c r="R54" s="342">
        <v>0</v>
      </c>
      <c r="S54" s="342">
        <v>0</v>
      </c>
      <c r="T54" s="342">
        <v>0</v>
      </c>
      <c r="U54" s="342">
        <v>0</v>
      </c>
      <c r="V54" s="342">
        <v>0</v>
      </c>
      <c r="W54" s="342">
        <v>0</v>
      </c>
      <c r="X54" s="342">
        <v>0</v>
      </c>
      <c r="Y54" s="342">
        <v>0</v>
      </c>
      <c r="Z54" s="342">
        <v>0</v>
      </c>
      <c r="AA54" s="342">
        <v>0</v>
      </c>
      <c r="AB54" s="342">
        <v>0</v>
      </c>
      <c r="AC54" s="342">
        <v>0</v>
      </c>
      <c r="AD54" s="342">
        <v>0</v>
      </c>
      <c r="AE54" s="342">
        <v>0</v>
      </c>
      <c r="AF54" s="342">
        <v>0</v>
      </c>
      <c r="AG54" s="342">
        <v>0</v>
      </c>
      <c r="AH54" s="342">
        <v>0</v>
      </c>
      <c r="AI54" s="342">
        <v>0.49299999999999999</v>
      </c>
      <c r="AJ54" s="342">
        <v>0</v>
      </c>
      <c r="AK54" s="342">
        <v>0</v>
      </c>
      <c r="AL54" s="342">
        <v>0</v>
      </c>
      <c r="AM54" s="342">
        <v>0</v>
      </c>
      <c r="AN54" s="342">
        <v>0</v>
      </c>
      <c r="AO54" s="342">
        <v>0</v>
      </c>
      <c r="AP54" s="342">
        <v>0</v>
      </c>
      <c r="AQ54" s="342">
        <v>0</v>
      </c>
      <c r="AR54" s="342">
        <v>0</v>
      </c>
      <c r="AS54" s="342">
        <v>0</v>
      </c>
      <c r="AT54" s="342">
        <v>0</v>
      </c>
      <c r="AU54" s="342">
        <v>0</v>
      </c>
      <c r="AV54" s="342">
        <v>0</v>
      </c>
      <c r="AW54" s="342">
        <v>0</v>
      </c>
      <c r="AX54" s="342">
        <v>0</v>
      </c>
      <c r="AY54" s="342">
        <v>0</v>
      </c>
      <c r="AZ54" s="342">
        <v>0</v>
      </c>
      <c r="BA54" s="342">
        <v>0</v>
      </c>
      <c r="BB54" s="342">
        <v>0</v>
      </c>
      <c r="BC54" s="342">
        <v>0</v>
      </c>
      <c r="BD54" s="342">
        <v>0</v>
      </c>
      <c r="BE54" s="342">
        <v>0</v>
      </c>
      <c r="BF54" s="342">
        <v>6426.9660000000003</v>
      </c>
      <c r="BG54" s="342">
        <v>0</v>
      </c>
      <c r="BH54" s="342">
        <v>0</v>
      </c>
      <c r="BI54" s="342">
        <v>0</v>
      </c>
      <c r="BJ54" s="342">
        <v>0</v>
      </c>
      <c r="BK54" s="342">
        <v>0</v>
      </c>
      <c r="BL54" s="342">
        <v>0</v>
      </c>
      <c r="BM54" s="344">
        <f t="shared" si="2"/>
        <v>6427.4590000000007</v>
      </c>
      <c r="BN54" s="346"/>
      <c r="BO54" s="344">
        <v>0</v>
      </c>
      <c r="BZ54" s="209"/>
    </row>
    <row r="55" spans="1:79" ht="15.75" customHeight="1">
      <c r="A55" s="227" t="s">
        <v>68</v>
      </c>
      <c r="B55" s="341" t="s">
        <v>291</v>
      </c>
      <c r="C55" s="342">
        <f t="shared" si="0"/>
        <v>2881.6630000000005</v>
      </c>
      <c r="D55" s="341">
        <v>0</v>
      </c>
      <c r="E55" s="341">
        <v>0</v>
      </c>
      <c r="F55" s="341">
        <v>0</v>
      </c>
      <c r="G55" s="341">
        <v>0</v>
      </c>
      <c r="H55" s="341">
        <v>0</v>
      </c>
      <c r="I55" s="341">
        <v>0</v>
      </c>
      <c r="J55" s="341">
        <v>0.42899999999999999</v>
      </c>
      <c r="K55" s="341">
        <f t="shared" si="1"/>
        <v>2881.2340000000004</v>
      </c>
      <c r="L55" s="343">
        <v>0</v>
      </c>
      <c r="M55" s="342">
        <v>0</v>
      </c>
      <c r="N55" s="342">
        <v>0</v>
      </c>
      <c r="O55" s="342">
        <v>0</v>
      </c>
      <c r="P55" s="342">
        <v>0</v>
      </c>
      <c r="Q55" s="342">
        <v>0</v>
      </c>
      <c r="R55" s="342">
        <v>0</v>
      </c>
      <c r="S55" s="342">
        <v>0</v>
      </c>
      <c r="T55" s="342">
        <v>0</v>
      </c>
      <c r="U55" s="342">
        <v>0</v>
      </c>
      <c r="V55" s="342">
        <v>0</v>
      </c>
      <c r="W55" s="342">
        <v>0</v>
      </c>
      <c r="X55" s="342">
        <v>0</v>
      </c>
      <c r="Y55" s="342">
        <v>0</v>
      </c>
      <c r="Z55" s="342">
        <v>0</v>
      </c>
      <c r="AA55" s="342">
        <v>0</v>
      </c>
      <c r="AB55" s="342">
        <v>0</v>
      </c>
      <c r="AC55" s="342">
        <v>0</v>
      </c>
      <c r="AD55" s="342">
        <v>0</v>
      </c>
      <c r="AE55" s="342">
        <v>0</v>
      </c>
      <c r="AF55" s="342">
        <v>0</v>
      </c>
      <c r="AG55" s="342">
        <v>18.925999999999998</v>
      </c>
      <c r="AH55" s="342">
        <v>0</v>
      </c>
      <c r="AI55" s="342">
        <v>1.25</v>
      </c>
      <c r="AJ55" s="342">
        <v>0</v>
      </c>
      <c r="AK55" s="342">
        <v>0</v>
      </c>
      <c r="AL55" s="342">
        <v>0</v>
      </c>
      <c r="AM55" s="342">
        <v>0</v>
      </c>
      <c r="AN55" s="342">
        <v>0</v>
      </c>
      <c r="AO55" s="342">
        <v>10.593</v>
      </c>
      <c r="AP55" s="342">
        <v>0</v>
      </c>
      <c r="AQ55" s="342">
        <v>0</v>
      </c>
      <c r="AR55" s="342">
        <v>0</v>
      </c>
      <c r="AS55" s="342">
        <v>0</v>
      </c>
      <c r="AT55" s="342">
        <v>0</v>
      </c>
      <c r="AU55" s="342">
        <v>0</v>
      </c>
      <c r="AV55" s="342">
        <v>0</v>
      </c>
      <c r="AW55" s="342">
        <v>0</v>
      </c>
      <c r="AX55" s="342">
        <v>0</v>
      </c>
      <c r="AY55" s="342">
        <v>0</v>
      </c>
      <c r="AZ55" s="342">
        <v>0</v>
      </c>
      <c r="BA55" s="342">
        <v>0</v>
      </c>
      <c r="BB55" s="342">
        <v>0</v>
      </c>
      <c r="BC55" s="342">
        <v>55.591000000000001</v>
      </c>
      <c r="BD55" s="342">
        <v>0</v>
      </c>
      <c r="BE55" s="342">
        <v>0</v>
      </c>
      <c r="BF55" s="342">
        <v>0</v>
      </c>
      <c r="BG55" s="342">
        <v>2786.3890000000001</v>
      </c>
      <c r="BH55" s="342">
        <v>0</v>
      </c>
      <c r="BI55" s="342">
        <v>5.0970000000000004</v>
      </c>
      <c r="BJ55" s="342">
        <v>0</v>
      </c>
      <c r="BK55" s="342">
        <v>0</v>
      </c>
      <c r="BL55" s="342">
        <v>0</v>
      </c>
      <c r="BM55" s="344">
        <f t="shared" si="2"/>
        <v>2877.8460000000005</v>
      </c>
      <c r="BN55" s="346"/>
      <c r="BO55" s="344">
        <v>3.3879999999999999</v>
      </c>
      <c r="BZ55" s="209"/>
    </row>
    <row r="56" spans="1:79" ht="15.75" customHeight="1">
      <c r="A56" s="227" t="s">
        <v>69</v>
      </c>
      <c r="B56" s="341" t="s">
        <v>194</v>
      </c>
      <c r="C56" s="342">
        <f t="shared" si="0"/>
        <v>830.98099999999999</v>
      </c>
      <c r="D56" s="341">
        <v>0</v>
      </c>
      <c r="E56" s="341">
        <v>0</v>
      </c>
      <c r="F56" s="341">
        <v>0</v>
      </c>
      <c r="G56" s="341">
        <v>0</v>
      </c>
      <c r="H56" s="341">
        <v>0</v>
      </c>
      <c r="I56" s="341">
        <v>0</v>
      </c>
      <c r="J56" s="341">
        <v>0</v>
      </c>
      <c r="K56" s="341">
        <f t="shared" si="1"/>
        <v>830.98099999999999</v>
      </c>
      <c r="L56" s="343">
        <v>0</v>
      </c>
      <c r="M56" s="342">
        <v>0</v>
      </c>
      <c r="N56" s="342">
        <v>0</v>
      </c>
      <c r="O56" s="342">
        <v>0</v>
      </c>
      <c r="P56" s="342">
        <v>0</v>
      </c>
      <c r="Q56" s="342">
        <v>0</v>
      </c>
      <c r="R56" s="342">
        <v>0</v>
      </c>
      <c r="S56" s="342">
        <v>0</v>
      </c>
      <c r="T56" s="342">
        <v>0</v>
      </c>
      <c r="U56" s="342">
        <v>0</v>
      </c>
      <c r="V56" s="342">
        <v>0</v>
      </c>
      <c r="W56" s="342">
        <v>0</v>
      </c>
      <c r="X56" s="342">
        <v>0</v>
      </c>
      <c r="Y56" s="342">
        <v>0</v>
      </c>
      <c r="Z56" s="342">
        <v>0</v>
      </c>
      <c r="AA56" s="342">
        <v>0</v>
      </c>
      <c r="AB56" s="342">
        <v>0</v>
      </c>
      <c r="AC56" s="342">
        <v>0</v>
      </c>
      <c r="AD56" s="342">
        <v>0</v>
      </c>
      <c r="AE56" s="342">
        <v>0</v>
      </c>
      <c r="AF56" s="342">
        <v>0</v>
      </c>
      <c r="AG56" s="342">
        <v>0</v>
      </c>
      <c r="AH56" s="342">
        <v>0</v>
      </c>
      <c r="AI56" s="342">
        <v>0</v>
      </c>
      <c r="AJ56" s="342">
        <v>0</v>
      </c>
      <c r="AK56" s="342">
        <v>0</v>
      </c>
      <c r="AL56" s="342">
        <v>0</v>
      </c>
      <c r="AM56" s="342">
        <v>0</v>
      </c>
      <c r="AN56" s="342">
        <v>0</v>
      </c>
      <c r="AO56" s="342">
        <v>0</v>
      </c>
      <c r="AP56" s="342">
        <v>0</v>
      </c>
      <c r="AQ56" s="342">
        <v>0</v>
      </c>
      <c r="AR56" s="342">
        <v>0</v>
      </c>
      <c r="AS56" s="342">
        <v>0</v>
      </c>
      <c r="AT56" s="342">
        <v>0</v>
      </c>
      <c r="AU56" s="342">
        <v>0</v>
      </c>
      <c r="AV56" s="342">
        <v>0</v>
      </c>
      <c r="AW56" s="342">
        <v>0</v>
      </c>
      <c r="AX56" s="342">
        <v>0</v>
      </c>
      <c r="AY56" s="342">
        <v>0</v>
      </c>
      <c r="AZ56" s="342">
        <v>0</v>
      </c>
      <c r="BA56" s="342">
        <v>0</v>
      </c>
      <c r="BB56" s="342">
        <v>0</v>
      </c>
      <c r="BC56" s="342">
        <v>0</v>
      </c>
      <c r="BD56" s="342">
        <v>0</v>
      </c>
      <c r="BE56" s="342">
        <v>0</v>
      </c>
      <c r="BF56" s="342">
        <v>0</v>
      </c>
      <c r="BG56" s="342">
        <v>0</v>
      </c>
      <c r="BH56" s="342">
        <v>830.98099999999999</v>
      </c>
      <c r="BI56" s="342">
        <v>0</v>
      </c>
      <c r="BJ56" s="342">
        <v>0</v>
      </c>
      <c r="BK56" s="342">
        <v>0</v>
      </c>
      <c r="BL56" s="342">
        <v>0</v>
      </c>
      <c r="BM56" s="344">
        <f t="shared" si="2"/>
        <v>830.98099999999999</v>
      </c>
      <c r="BN56" s="346"/>
      <c r="BO56" s="344">
        <v>0</v>
      </c>
      <c r="BZ56" s="209"/>
    </row>
    <row r="57" spans="1:79" ht="15.75" customHeight="1">
      <c r="A57" s="227" t="s">
        <v>70</v>
      </c>
      <c r="B57" s="341" t="s">
        <v>201</v>
      </c>
      <c r="C57" s="342">
        <f t="shared" si="0"/>
        <v>2390.5140000000001</v>
      </c>
      <c r="D57" s="341">
        <v>0</v>
      </c>
      <c r="E57" s="341">
        <v>0</v>
      </c>
      <c r="F57" s="341">
        <v>130.316</v>
      </c>
      <c r="G57" s="341">
        <v>0</v>
      </c>
      <c r="H57" s="341">
        <v>0</v>
      </c>
      <c r="I57" s="341">
        <v>0</v>
      </c>
      <c r="J57" s="341">
        <v>1.7000000000000001E-2</v>
      </c>
      <c r="K57" s="341">
        <f t="shared" si="1"/>
        <v>2260.181</v>
      </c>
      <c r="L57" s="343">
        <v>0</v>
      </c>
      <c r="M57" s="342">
        <v>0</v>
      </c>
      <c r="N57" s="342">
        <v>4.5890000000000004</v>
      </c>
      <c r="O57" s="342">
        <v>0</v>
      </c>
      <c r="P57" s="342">
        <v>0</v>
      </c>
      <c r="Q57" s="342">
        <v>0</v>
      </c>
      <c r="R57" s="342">
        <v>39.695</v>
      </c>
      <c r="S57" s="342">
        <v>0</v>
      </c>
      <c r="T57" s="342">
        <v>0</v>
      </c>
      <c r="U57" s="342">
        <v>0</v>
      </c>
      <c r="V57" s="342">
        <v>0</v>
      </c>
      <c r="W57" s="342">
        <v>0</v>
      </c>
      <c r="X57" s="342">
        <v>0</v>
      </c>
      <c r="Y57" s="342">
        <v>0</v>
      </c>
      <c r="Z57" s="342">
        <v>91.296999999999997</v>
      </c>
      <c r="AA57" s="342">
        <v>2.39</v>
      </c>
      <c r="AB57" s="342">
        <v>0</v>
      </c>
      <c r="AC57" s="342">
        <v>0</v>
      </c>
      <c r="AD57" s="342">
        <v>0</v>
      </c>
      <c r="AE57" s="342">
        <v>0</v>
      </c>
      <c r="AF57" s="342">
        <v>162.67599999999999</v>
      </c>
      <c r="AG57" s="342">
        <v>102.196</v>
      </c>
      <c r="AH57" s="342">
        <v>0.68700000000000006</v>
      </c>
      <c r="AI57" s="342">
        <v>19.670000000000002</v>
      </c>
      <c r="AJ57" s="342">
        <v>0</v>
      </c>
      <c r="AK57" s="342">
        <v>0</v>
      </c>
      <c r="AL57" s="342">
        <v>0</v>
      </c>
      <c r="AM57" s="342">
        <v>0</v>
      </c>
      <c r="AN57" s="342">
        <v>0</v>
      </c>
      <c r="AO57" s="342">
        <v>132.69200000000001</v>
      </c>
      <c r="AP57" s="342">
        <v>1.8109999999999999</v>
      </c>
      <c r="AQ57" s="342">
        <v>0</v>
      </c>
      <c r="AR57" s="342">
        <v>0</v>
      </c>
      <c r="AS57" s="342">
        <v>0</v>
      </c>
      <c r="AT57" s="342">
        <v>0</v>
      </c>
      <c r="AU57" s="342">
        <v>0</v>
      </c>
      <c r="AV57" s="342">
        <v>0</v>
      </c>
      <c r="AW57" s="342">
        <v>0</v>
      </c>
      <c r="AX57" s="342">
        <v>0</v>
      </c>
      <c r="AY57" s="342">
        <v>0</v>
      </c>
      <c r="AZ57" s="342">
        <v>0</v>
      </c>
      <c r="BA57" s="342">
        <v>0</v>
      </c>
      <c r="BB57" s="342">
        <v>0</v>
      </c>
      <c r="BC57" s="342">
        <v>43.463000000000001</v>
      </c>
      <c r="BD57" s="342">
        <v>0</v>
      </c>
      <c r="BE57" s="342">
        <v>0</v>
      </c>
      <c r="BF57" s="342">
        <v>0</v>
      </c>
      <c r="BG57" s="342">
        <v>0</v>
      </c>
      <c r="BH57" s="342">
        <v>0</v>
      </c>
      <c r="BI57" s="342">
        <v>1658.943</v>
      </c>
      <c r="BJ57" s="342">
        <v>0</v>
      </c>
      <c r="BK57" s="342">
        <v>0</v>
      </c>
      <c r="BL57" s="342">
        <v>0</v>
      </c>
      <c r="BM57" s="344">
        <f t="shared" si="2"/>
        <v>2260.1089999999999</v>
      </c>
      <c r="BN57" s="346"/>
      <c r="BO57" s="344">
        <v>7.1999999999999995E-2</v>
      </c>
      <c r="BZ57" s="209"/>
    </row>
    <row r="58" spans="1:79" ht="15.75" customHeight="1">
      <c r="A58" s="227" t="s">
        <v>71</v>
      </c>
      <c r="B58" s="341" t="s">
        <v>195</v>
      </c>
      <c r="C58" s="342">
        <f t="shared" si="0"/>
        <v>1019.956</v>
      </c>
      <c r="D58" s="341">
        <v>0</v>
      </c>
      <c r="E58" s="341">
        <v>0</v>
      </c>
      <c r="F58" s="341">
        <v>0</v>
      </c>
      <c r="G58" s="341">
        <v>0</v>
      </c>
      <c r="H58" s="341">
        <v>0</v>
      </c>
      <c r="I58" s="341">
        <v>0</v>
      </c>
      <c r="J58" s="341">
        <v>0</v>
      </c>
      <c r="K58" s="341">
        <f t="shared" si="1"/>
        <v>1019.956</v>
      </c>
      <c r="L58" s="343">
        <v>0</v>
      </c>
      <c r="M58" s="342">
        <v>0</v>
      </c>
      <c r="N58" s="342">
        <v>0</v>
      </c>
      <c r="O58" s="342">
        <v>0</v>
      </c>
      <c r="P58" s="342">
        <v>0</v>
      </c>
      <c r="Q58" s="342">
        <v>0</v>
      </c>
      <c r="R58" s="342">
        <v>0</v>
      </c>
      <c r="S58" s="342">
        <v>0</v>
      </c>
      <c r="T58" s="342">
        <v>0</v>
      </c>
      <c r="U58" s="342">
        <v>0</v>
      </c>
      <c r="V58" s="342">
        <v>0</v>
      </c>
      <c r="W58" s="342">
        <v>0</v>
      </c>
      <c r="X58" s="342">
        <v>0</v>
      </c>
      <c r="Y58" s="342">
        <v>0</v>
      </c>
      <c r="Z58" s="342">
        <v>0</v>
      </c>
      <c r="AA58" s="342">
        <v>0</v>
      </c>
      <c r="AB58" s="342">
        <v>0</v>
      </c>
      <c r="AC58" s="342">
        <v>0</v>
      </c>
      <c r="AD58" s="342">
        <v>0</v>
      </c>
      <c r="AE58" s="342">
        <v>0</v>
      </c>
      <c r="AF58" s="342">
        <v>0</v>
      </c>
      <c r="AG58" s="342">
        <v>0</v>
      </c>
      <c r="AH58" s="342">
        <v>0</v>
      </c>
      <c r="AI58" s="342">
        <v>0</v>
      </c>
      <c r="AJ58" s="342">
        <v>0</v>
      </c>
      <c r="AK58" s="342">
        <v>0</v>
      </c>
      <c r="AL58" s="342">
        <v>0</v>
      </c>
      <c r="AM58" s="342">
        <v>0</v>
      </c>
      <c r="AN58" s="342">
        <v>0</v>
      </c>
      <c r="AO58" s="342">
        <v>0</v>
      </c>
      <c r="AP58" s="342">
        <v>0</v>
      </c>
      <c r="AQ58" s="342">
        <v>0</v>
      </c>
      <c r="AR58" s="342">
        <v>0</v>
      </c>
      <c r="AS58" s="342">
        <v>0</v>
      </c>
      <c r="AT58" s="342">
        <v>0</v>
      </c>
      <c r="AU58" s="342">
        <v>0</v>
      </c>
      <c r="AV58" s="342">
        <v>0</v>
      </c>
      <c r="AW58" s="342">
        <v>0</v>
      </c>
      <c r="AX58" s="342">
        <v>0</v>
      </c>
      <c r="AY58" s="342">
        <v>0</v>
      </c>
      <c r="AZ58" s="342">
        <v>0</v>
      </c>
      <c r="BA58" s="342">
        <v>0</v>
      </c>
      <c r="BB58" s="342">
        <v>0</v>
      </c>
      <c r="BC58" s="342">
        <v>0</v>
      </c>
      <c r="BD58" s="342">
        <v>0</v>
      </c>
      <c r="BE58" s="342">
        <v>0</v>
      </c>
      <c r="BF58" s="342">
        <v>0</v>
      </c>
      <c r="BG58" s="342">
        <v>0</v>
      </c>
      <c r="BH58" s="342">
        <v>0</v>
      </c>
      <c r="BI58" s="342">
        <v>0</v>
      </c>
      <c r="BJ58" s="342">
        <v>1019.956</v>
      </c>
      <c r="BK58" s="342">
        <v>0</v>
      </c>
      <c r="BL58" s="342">
        <v>0</v>
      </c>
      <c r="BM58" s="344">
        <f t="shared" si="2"/>
        <v>1019.956</v>
      </c>
      <c r="BN58" s="346"/>
      <c r="BO58" s="344">
        <v>0</v>
      </c>
      <c r="BZ58" s="209"/>
    </row>
    <row r="59" spans="1:79" ht="15.75" customHeight="1">
      <c r="A59" s="227" t="s">
        <v>75</v>
      </c>
      <c r="B59" s="341" t="s">
        <v>196</v>
      </c>
      <c r="C59" s="342">
        <f t="shared" si="0"/>
        <v>9352.3719999999994</v>
      </c>
      <c r="D59" s="341">
        <v>0</v>
      </c>
      <c r="E59" s="341">
        <v>0</v>
      </c>
      <c r="F59" s="341">
        <v>0</v>
      </c>
      <c r="G59" s="341">
        <v>0</v>
      </c>
      <c r="H59" s="341">
        <v>0</v>
      </c>
      <c r="I59" s="341">
        <v>0</v>
      </c>
      <c r="J59" s="341">
        <v>0</v>
      </c>
      <c r="K59" s="341">
        <f t="shared" si="1"/>
        <v>9352.3719999999994</v>
      </c>
      <c r="L59" s="343">
        <v>0</v>
      </c>
      <c r="M59" s="342">
        <v>0</v>
      </c>
      <c r="N59" s="342">
        <v>0</v>
      </c>
      <c r="O59" s="342">
        <v>0</v>
      </c>
      <c r="P59" s="342">
        <v>0</v>
      </c>
      <c r="Q59" s="342">
        <v>0</v>
      </c>
      <c r="R59" s="342">
        <v>0</v>
      </c>
      <c r="S59" s="342">
        <v>0</v>
      </c>
      <c r="T59" s="342">
        <v>0</v>
      </c>
      <c r="U59" s="342">
        <v>0</v>
      </c>
      <c r="V59" s="342">
        <v>0</v>
      </c>
      <c r="W59" s="342">
        <v>0</v>
      </c>
      <c r="X59" s="342">
        <v>0</v>
      </c>
      <c r="Y59" s="342">
        <v>0</v>
      </c>
      <c r="Z59" s="342">
        <v>0</v>
      </c>
      <c r="AA59" s="342">
        <v>0</v>
      </c>
      <c r="AB59" s="342">
        <v>0</v>
      </c>
      <c r="AC59" s="342">
        <v>0</v>
      </c>
      <c r="AD59" s="342">
        <v>0</v>
      </c>
      <c r="AE59" s="342">
        <v>0</v>
      </c>
      <c r="AF59" s="342">
        <v>0</v>
      </c>
      <c r="AG59" s="342">
        <v>0</v>
      </c>
      <c r="AH59" s="342">
        <v>0</v>
      </c>
      <c r="AI59" s="342">
        <v>0</v>
      </c>
      <c r="AJ59" s="342">
        <v>0</v>
      </c>
      <c r="AK59" s="342">
        <v>0</v>
      </c>
      <c r="AL59" s="342">
        <v>0</v>
      </c>
      <c r="AM59" s="342">
        <v>0</v>
      </c>
      <c r="AN59" s="342">
        <v>0</v>
      </c>
      <c r="AO59" s="342">
        <v>0</v>
      </c>
      <c r="AP59" s="342">
        <v>0</v>
      </c>
      <c r="AQ59" s="342">
        <v>0</v>
      </c>
      <c r="AR59" s="342">
        <v>0</v>
      </c>
      <c r="AS59" s="342">
        <v>0</v>
      </c>
      <c r="AT59" s="342">
        <v>0</v>
      </c>
      <c r="AU59" s="342">
        <v>0</v>
      </c>
      <c r="AV59" s="342">
        <v>0</v>
      </c>
      <c r="AW59" s="342">
        <v>0</v>
      </c>
      <c r="AX59" s="342">
        <v>0</v>
      </c>
      <c r="AY59" s="342">
        <v>0</v>
      </c>
      <c r="AZ59" s="342">
        <v>0</v>
      </c>
      <c r="BA59" s="342">
        <v>0</v>
      </c>
      <c r="BB59" s="342">
        <v>0</v>
      </c>
      <c r="BC59" s="342">
        <v>0</v>
      </c>
      <c r="BD59" s="342">
        <v>0</v>
      </c>
      <c r="BE59" s="342">
        <v>0</v>
      </c>
      <c r="BF59" s="342">
        <v>0</v>
      </c>
      <c r="BG59" s="342">
        <v>0</v>
      </c>
      <c r="BH59" s="342">
        <v>0</v>
      </c>
      <c r="BI59" s="342">
        <v>0</v>
      </c>
      <c r="BJ59" s="342">
        <v>0</v>
      </c>
      <c r="BK59" s="342">
        <v>0</v>
      </c>
      <c r="BL59" s="342">
        <v>0</v>
      </c>
      <c r="BM59" s="344">
        <f t="shared" si="2"/>
        <v>0</v>
      </c>
      <c r="BN59" s="346"/>
      <c r="BO59" s="344">
        <v>9352.3719999999994</v>
      </c>
      <c r="BZ59" s="209"/>
    </row>
    <row r="60" spans="1:79" ht="15.75" customHeight="1" thickBot="1">
      <c r="A60" s="234" t="s">
        <v>76</v>
      </c>
      <c r="B60" s="341" t="s">
        <v>139</v>
      </c>
      <c r="C60" s="342">
        <f t="shared" si="0"/>
        <v>0</v>
      </c>
      <c r="D60" s="341">
        <v>0</v>
      </c>
      <c r="E60" s="341">
        <v>0</v>
      </c>
      <c r="F60" s="341">
        <v>0</v>
      </c>
      <c r="G60" s="341">
        <v>0</v>
      </c>
      <c r="H60" s="341">
        <v>0</v>
      </c>
      <c r="I60" s="341">
        <v>0</v>
      </c>
      <c r="J60" s="341">
        <v>0</v>
      </c>
      <c r="K60" s="341">
        <f t="shared" si="1"/>
        <v>0</v>
      </c>
      <c r="L60" s="343">
        <v>0</v>
      </c>
      <c r="M60" s="342">
        <v>0</v>
      </c>
      <c r="N60" s="342">
        <v>0</v>
      </c>
      <c r="O60" s="342">
        <v>0</v>
      </c>
      <c r="P60" s="342">
        <v>0</v>
      </c>
      <c r="Q60" s="342">
        <v>0</v>
      </c>
      <c r="R60" s="342">
        <v>0</v>
      </c>
      <c r="S60" s="342">
        <v>0</v>
      </c>
      <c r="T60" s="342">
        <v>0</v>
      </c>
      <c r="U60" s="342">
        <v>0</v>
      </c>
      <c r="V60" s="342">
        <v>0</v>
      </c>
      <c r="W60" s="342">
        <v>0</v>
      </c>
      <c r="X60" s="342">
        <v>0</v>
      </c>
      <c r="Y60" s="342">
        <v>0</v>
      </c>
      <c r="Z60" s="342">
        <v>0</v>
      </c>
      <c r="AA60" s="342">
        <v>0</v>
      </c>
      <c r="AB60" s="342">
        <v>0</v>
      </c>
      <c r="AC60" s="342">
        <v>0</v>
      </c>
      <c r="AD60" s="342">
        <v>0</v>
      </c>
      <c r="AE60" s="342">
        <v>0</v>
      </c>
      <c r="AF60" s="342">
        <v>0</v>
      </c>
      <c r="AG60" s="342">
        <v>0</v>
      </c>
      <c r="AH60" s="342">
        <v>0</v>
      </c>
      <c r="AI60" s="342">
        <v>0</v>
      </c>
      <c r="AJ60" s="342">
        <v>0</v>
      </c>
      <c r="AK60" s="342">
        <v>0</v>
      </c>
      <c r="AL60" s="342">
        <v>0</v>
      </c>
      <c r="AM60" s="342">
        <v>0</v>
      </c>
      <c r="AN60" s="342">
        <v>0</v>
      </c>
      <c r="AO60" s="342">
        <v>0</v>
      </c>
      <c r="AP60" s="342">
        <v>0</v>
      </c>
      <c r="AQ60" s="342">
        <v>0</v>
      </c>
      <c r="AR60" s="342">
        <v>0</v>
      </c>
      <c r="AS60" s="342">
        <v>0</v>
      </c>
      <c r="AT60" s="342">
        <v>0</v>
      </c>
      <c r="AU60" s="342">
        <v>0</v>
      </c>
      <c r="AV60" s="342">
        <v>0</v>
      </c>
      <c r="AW60" s="342">
        <v>0</v>
      </c>
      <c r="AX60" s="342">
        <v>0</v>
      </c>
      <c r="AY60" s="342">
        <v>0</v>
      </c>
      <c r="AZ60" s="342">
        <v>0</v>
      </c>
      <c r="BA60" s="342">
        <v>0</v>
      </c>
      <c r="BB60" s="342">
        <v>0</v>
      </c>
      <c r="BC60" s="342">
        <v>0</v>
      </c>
      <c r="BD60" s="342">
        <v>0</v>
      </c>
      <c r="BE60" s="342">
        <v>0</v>
      </c>
      <c r="BF60" s="342">
        <v>0</v>
      </c>
      <c r="BG60" s="342">
        <v>0</v>
      </c>
      <c r="BH60" s="342">
        <v>0</v>
      </c>
      <c r="BI60" s="342">
        <v>0</v>
      </c>
      <c r="BJ60" s="342">
        <v>0</v>
      </c>
      <c r="BK60" s="342">
        <v>0</v>
      </c>
      <c r="BL60" s="342">
        <v>0</v>
      </c>
      <c r="BM60" s="344">
        <f t="shared" si="2"/>
        <v>0</v>
      </c>
      <c r="BN60" s="347"/>
      <c r="BO60" s="344">
        <v>0</v>
      </c>
      <c r="BZ60" s="209"/>
    </row>
    <row r="61" spans="1:79" s="256" customFormat="1" ht="15.75" customHeight="1" thickTop="1" thickBot="1">
      <c r="A61" s="249"/>
      <c r="B61" s="348">
        <f>SUM(B8:B60)</f>
        <v>0</v>
      </c>
      <c r="C61" s="349">
        <f>SUM(C8:C60)</f>
        <v>468885.56700000004</v>
      </c>
      <c r="D61" s="349">
        <f>SUM(D8:D60)</f>
        <v>-3.637978807091713E-12</v>
      </c>
      <c r="E61" s="349">
        <f t="shared" ref="E61:BO61" si="3">SUM(E8:E60)</f>
        <v>0</v>
      </c>
      <c r="F61" s="349">
        <f t="shared" si="3"/>
        <v>15140.569</v>
      </c>
      <c r="G61" s="349">
        <f t="shared" si="3"/>
        <v>0</v>
      </c>
      <c r="H61" s="349">
        <f t="shared" si="3"/>
        <v>2032.1020000000003</v>
      </c>
      <c r="I61" s="349">
        <f t="shared" si="3"/>
        <v>0</v>
      </c>
      <c r="J61" s="349">
        <f t="shared" si="3"/>
        <v>10469.610999999997</v>
      </c>
      <c r="K61" s="350">
        <f t="shared" si="3"/>
        <v>441243.28499999997</v>
      </c>
      <c r="L61" s="348">
        <f t="shared" si="3"/>
        <v>10847.912000000002</v>
      </c>
      <c r="M61" s="348">
        <f t="shared" si="3"/>
        <v>6054.8420000000006</v>
      </c>
      <c r="N61" s="348">
        <f t="shared" si="3"/>
        <v>798.49099999999999</v>
      </c>
      <c r="O61" s="348">
        <f t="shared" si="3"/>
        <v>13147.728999999999</v>
      </c>
      <c r="P61" s="348">
        <f t="shared" si="3"/>
        <v>4801.085</v>
      </c>
      <c r="Q61" s="348">
        <f t="shared" si="3"/>
        <v>628.39400000000001</v>
      </c>
      <c r="R61" s="348">
        <f t="shared" si="3"/>
        <v>1283.0559999999998</v>
      </c>
      <c r="S61" s="348">
        <f t="shared" si="3"/>
        <v>808.82299999999998</v>
      </c>
      <c r="T61" s="348">
        <f t="shared" si="3"/>
        <v>0</v>
      </c>
      <c r="U61" s="348">
        <f t="shared" si="3"/>
        <v>1306.9390000000001</v>
      </c>
      <c r="V61" s="348">
        <f t="shared" si="3"/>
        <v>468.036</v>
      </c>
      <c r="W61" s="348">
        <f t="shared" si="3"/>
        <v>315.54399999999998</v>
      </c>
      <c r="X61" s="348">
        <f t="shared" si="3"/>
        <v>907.39700000000005</v>
      </c>
      <c r="Y61" s="348">
        <f t="shared" si="3"/>
        <v>1074.5149999999999</v>
      </c>
      <c r="Z61" s="348">
        <f t="shared" si="3"/>
        <v>662.75300000000004</v>
      </c>
      <c r="AA61" s="348">
        <f t="shared" si="3"/>
        <v>878.23400000000015</v>
      </c>
      <c r="AB61" s="348">
        <f t="shared" si="3"/>
        <v>829.97</v>
      </c>
      <c r="AC61" s="348">
        <f t="shared" si="3"/>
        <v>9228.74</v>
      </c>
      <c r="AD61" s="348">
        <f t="shared" si="3"/>
        <v>4000.0450000000001</v>
      </c>
      <c r="AE61" s="348">
        <f t="shared" si="3"/>
        <v>32169.694000000007</v>
      </c>
      <c r="AF61" s="348">
        <f t="shared" si="3"/>
        <v>3282.6939999999995</v>
      </c>
      <c r="AG61" s="348">
        <f t="shared" si="3"/>
        <v>2310.6529999999998</v>
      </c>
      <c r="AH61" s="348">
        <f t="shared" si="3"/>
        <v>9694.1539999999986</v>
      </c>
      <c r="AI61" s="348">
        <f t="shared" si="3"/>
        <v>17926.285999999989</v>
      </c>
      <c r="AJ61" s="348">
        <f t="shared" si="3"/>
        <v>19279.925999999999</v>
      </c>
      <c r="AK61" s="348">
        <f t="shared" si="3"/>
        <v>3165.348</v>
      </c>
      <c r="AL61" s="348">
        <f t="shared" si="3"/>
        <v>6132.5770000000002</v>
      </c>
      <c r="AM61" s="348">
        <f t="shared" si="3"/>
        <v>14235.343999999999</v>
      </c>
      <c r="AN61" s="348">
        <f t="shared" si="3"/>
        <v>384.15999999999997</v>
      </c>
      <c r="AO61" s="348">
        <f t="shared" si="3"/>
        <v>26361.819999999996</v>
      </c>
      <c r="AP61" s="348">
        <f t="shared" si="3"/>
        <v>8770.9879999999994</v>
      </c>
      <c r="AQ61" s="348">
        <f t="shared" si="3"/>
        <v>1110.8019999999999</v>
      </c>
      <c r="AR61" s="348">
        <f t="shared" si="3"/>
        <v>8743.4189999999999</v>
      </c>
      <c r="AS61" s="348">
        <f t="shared" si="3"/>
        <v>1042.7280000000001</v>
      </c>
      <c r="AT61" s="348">
        <f t="shared" si="3"/>
        <v>16273.423000000001</v>
      </c>
      <c r="AU61" s="348">
        <f t="shared" si="3"/>
        <v>1699.5509999999999</v>
      </c>
      <c r="AV61" s="348">
        <f t="shared" si="3"/>
        <v>1276.2629999999999</v>
      </c>
      <c r="AW61" s="348">
        <f t="shared" si="3"/>
        <v>19949.386999999999</v>
      </c>
      <c r="AX61" s="348">
        <f t="shared" si="3"/>
        <v>3805.7110000000002</v>
      </c>
      <c r="AY61" s="348">
        <f t="shared" si="3"/>
        <v>14.63</v>
      </c>
      <c r="AZ61" s="348">
        <f t="shared" si="3"/>
        <v>1136.8209999999999</v>
      </c>
      <c r="BA61" s="348">
        <f t="shared" si="3"/>
        <v>6512.143</v>
      </c>
      <c r="BB61" s="348">
        <f t="shared" si="3"/>
        <v>2647.1259999999997</v>
      </c>
      <c r="BC61" s="348">
        <f t="shared" si="3"/>
        <v>26746.736000000001</v>
      </c>
      <c r="BD61" s="348">
        <f t="shared" si="3"/>
        <v>739.59199999999998</v>
      </c>
      <c r="BE61" s="348">
        <f t="shared" si="3"/>
        <v>11204.532999999999</v>
      </c>
      <c r="BF61" s="348">
        <f t="shared" si="3"/>
        <v>6428.5430000000006</v>
      </c>
      <c r="BG61" s="348">
        <f t="shared" si="3"/>
        <v>2864.3470000000002</v>
      </c>
      <c r="BH61" s="348">
        <f t="shared" si="3"/>
        <v>830.98099999999999</v>
      </c>
      <c r="BI61" s="348">
        <f t="shared" si="3"/>
        <v>1845.549</v>
      </c>
      <c r="BJ61" s="348">
        <f t="shared" si="3"/>
        <v>1019.956</v>
      </c>
      <c r="BK61" s="348">
        <f t="shared" si="3"/>
        <v>0</v>
      </c>
      <c r="BL61" s="348">
        <f t="shared" si="3"/>
        <v>0</v>
      </c>
      <c r="BM61" s="348">
        <f t="shared" si="3"/>
        <v>317648.39</v>
      </c>
      <c r="BN61" s="351">
        <f t="shared" si="3"/>
        <v>0</v>
      </c>
      <c r="BO61" s="350">
        <f t="shared" si="3"/>
        <v>123594.89499999999</v>
      </c>
      <c r="BP61" s="209"/>
      <c r="BQ61" s="209"/>
      <c r="BR61" s="209"/>
      <c r="BS61" s="209"/>
      <c r="BT61" s="209"/>
      <c r="BU61" s="209"/>
      <c r="BV61" s="209"/>
      <c r="BW61" s="209"/>
      <c r="BX61" s="209"/>
      <c r="BY61" s="255"/>
      <c r="BZ61" s="255"/>
      <c r="CA61" s="255"/>
    </row>
    <row r="62" spans="1:79" s="256" customFormat="1" ht="15.75" customHeight="1" thickTop="1" thickBot="1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3"/>
      <c r="BW62" s="353"/>
      <c r="BX62" s="255"/>
      <c r="BY62" s="255"/>
      <c r="BZ62" s="255"/>
    </row>
    <row r="63" spans="1:79" ht="15.75" customHeight="1" thickTop="1" thickBot="1">
      <c r="L63" s="52" t="s">
        <v>186</v>
      </c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29"/>
      <c r="BN63" s="209"/>
      <c r="BY63" s="317"/>
      <c r="BZ63" s="209"/>
    </row>
    <row r="64" spans="1:79" ht="63" customHeight="1" thickTop="1" thickBot="1">
      <c r="A64" s="54" t="s">
        <v>95</v>
      </c>
      <c r="B64" s="355"/>
      <c r="C64" s="16" t="s">
        <v>123</v>
      </c>
      <c r="D64" s="16" t="s">
        <v>87</v>
      </c>
      <c r="E64" s="16" t="s">
        <v>88</v>
      </c>
      <c r="F64" s="16" t="s">
        <v>214</v>
      </c>
      <c r="G64" s="16" t="s">
        <v>212</v>
      </c>
      <c r="H64" s="16" t="s">
        <v>89</v>
      </c>
      <c r="I64" s="16" t="s">
        <v>90</v>
      </c>
      <c r="J64" s="17" t="s">
        <v>91</v>
      </c>
      <c r="K64" s="138" t="s">
        <v>125</v>
      </c>
      <c r="L64" s="485" t="s">
        <v>281</v>
      </c>
      <c r="M64" s="19" t="s">
        <v>265</v>
      </c>
      <c r="N64" s="486" t="s">
        <v>270</v>
      </c>
      <c r="O64" s="486" t="s">
        <v>146</v>
      </c>
      <c r="P64" s="486" t="s">
        <v>282</v>
      </c>
      <c r="Q64" s="486" t="s">
        <v>283</v>
      </c>
      <c r="R64" s="19" t="s">
        <v>204</v>
      </c>
      <c r="S64" s="486" t="s">
        <v>284</v>
      </c>
      <c r="T64" s="486" t="s">
        <v>285</v>
      </c>
      <c r="U64" s="486" t="s">
        <v>147</v>
      </c>
      <c r="V64" s="19" t="s">
        <v>132</v>
      </c>
      <c r="W64" s="19" t="s">
        <v>133</v>
      </c>
      <c r="X64" s="486" t="s">
        <v>286</v>
      </c>
      <c r="Y64" s="19" t="s">
        <v>134</v>
      </c>
      <c r="Z64" s="19" t="s">
        <v>205</v>
      </c>
      <c r="AA64" s="486" t="s">
        <v>287</v>
      </c>
      <c r="AB64" s="19" t="s">
        <v>135</v>
      </c>
      <c r="AC64" s="19" t="s">
        <v>207</v>
      </c>
      <c r="AD64" s="19" t="s">
        <v>136</v>
      </c>
      <c r="AE64" s="486" t="s">
        <v>197</v>
      </c>
      <c r="AF64" s="486" t="s">
        <v>288</v>
      </c>
      <c r="AG64" s="486" t="s">
        <v>151</v>
      </c>
      <c r="AH64" s="486" t="s">
        <v>289</v>
      </c>
      <c r="AI64" s="486" t="s">
        <v>152</v>
      </c>
      <c r="AJ64" s="486" t="s">
        <v>153</v>
      </c>
      <c r="AK64" s="19" t="s">
        <v>41</v>
      </c>
      <c r="AL64" s="19" t="s">
        <v>43</v>
      </c>
      <c r="AM64" s="486" t="s">
        <v>154</v>
      </c>
      <c r="AN64" s="19" t="s">
        <v>187</v>
      </c>
      <c r="AO64" s="19" t="s">
        <v>47</v>
      </c>
      <c r="AP64" s="486" t="s">
        <v>290</v>
      </c>
      <c r="AQ64" s="19" t="s">
        <v>209</v>
      </c>
      <c r="AR64" s="19" t="s">
        <v>51</v>
      </c>
      <c r="AS64" s="19" t="s">
        <v>188</v>
      </c>
      <c r="AT64" s="19" t="s">
        <v>137</v>
      </c>
      <c r="AU64" s="19" t="s">
        <v>138</v>
      </c>
      <c r="AV64" s="19" t="s">
        <v>189</v>
      </c>
      <c r="AW64" s="19" t="s">
        <v>175</v>
      </c>
      <c r="AX64" s="19" t="s">
        <v>210</v>
      </c>
      <c r="AY64" s="19" t="s">
        <v>190</v>
      </c>
      <c r="AZ64" s="19" t="s">
        <v>191</v>
      </c>
      <c r="BA64" s="19" t="s">
        <v>192</v>
      </c>
      <c r="BB64" s="19" t="s">
        <v>193</v>
      </c>
      <c r="BC64" s="19" t="s">
        <v>63</v>
      </c>
      <c r="BD64" s="19" t="s">
        <v>211</v>
      </c>
      <c r="BE64" s="486" t="s">
        <v>74</v>
      </c>
      <c r="BF64" s="19" t="s">
        <v>67</v>
      </c>
      <c r="BG64" s="486" t="s">
        <v>291</v>
      </c>
      <c r="BH64" s="19" t="s">
        <v>194</v>
      </c>
      <c r="BI64" s="486" t="s">
        <v>201</v>
      </c>
      <c r="BJ64" s="19" t="s">
        <v>195</v>
      </c>
      <c r="BK64" s="19" t="s">
        <v>196</v>
      </c>
      <c r="BL64" s="19" t="s">
        <v>139</v>
      </c>
      <c r="BM64" s="18" t="s">
        <v>96</v>
      </c>
      <c r="BN64" s="21" t="s">
        <v>97</v>
      </c>
      <c r="BO64" s="20" t="s">
        <v>98</v>
      </c>
      <c r="BP64" s="55" t="s">
        <v>100</v>
      </c>
      <c r="BQ64" s="356"/>
      <c r="BR64" s="357"/>
      <c r="BS64" s="358"/>
      <c r="BT64" s="358"/>
      <c r="BU64" s="358"/>
      <c r="BV64" s="59" t="s">
        <v>101</v>
      </c>
      <c r="BW64" s="16" t="s">
        <v>102</v>
      </c>
      <c r="BX64" s="487" t="s">
        <v>292</v>
      </c>
      <c r="BZ64" s="209"/>
    </row>
    <row r="65" spans="1:78" ht="15.75" customHeight="1" thickTop="1">
      <c r="A65" s="267"/>
      <c r="B65" s="359"/>
      <c r="C65" s="333"/>
      <c r="D65" s="331"/>
      <c r="E65" s="331"/>
      <c r="F65" s="331"/>
      <c r="G65" s="331"/>
      <c r="H65" s="331"/>
      <c r="I65" s="331"/>
      <c r="J65" s="331"/>
      <c r="K65" s="331"/>
      <c r="L65" s="332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60"/>
      <c r="BM65" s="361"/>
      <c r="BN65" s="362"/>
      <c r="BO65" s="363"/>
      <c r="BP65" s="65" t="s">
        <v>99</v>
      </c>
      <c r="BQ65" s="66" t="s">
        <v>103</v>
      </c>
      <c r="BR65" s="364"/>
      <c r="BS65" s="365"/>
      <c r="BT65" s="69" t="s">
        <v>77</v>
      </c>
      <c r="BU65" s="70" t="s">
        <v>106</v>
      </c>
      <c r="BV65" s="331"/>
      <c r="BW65" s="366"/>
      <c r="BX65" s="334"/>
      <c r="BZ65" s="209"/>
    </row>
    <row r="66" spans="1:78" ht="15.75" customHeight="1" thickBot="1">
      <c r="A66" s="280"/>
      <c r="B66" s="367"/>
      <c r="C66" s="339"/>
      <c r="D66" s="337"/>
      <c r="E66" s="337"/>
      <c r="F66" s="337"/>
      <c r="G66" s="337"/>
      <c r="H66" s="337"/>
      <c r="I66" s="337"/>
      <c r="J66" s="337"/>
      <c r="K66" s="337"/>
      <c r="L66" s="338" t="s">
        <v>15</v>
      </c>
      <c r="M66" s="339" t="s">
        <v>16</v>
      </c>
      <c r="N66" s="339" t="s">
        <v>17</v>
      </c>
      <c r="O66" s="339" t="s">
        <v>18</v>
      </c>
      <c r="P66" s="339" t="s">
        <v>19</v>
      </c>
      <c r="Q66" s="339" t="s">
        <v>20</v>
      </c>
      <c r="R66" s="339" t="s">
        <v>21</v>
      </c>
      <c r="S66" s="339" t="s">
        <v>22</v>
      </c>
      <c r="T66" s="339" t="s">
        <v>23</v>
      </c>
      <c r="U66" s="339" t="s">
        <v>24</v>
      </c>
      <c r="V66" s="339" t="s">
        <v>25</v>
      </c>
      <c r="W66" s="339" t="s">
        <v>26</v>
      </c>
      <c r="X66" s="339" t="s">
        <v>27</v>
      </c>
      <c r="Y66" s="339" t="s">
        <v>28</v>
      </c>
      <c r="Z66" s="339" t="s">
        <v>29</v>
      </c>
      <c r="AA66" s="339" t="s">
        <v>30</v>
      </c>
      <c r="AB66" s="339" t="s">
        <v>31</v>
      </c>
      <c r="AC66" s="339" t="s">
        <v>32</v>
      </c>
      <c r="AD66" s="339" t="s">
        <v>33</v>
      </c>
      <c r="AE66" s="339" t="s">
        <v>34</v>
      </c>
      <c r="AF66" s="339" t="s">
        <v>35</v>
      </c>
      <c r="AG66" s="339" t="s">
        <v>36</v>
      </c>
      <c r="AH66" s="339" t="s">
        <v>37</v>
      </c>
      <c r="AI66" s="339" t="s">
        <v>38</v>
      </c>
      <c r="AJ66" s="339" t="s">
        <v>39</v>
      </c>
      <c r="AK66" s="339" t="s">
        <v>40</v>
      </c>
      <c r="AL66" s="339" t="s">
        <v>42</v>
      </c>
      <c r="AM66" s="339" t="s">
        <v>44</v>
      </c>
      <c r="AN66" s="339" t="s">
        <v>45</v>
      </c>
      <c r="AO66" s="339" t="s">
        <v>46</v>
      </c>
      <c r="AP66" s="339" t="s">
        <v>48</v>
      </c>
      <c r="AQ66" s="339" t="s">
        <v>49</v>
      </c>
      <c r="AR66" s="339" t="s">
        <v>50</v>
      </c>
      <c r="AS66" s="339" t="s">
        <v>52</v>
      </c>
      <c r="AT66" s="339" t="s">
        <v>53</v>
      </c>
      <c r="AU66" s="339" t="s">
        <v>54</v>
      </c>
      <c r="AV66" s="339" t="s">
        <v>55</v>
      </c>
      <c r="AW66" s="339" t="s">
        <v>56</v>
      </c>
      <c r="AX66" s="339" t="s">
        <v>57</v>
      </c>
      <c r="AY66" s="339" t="s">
        <v>58</v>
      </c>
      <c r="AZ66" s="339" t="s">
        <v>59</v>
      </c>
      <c r="BA66" s="339" t="s">
        <v>60</v>
      </c>
      <c r="BB66" s="339" t="s">
        <v>61</v>
      </c>
      <c r="BC66" s="339" t="s">
        <v>62</v>
      </c>
      <c r="BD66" s="339" t="s">
        <v>64</v>
      </c>
      <c r="BE66" s="339" t="s">
        <v>65</v>
      </c>
      <c r="BF66" s="339" t="s">
        <v>66</v>
      </c>
      <c r="BG66" s="339" t="s">
        <v>68</v>
      </c>
      <c r="BH66" s="339" t="s">
        <v>69</v>
      </c>
      <c r="BI66" s="339" t="s">
        <v>70</v>
      </c>
      <c r="BJ66" s="339" t="s">
        <v>71</v>
      </c>
      <c r="BK66" s="339" t="s">
        <v>75</v>
      </c>
      <c r="BL66" s="339" t="s">
        <v>76</v>
      </c>
      <c r="BM66" s="367"/>
      <c r="BN66" s="368"/>
      <c r="BO66" s="369"/>
      <c r="BP66" s="75" t="s">
        <v>78</v>
      </c>
      <c r="BQ66" s="41" t="s">
        <v>104</v>
      </c>
      <c r="BR66" s="76" t="s">
        <v>79</v>
      </c>
      <c r="BS66" s="77" t="s">
        <v>105</v>
      </c>
      <c r="BT66" s="78" t="s">
        <v>107</v>
      </c>
      <c r="BU66" s="370"/>
      <c r="BV66" s="369"/>
      <c r="BW66" s="371"/>
      <c r="BX66" s="368"/>
      <c r="BZ66" s="209"/>
    </row>
    <row r="67" spans="1:78" ht="15.75" customHeight="1" thickTop="1">
      <c r="A67" s="267" t="s">
        <v>15</v>
      </c>
      <c r="B67" s="344" t="s">
        <v>281</v>
      </c>
      <c r="C67" s="342">
        <f>BM67+BO67+BP67+SUM(BV67:BX67)</f>
        <v>16693.013000000003</v>
      </c>
      <c r="D67" s="341"/>
      <c r="E67" s="341"/>
      <c r="F67" s="341"/>
      <c r="G67" s="341"/>
      <c r="H67" s="341"/>
      <c r="I67" s="341"/>
      <c r="J67" s="341"/>
      <c r="K67" s="341"/>
      <c r="L67" s="343">
        <v>2572.498</v>
      </c>
      <c r="M67" s="342">
        <v>38.872</v>
      </c>
      <c r="N67" s="342">
        <v>0</v>
      </c>
      <c r="O67" s="342">
        <v>1364.4449999999999</v>
      </c>
      <c r="P67" s="342">
        <v>33.000999999999998</v>
      </c>
      <c r="Q67" s="342">
        <v>0</v>
      </c>
      <c r="R67" s="342">
        <v>0</v>
      </c>
      <c r="S67" s="342">
        <v>1.403</v>
      </c>
      <c r="T67" s="342">
        <v>0</v>
      </c>
      <c r="U67" s="342">
        <v>0</v>
      </c>
      <c r="V67" s="342">
        <v>0</v>
      </c>
      <c r="W67" s="342">
        <v>0</v>
      </c>
      <c r="X67" s="342">
        <v>0</v>
      </c>
      <c r="Y67" s="342">
        <v>0</v>
      </c>
      <c r="Z67" s="342">
        <v>0.253</v>
      </c>
      <c r="AA67" s="342">
        <v>0.14499999999999999</v>
      </c>
      <c r="AB67" s="342">
        <v>0</v>
      </c>
      <c r="AC67" s="342">
        <v>0</v>
      </c>
      <c r="AD67" s="342">
        <v>0</v>
      </c>
      <c r="AE67" s="342">
        <v>0</v>
      </c>
      <c r="AF67" s="342">
        <v>0</v>
      </c>
      <c r="AG67" s="342">
        <v>0</v>
      </c>
      <c r="AH67" s="342">
        <v>0</v>
      </c>
      <c r="AI67" s="342">
        <v>8.9420000000000002</v>
      </c>
      <c r="AJ67" s="342">
        <v>0</v>
      </c>
      <c r="AK67" s="342">
        <v>0</v>
      </c>
      <c r="AL67" s="342">
        <v>0</v>
      </c>
      <c r="AM67" s="342">
        <v>0</v>
      </c>
      <c r="AN67" s="342">
        <v>0</v>
      </c>
      <c r="AO67" s="342">
        <v>651.68600000000004</v>
      </c>
      <c r="AP67" s="342">
        <v>515.78300000000002</v>
      </c>
      <c r="AQ67" s="342">
        <v>5.0000000000000001E-3</v>
      </c>
      <c r="AR67" s="342">
        <v>0</v>
      </c>
      <c r="AS67" s="342">
        <v>0</v>
      </c>
      <c r="AT67" s="342">
        <v>0</v>
      </c>
      <c r="AU67" s="342">
        <v>0</v>
      </c>
      <c r="AV67" s="342">
        <v>0</v>
      </c>
      <c r="AW67" s="342">
        <v>0</v>
      </c>
      <c r="AX67" s="342">
        <v>0</v>
      </c>
      <c r="AY67" s="342">
        <v>0</v>
      </c>
      <c r="AZ67" s="342">
        <v>0</v>
      </c>
      <c r="BA67" s="342">
        <v>0</v>
      </c>
      <c r="BB67" s="342">
        <v>1.0489999999999999</v>
      </c>
      <c r="BC67" s="342">
        <v>39.914999999999999</v>
      </c>
      <c r="BD67" s="342">
        <v>0</v>
      </c>
      <c r="BE67" s="342">
        <v>19.395</v>
      </c>
      <c r="BF67" s="342">
        <v>21.050999999999998</v>
      </c>
      <c r="BG67" s="342">
        <v>0</v>
      </c>
      <c r="BH67" s="342">
        <v>0</v>
      </c>
      <c r="BI67" s="342">
        <v>1.6930000000000001</v>
      </c>
      <c r="BJ67" s="342">
        <v>0</v>
      </c>
      <c r="BK67" s="342">
        <v>0</v>
      </c>
      <c r="BL67" s="372">
        <v>0</v>
      </c>
      <c r="BM67" s="373">
        <f>SUM(L67:BL67)</f>
        <v>5270.1360000000013</v>
      </c>
      <c r="BN67" s="344"/>
      <c r="BO67" s="341">
        <v>5.1459999999999999</v>
      </c>
      <c r="BP67" s="374">
        <f>BQ67+BT67+BU67</f>
        <v>6798.7670000000007</v>
      </c>
      <c r="BQ67" s="343">
        <f>SUM(BR67:BS67)</f>
        <v>6798.7670000000007</v>
      </c>
      <c r="BR67" s="375">
        <v>518.97500000000002</v>
      </c>
      <c r="BS67" s="341">
        <v>6279.7920000000004</v>
      </c>
      <c r="BT67" s="376">
        <v>0</v>
      </c>
      <c r="BU67" s="376">
        <v>0</v>
      </c>
      <c r="BV67" s="341">
        <v>4402.3249999999998</v>
      </c>
      <c r="BW67" s="377">
        <v>216.63900000000001</v>
      </c>
      <c r="BX67" s="344">
        <v>0</v>
      </c>
      <c r="BZ67" s="209"/>
    </row>
    <row r="68" spans="1:78" ht="15.75" customHeight="1">
      <c r="A68" s="267" t="s">
        <v>16</v>
      </c>
      <c r="B68" s="344" t="s">
        <v>265</v>
      </c>
      <c r="C68" s="342">
        <f t="shared" ref="C68:C119" si="4">BM68+BO68+BP68+SUM(BV68:BX68)</f>
        <v>8642.6949999999997</v>
      </c>
      <c r="D68" s="341"/>
      <c r="E68" s="341"/>
      <c r="F68" s="341"/>
      <c r="G68" s="341"/>
      <c r="H68" s="341"/>
      <c r="I68" s="341"/>
      <c r="J68" s="341"/>
      <c r="K68" s="341"/>
      <c r="L68" s="343">
        <v>0</v>
      </c>
      <c r="M68" s="342">
        <v>472.59</v>
      </c>
      <c r="N68" s="342">
        <v>0</v>
      </c>
      <c r="O68" s="342">
        <v>2793.049</v>
      </c>
      <c r="P68" s="342">
        <v>0</v>
      </c>
      <c r="Q68" s="342">
        <v>0</v>
      </c>
      <c r="R68" s="342">
        <v>0</v>
      </c>
      <c r="S68" s="342">
        <v>1.131</v>
      </c>
      <c r="T68" s="342">
        <v>0</v>
      </c>
      <c r="U68" s="342">
        <v>0</v>
      </c>
      <c r="V68" s="342">
        <v>0</v>
      </c>
      <c r="W68" s="342">
        <v>0</v>
      </c>
      <c r="X68" s="342">
        <v>0</v>
      </c>
      <c r="Y68" s="342">
        <v>0</v>
      </c>
      <c r="Z68" s="342">
        <v>2.1999999999999999E-2</v>
      </c>
      <c r="AA68" s="342">
        <v>0</v>
      </c>
      <c r="AB68" s="342">
        <v>0</v>
      </c>
      <c r="AC68" s="342">
        <v>0</v>
      </c>
      <c r="AD68" s="342">
        <v>0</v>
      </c>
      <c r="AE68" s="342">
        <v>0</v>
      </c>
      <c r="AF68" s="342">
        <v>0</v>
      </c>
      <c r="AG68" s="342">
        <v>0</v>
      </c>
      <c r="AH68" s="342">
        <v>0</v>
      </c>
      <c r="AI68" s="342">
        <v>5.9740000000000002</v>
      </c>
      <c r="AJ68" s="342">
        <v>0</v>
      </c>
      <c r="AK68" s="342">
        <v>0</v>
      </c>
      <c r="AL68" s="342">
        <v>0</v>
      </c>
      <c r="AM68" s="342">
        <v>0</v>
      </c>
      <c r="AN68" s="342">
        <v>0</v>
      </c>
      <c r="AO68" s="342">
        <v>624.952</v>
      </c>
      <c r="AP68" s="342">
        <v>259.61700000000002</v>
      </c>
      <c r="AQ68" s="342">
        <v>0</v>
      </c>
      <c r="AR68" s="342">
        <v>0</v>
      </c>
      <c r="AS68" s="342">
        <v>0</v>
      </c>
      <c r="AT68" s="342">
        <v>0</v>
      </c>
      <c r="AU68" s="342">
        <v>0</v>
      </c>
      <c r="AV68" s="342">
        <v>0</v>
      </c>
      <c r="AW68" s="342">
        <v>0</v>
      </c>
      <c r="AX68" s="342">
        <v>0</v>
      </c>
      <c r="AY68" s="342">
        <v>0</v>
      </c>
      <c r="AZ68" s="342">
        <v>0</v>
      </c>
      <c r="BA68" s="342">
        <v>0</v>
      </c>
      <c r="BB68" s="342">
        <v>0</v>
      </c>
      <c r="BC68" s="342">
        <v>74.790000000000006</v>
      </c>
      <c r="BD68" s="342">
        <v>0</v>
      </c>
      <c r="BE68" s="342">
        <v>36.512</v>
      </c>
      <c r="BF68" s="342">
        <v>39.442</v>
      </c>
      <c r="BG68" s="342">
        <v>0</v>
      </c>
      <c r="BH68" s="342">
        <v>0</v>
      </c>
      <c r="BI68" s="342">
        <v>0</v>
      </c>
      <c r="BJ68" s="342">
        <v>0</v>
      </c>
      <c r="BK68" s="342">
        <v>0</v>
      </c>
      <c r="BL68" s="372">
        <v>0</v>
      </c>
      <c r="BM68" s="373">
        <f t="shared" ref="BM68:BM119" si="5">SUM(L68:BL68)</f>
        <v>4308.0789999999997</v>
      </c>
      <c r="BN68" s="344"/>
      <c r="BO68" s="341">
        <v>1271.8889999999999</v>
      </c>
      <c r="BP68" s="374">
        <f t="shared" ref="BP68:BP119" si="6">BQ68+BT68+BU68</f>
        <v>3062.7269999999999</v>
      </c>
      <c r="BQ68" s="343">
        <f t="shared" ref="BQ68:BQ119" si="7">SUM(BR68:BS68)</f>
        <v>3062.7269999999999</v>
      </c>
      <c r="BR68" s="375">
        <v>108.589</v>
      </c>
      <c r="BS68" s="341">
        <v>2954.1379999999999</v>
      </c>
      <c r="BT68" s="376">
        <v>0</v>
      </c>
      <c r="BU68" s="376">
        <v>0</v>
      </c>
      <c r="BV68" s="341">
        <v>0</v>
      </c>
      <c r="BW68" s="377">
        <v>0</v>
      </c>
      <c r="BX68" s="344">
        <v>0</v>
      </c>
      <c r="BZ68" s="209"/>
    </row>
    <row r="69" spans="1:78" ht="15.75" customHeight="1">
      <c r="A69" s="267" t="s">
        <v>17</v>
      </c>
      <c r="B69" s="344" t="s">
        <v>270</v>
      </c>
      <c r="C69" s="342">
        <f t="shared" si="4"/>
        <v>1472.1339999999996</v>
      </c>
      <c r="D69" s="341"/>
      <c r="E69" s="341"/>
      <c r="F69" s="341"/>
      <c r="G69" s="341"/>
      <c r="H69" s="341"/>
      <c r="I69" s="341"/>
      <c r="J69" s="341"/>
      <c r="K69" s="341"/>
      <c r="L69" s="343">
        <v>0</v>
      </c>
      <c r="M69" s="342">
        <v>0</v>
      </c>
      <c r="N69" s="342">
        <v>3.3000000000000002E-2</v>
      </c>
      <c r="O69" s="342">
        <v>30.190999999999999</v>
      </c>
      <c r="P69" s="342">
        <v>6.0129999999999999</v>
      </c>
      <c r="Q69" s="342">
        <v>0</v>
      </c>
      <c r="R69" s="342">
        <v>0</v>
      </c>
      <c r="S69" s="342">
        <v>0.51800000000000002</v>
      </c>
      <c r="T69" s="342">
        <v>0</v>
      </c>
      <c r="U69" s="342">
        <v>0</v>
      </c>
      <c r="V69" s="342">
        <v>0</v>
      </c>
      <c r="W69" s="342">
        <v>0</v>
      </c>
      <c r="X69" s="342">
        <v>150.65700000000001</v>
      </c>
      <c r="Y69" s="342">
        <v>0</v>
      </c>
      <c r="Z69" s="342">
        <v>0</v>
      </c>
      <c r="AA69" s="342">
        <v>0</v>
      </c>
      <c r="AB69" s="342">
        <v>0</v>
      </c>
      <c r="AC69" s="342">
        <v>0</v>
      </c>
      <c r="AD69" s="342">
        <v>0</v>
      </c>
      <c r="AE69" s="342">
        <v>640.10799999999995</v>
      </c>
      <c r="AF69" s="342">
        <v>0</v>
      </c>
      <c r="AG69" s="342">
        <v>0</v>
      </c>
      <c r="AH69" s="342">
        <v>8.4290000000000003</v>
      </c>
      <c r="AI69" s="342">
        <v>7.0069999999999997</v>
      </c>
      <c r="AJ69" s="342">
        <v>0</v>
      </c>
      <c r="AK69" s="342">
        <v>0</v>
      </c>
      <c r="AL69" s="342">
        <v>0</v>
      </c>
      <c r="AM69" s="342">
        <v>0</v>
      </c>
      <c r="AN69" s="342">
        <v>0</v>
      </c>
      <c r="AO69" s="342">
        <v>184.179</v>
      </c>
      <c r="AP69" s="342">
        <v>7.7130000000000001</v>
      </c>
      <c r="AQ69" s="342">
        <v>0</v>
      </c>
      <c r="AR69" s="342">
        <v>0</v>
      </c>
      <c r="AS69" s="342">
        <v>0</v>
      </c>
      <c r="AT69" s="342">
        <v>0</v>
      </c>
      <c r="AU69" s="342">
        <v>0</v>
      </c>
      <c r="AV69" s="342">
        <v>0</v>
      </c>
      <c r="AW69" s="342">
        <v>38.35</v>
      </c>
      <c r="AX69" s="342">
        <v>0</v>
      </c>
      <c r="AY69" s="342">
        <v>0</v>
      </c>
      <c r="AZ69" s="342">
        <v>3.8090000000000002</v>
      </c>
      <c r="BA69" s="342">
        <v>0</v>
      </c>
      <c r="BB69" s="342">
        <v>0</v>
      </c>
      <c r="BC69" s="342">
        <v>0</v>
      </c>
      <c r="BD69" s="342">
        <v>0</v>
      </c>
      <c r="BE69" s="342">
        <v>0</v>
      </c>
      <c r="BF69" s="342">
        <v>0</v>
      </c>
      <c r="BG69" s="342">
        <v>0</v>
      </c>
      <c r="BH69" s="342">
        <v>0</v>
      </c>
      <c r="BI69" s="342">
        <v>0</v>
      </c>
      <c r="BJ69" s="342">
        <v>0</v>
      </c>
      <c r="BK69" s="342">
        <v>0</v>
      </c>
      <c r="BL69" s="372">
        <v>0</v>
      </c>
      <c r="BM69" s="373">
        <f t="shared" si="5"/>
        <v>1077.0069999999998</v>
      </c>
      <c r="BN69" s="344"/>
      <c r="BO69" s="341">
        <v>1.2999999999999999E-2</v>
      </c>
      <c r="BP69" s="374">
        <f t="shared" si="6"/>
        <v>193.755</v>
      </c>
      <c r="BQ69" s="343">
        <f t="shared" si="7"/>
        <v>193.755</v>
      </c>
      <c r="BR69" s="375">
        <v>0</v>
      </c>
      <c r="BS69" s="341">
        <v>193.755</v>
      </c>
      <c r="BT69" s="376">
        <v>0</v>
      </c>
      <c r="BU69" s="376">
        <v>0</v>
      </c>
      <c r="BV69" s="341">
        <v>0</v>
      </c>
      <c r="BW69" s="377">
        <v>201.35900000000001</v>
      </c>
      <c r="BX69" s="344">
        <v>0</v>
      </c>
      <c r="BZ69" s="209"/>
    </row>
    <row r="70" spans="1:78" ht="15.75" customHeight="1">
      <c r="A70" s="267" t="s">
        <v>18</v>
      </c>
      <c r="B70" s="344" t="s">
        <v>146</v>
      </c>
      <c r="C70" s="342">
        <f t="shared" si="4"/>
        <v>39162.200000000004</v>
      </c>
      <c r="D70" s="341"/>
      <c r="E70" s="341"/>
      <c r="F70" s="341"/>
      <c r="G70" s="341"/>
      <c r="H70" s="341"/>
      <c r="I70" s="341"/>
      <c r="J70" s="341"/>
      <c r="K70" s="341"/>
      <c r="L70" s="343">
        <v>879.81500000000005</v>
      </c>
      <c r="M70" s="342">
        <v>360.21699999999998</v>
      </c>
      <c r="N70" s="342">
        <v>0</v>
      </c>
      <c r="O70" s="342">
        <v>1910.579</v>
      </c>
      <c r="P70" s="342">
        <v>186.387</v>
      </c>
      <c r="Q70" s="342">
        <v>0</v>
      </c>
      <c r="R70" s="342">
        <v>0</v>
      </c>
      <c r="S70" s="342">
        <v>3.274</v>
      </c>
      <c r="T70" s="342">
        <v>0</v>
      </c>
      <c r="U70" s="342">
        <v>40.552999999999997</v>
      </c>
      <c r="V70" s="342">
        <v>1.3260000000000001</v>
      </c>
      <c r="W70" s="342">
        <v>0</v>
      </c>
      <c r="X70" s="342">
        <v>0</v>
      </c>
      <c r="Y70" s="342">
        <v>0</v>
      </c>
      <c r="Z70" s="342">
        <v>1.446</v>
      </c>
      <c r="AA70" s="342">
        <v>3.2669999999999999</v>
      </c>
      <c r="AB70" s="342">
        <v>0.34100000000000003</v>
      </c>
      <c r="AC70" s="342">
        <v>0</v>
      </c>
      <c r="AD70" s="342">
        <v>0</v>
      </c>
      <c r="AE70" s="342">
        <v>2.2919999999999998</v>
      </c>
      <c r="AF70" s="342">
        <v>95.506</v>
      </c>
      <c r="AG70" s="342">
        <v>0</v>
      </c>
      <c r="AH70" s="342">
        <v>0</v>
      </c>
      <c r="AI70" s="342">
        <v>256.31599999999997</v>
      </c>
      <c r="AJ70" s="342">
        <v>0</v>
      </c>
      <c r="AK70" s="342">
        <v>5.7649999999999997</v>
      </c>
      <c r="AL70" s="342">
        <v>0</v>
      </c>
      <c r="AM70" s="342">
        <v>0</v>
      </c>
      <c r="AN70" s="342">
        <v>0</v>
      </c>
      <c r="AO70" s="342">
        <v>1658.002</v>
      </c>
      <c r="AP70" s="342">
        <v>1859.2049999999999</v>
      </c>
      <c r="AQ70" s="342">
        <v>0</v>
      </c>
      <c r="AR70" s="342">
        <v>0</v>
      </c>
      <c r="AS70" s="342">
        <v>0</v>
      </c>
      <c r="AT70" s="342">
        <v>0</v>
      </c>
      <c r="AU70" s="342">
        <v>1.0629999999999999</v>
      </c>
      <c r="AV70" s="342">
        <v>0</v>
      </c>
      <c r="AW70" s="342">
        <v>0</v>
      </c>
      <c r="AX70" s="342">
        <v>0</v>
      </c>
      <c r="AY70" s="342">
        <v>0</v>
      </c>
      <c r="AZ70" s="342">
        <v>0</v>
      </c>
      <c r="BA70" s="342">
        <v>0.22700000000000001</v>
      </c>
      <c r="BB70" s="342">
        <v>0</v>
      </c>
      <c r="BC70" s="342">
        <v>240.369</v>
      </c>
      <c r="BD70" s="342">
        <v>0</v>
      </c>
      <c r="BE70" s="342">
        <v>42.825000000000003</v>
      </c>
      <c r="BF70" s="342">
        <v>77.397000000000006</v>
      </c>
      <c r="BG70" s="342">
        <v>2.847</v>
      </c>
      <c r="BH70" s="342">
        <v>59.134999999999998</v>
      </c>
      <c r="BI70" s="342">
        <v>23.291</v>
      </c>
      <c r="BJ70" s="342">
        <v>0</v>
      </c>
      <c r="BK70" s="342">
        <v>0</v>
      </c>
      <c r="BL70" s="372">
        <v>0</v>
      </c>
      <c r="BM70" s="373">
        <f t="shared" si="5"/>
        <v>7711.4449999999988</v>
      </c>
      <c r="BN70" s="344"/>
      <c r="BO70" s="341">
        <v>4567.4610000000002</v>
      </c>
      <c r="BP70" s="374">
        <f t="shared" si="6"/>
        <v>26710.398000000001</v>
      </c>
      <c r="BQ70" s="343">
        <f t="shared" si="7"/>
        <v>26710.398000000001</v>
      </c>
      <c r="BR70" s="375">
        <v>232.304</v>
      </c>
      <c r="BS70" s="341">
        <v>26478.094000000001</v>
      </c>
      <c r="BT70" s="376">
        <v>0</v>
      </c>
      <c r="BU70" s="376">
        <v>0</v>
      </c>
      <c r="BV70" s="341">
        <v>0</v>
      </c>
      <c r="BW70" s="377">
        <v>172.89599999999999</v>
      </c>
      <c r="BX70" s="344">
        <v>0</v>
      </c>
      <c r="BZ70" s="209"/>
    </row>
    <row r="71" spans="1:78" ht="15.75" customHeight="1">
      <c r="A71" s="267" t="s">
        <v>19</v>
      </c>
      <c r="B71" s="344" t="s">
        <v>282</v>
      </c>
      <c r="C71" s="342">
        <f t="shared" si="4"/>
        <v>11680.552</v>
      </c>
      <c r="D71" s="341"/>
      <c r="E71" s="341"/>
      <c r="F71" s="341"/>
      <c r="G71" s="341"/>
      <c r="H71" s="341"/>
      <c r="I71" s="341"/>
      <c r="J71" s="341"/>
      <c r="K71" s="341"/>
      <c r="L71" s="343">
        <v>0</v>
      </c>
      <c r="M71" s="342">
        <v>39.432000000000002</v>
      </c>
      <c r="N71" s="342">
        <v>0</v>
      </c>
      <c r="O71" s="342">
        <v>47.149000000000001</v>
      </c>
      <c r="P71" s="342">
        <v>132.905</v>
      </c>
      <c r="Q71" s="342">
        <v>0</v>
      </c>
      <c r="R71" s="342">
        <v>0</v>
      </c>
      <c r="S71" s="342">
        <v>0.33900000000000002</v>
      </c>
      <c r="T71" s="342">
        <v>0</v>
      </c>
      <c r="U71" s="342">
        <v>0</v>
      </c>
      <c r="V71" s="342">
        <v>8.9079999999999995</v>
      </c>
      <c r="W71" s="342">
        <v>0.14099999999999999</v>
      </c>
      <c r="X71" s="342">
        <v>0</v>
      </c>
      <c r="Y71" s="342">
        <v>1.4E-2</v>
      </c>
      <c r="Z71" s="342">
        <v>0.40899999999999997</v>
      </c>
      <c r="AA71" s="342">
        <v>0.106</v>
      </c>
      <c r="AB71" s="342">
        <v>2.0489999999999999</v>
      </c>
      <c r="AC71" s="342">
        <v>0</v>
      </c>
      <c r="AD71" s="342">
        <v>0</v>
      </c>
      <c r="AE71" s="342">
        <v>1.262</v>
      </c>
      <c r="AF71" s="342">
        <v>0</v>
      </c>
      <c r="AG71" s="342">
        <v>0</v>
      </c>
      <c r="AH71" s="342">
        <v>0</v>
      </c>
      <c r="AI71" s="342">
        <v>29.911000000000001</v>
      </c>
      <c r="AJ71" s="342">
        <v>0</v>
      </c>
      <c r="AK71" s="342">
        <v>0</v>
      </c>
      <c r="AL71" s="342">
        <v>12.361000000000001</v>
      </c>
      <c r="AM71" s="342">
        <v>0</v>
      </c>
      <c r="AN71" s="342">
        <v>0</v>
      </c>
      <c r="AO71" s="342">
        <v>2758.0039999999999</v>
      </c>
      <c r="AP71" s="342">
        <v>695.12400000000002</v>
      </c>
      <c r="AQ71" s="342">
        <v>0</v>
      </c>
      <c r="AR71" s="342">
        <v>0</v>
      </c>
      <c r="AS71" s="342">
        <v>0</v>
      </c>
      <c r="AT71" s="342">
        <v>0</v>
      </c>
      <c r="AU71" s="342">
        <v>0</v>
      </c>
      <c r="AV71" s="342">
        <v>0.13600000000000001</v>
      </c>
      <c r="AW71" s="342">
        <v>0</v>
      </c>
      <c r="AX71" s="342">
        <v>0</v>
      </c>
      <c r="AY71" s="342">
        <v>0</v>
      </c>
      <c r="AZ71" s="342">
        <v>0</v>
      </c>
      <c r="BA71" s="342">
        <v>5.2999999999999999E-2</v>
      </c>
      <c r="BB71" s="342">
        <v>0</v>
      </c>
      <c r="BC71" s="342">
        <v>0</v>
      </c>
      <c r="BD71" s="342">
        <v>0</v>
      </c>
      <c r="BE71" s="342">
        <v>0</v>
      </c>
      <c r="BF71" s="342">
        <v>0</v>
      </c>
      <c r="BG71" s="342">
        <v>882.91300000000001</v>
      </c>
      <c r="BH71" s="342">
        <v>0</v>
      </c>
      <c r="BI71" s="342">
        <v>2.6619999999999999</v>
      </c>
      <c r="BJ71" s="342">
        <v>0</v>
      </c>
      <c r="BK71" s="342">
        <v>0</v>
      </c>
      <c r="BL71" s="372">
        <v>0</v>
      </c>
      <c r="BM71" s="373">
        <f t="shared" si="5"/>
        <v>4613.8779999999997</v>
      </c>
      <c r="BN71" s="344"/>
      <c r="BO71" s="341">
        <v>56.07</v>
      </c>
      <c r="BP71" s="374">
        <f t="shared" si="6"/>
        <v>6813.915</v>
      </c>
      <c r="BQ71" s="343">
        <f t="shared" si="7"/>
        <v>6813.915</v>
      </c>
      <c r="BR71" s="375">
        <v>460.548</v>
      </c>
      <c r="BS71" s="341">
        <v>6353.3670000000002</v>
      </c>
      <c r="BT71" s="376">
        <v>0</v>
      </c>
      <c r="BU71" s="376">
        <v>0</v>
      </c>
      <c r="BV71" s="341">
        <v>0</v>
      </c>
      <c r="BW71" s="377">
        <v>196.68899999999999</v>
      </c>
      <c r="BX71" s="344">
        <v>0</v>
      </c>
      <c r="BZ71" s="209"/>
    </row>
    <row r="72" spans="1:78" ht="15.75" customHeight="1">
      <c r="A72" s="267" t="s">
        <v>20</v>
      </c>
      <c r="B72" s="344" t="s">
        <v>283</v>
      </c>
      <c r="C72" s="342">
        <f t="shared" si="4"/>
        <v>1700.9929999999999</v>
      </c>
      <c r="D72" s="341"/>
      <c r="E72" s="341"/>
      <c r="F72" s="341"/>
      <c r="G72" s="341"/>
      <c r="H72" s="341"/>
      <c r="I72" s="341"/>
      <c r="J72" s="341"/>
      <c r="K72" s="341"/>
      <c r="L72" s="343">
        <v>0</v>
      </c>
      <c r="M72" s="342">
        <v>0</v>
      </c>
      <c r="N72" s="342">
        <v>0</v>
      </c>
      <c r="O72" s="342">
        <v>0</v>
      </c>
      <c r="P72" s="342">
        <v>0</v>
      </c>
      <c r="Q72" s="342">
        <v>234.72499999999999</v>
      </c>
      <c r="R72" s="342">
        <v>0</v>
      </c>
      <c r="S72" s="342">
        <v>0</v>
      </c>
      <c r="T72" s="342">
        <v>0</v>
      </c>
      <c r="U72" s="342">
        <v>0</v>
      </c>
      <c r="V72" s="342">
        <v>0</v>
      </c>
      <c r="W72" s="342">
        <v>0</v>
      </c>
      <c r="X72" s="342">
        <v>0</v>
      </c>
      <c r="Y72" s="342">
        <v>0</v>
      </c>
      <c r="Z72" s="342">
        <v>0</v>
      </c>
      <c r="AA72" s="342">
        <v>0</v>
      </c>
      <c r="AB72" s="342">
        <v>0</v>
      </c>
      <c r="AC72" s="342">
        <v>0</v>
      </c>
      <c r="AD72" s="342">
        <v>0</v>
      </c>
      <c r="AE72" s="342">
        <v>0</v>
      </c>
      <c r="AF72" s="342">
        <v>0</v>
      </c>
      <c r="AG72" s="342">
        <v>0</v>
      </c>
      <c r="AH72" s="342">
        <v>0</v>
      </c>
      <c r="AI72" s="342">
        <v>41.837000000000003</v>
      </c>
      <c r="AJ72" s="342">
        <v>0</v>
      </c>
      <c r="AK72" s="342">
        <v>0</v>
      </c>
      <c r="AL72" s="342">
        <v>0</v>
      </c>
      <c r="AM72" s="342">
        <v>0</v>
      </c>
      <c r="AN72" s="342">
        <v>0</v>
      </c>
      <c r="AO72" s="342">
        <v>0</v>
      </c>
      <c r="AP72" s="342">
        <v>0</v>
      </c>
      <c r="AQ72" s="342">
        <v>0</v>
      </c>
      <c r="AR72" s="342">
        <v>0</v>
      </c>
      <c r="AS72" s="342">
        <v>0</v>
      </c>
      <c r="AT72" s="342">
        <v>0</v>
      </c>
      <c r="AU72" s="342">
        <v>0</v>
      </c>
      <c r="AV72" s="342">
        <v>0</v>
      </c>
      <c r="AW72" s="342">
        <v>0</v>
      </c>
      <c r="AX72" s="342">
        <v>0</v>
      </c>
      <c r="AY72" s="342">
        <v>0</v>
      </c>
      <c r="AZ72" s="342">
        <v>0</v>
      </c>
      <c r="BA72" s="342">
        <v>0</v>
      </c>
      <c r="BB72" s="342">
        <v>0</v>
      </c>
      <c r="BC72" s="342">
        <v>0</v>
      </c>
      <c r="BD72" s="342">
        <v>0</v>
      </c>
      <c r="BE72" s="342">
        <v>0</v>
      </c>
      <c r="BF72" s="342">
        <v>0</v>
      </c>
      <c r="BG72" s="342">
        <v>0</v>
      </c>
      <c r="BH72" s="342">
        <v>0</v>
      </c>
      <c r="BI72" s="342">
        <v>0</v>
      </c>
      <c r="BJ72" s="342">
        <v>0</v>
      </c>
      <c r="BK72" s="342">
        <v>0</v>
      </c>
      <c r="BL72" s="372">
        <v>0</v>
      </c>
      <c r="BM72" s="373">
        <f t="shared" si="5"/>
        <v>276.56200000000001</v>
      </c>
      <c r="BN72" s="344"/>
      <c r="BO72" s="341">
        <v>0</v>
      </c>
      <c r="BP72" s="374">
        <f t="shared" si="6"/>
        <v>1362.991</v>
      </c>
      <c r="BQ72" s="343">
        <f t="shared" si="7"/>
        <v>1362.991</v>
      </c>
      <c r="BR72" s="375">
        <v>0</v>
      </c>
      <c r="BS72" s="341">
        <v>1362.991</v>
      </c>
      <c r="BT72" s="376">
        <v>0</v>
      </c>
      <c r="BU72" s="376">
        <v>0</v>
      </c>
      <c r="BV72" s="341">
        <v>0</v>
      </c>
      <c r="BW72" s="377">
        <v>61.44</v>
      </c>
      <c r="BX72" s="344">
        <v>0</v>
      </c>
      <c r="BZ72" s="209"/>
    </row>
    <row r="73" spans="1:78" ht="15.75" customHeight="1">
      <c r="A73" s="267" t="s">
        <v>21</v>
      </c>
      <c r="B73" s="344" t="s">
        <v>204</v>
      </c>
      <c r="C73" s="342">
        <f t="shared" si="4"/>
        <v>5655.4930000000004</v>
      </c>
      <c r="D73" s="341"/>
      <c r="E73" s="341"/>
      <c r="F73" s="341"/>
      <c r="G73" s="341"/>
      <c r="H73" s="341"/>
      <c r="I73" s="341"/>
      <c r="J73" s="341"/>
      <c r="K73" s="341"/>
      <c r="L73" s="343">
        <v>0</v>
      </c>
      <c r="M73" s="342">
        <v>0</v>
      </c>
      <c r="N73" s="342">
        <v>0</v>
      </c>
      <c r="O73" s="342">
        <v>18.399000000000001</v>
      </c>
      <c r="P73" s="342">
        <v>8.9819999999999993</v>
      </c>
      <c r="Q73" s="342">
        <v>0</v>
      </c>
      <c r="R73" s="342">
        <v>626.67100000000005</v>
      </c>
      <c r="S73" s="342">
        <v>21.122</v>
      </c>
      <c r="T73" s="342">
        <v>0</v>
      </c>
      <c r="U73" s="342">
        <v>4.7549999999999999</v>
      </c>
      <c r="V73" s="342">
        <v>0.61899999999999999</v>
      </c>
      <c r="W73" s="342">
        <v>0</v>
      </c>
      <c r="X73" s="342">
        <v>0</v>
      </c>
      <c r="Y73" s="342">
        <v>12.958</v>
      </c>
      <c r="Z73" s="342">
        <v>0.218</v>
      </c>
      <c r="AA73" s="342">
        <v>146.71100000000001</v>
      </c>
      <c r="AB73" s="342">
        <v>7.3780000000000001</v>
      </c>
      <c r="AC73" s="342">
        <v>0</v>
      </c>
      <c r="AD73" s="342">
        <v>13.162000000000001</v>
      </c>
      <c r="AE73" s="342">
        <v>0</v>
      </c>
      <c r="AF73" s="342">
        <v>0.98499999999999999</v>
      </c>
      <c r="AG73" s="342">
        <v>0</v>
      </c>
      <c r="AH73" s="342">
        <v>0</v>
      </c>
      <c r="AI73" s="342">
        <v>9.7240000000000002</v>
      </c>
      <c r="AJ73" s="342">
        <v>0</v>
      </c>
      <c r="AK73" s="342">
        <v>0</v>
      </c>
      <c r="AL73" s="342">
        <v>8.0679999999999996</v>
      </c>
      <c r="AM73" s="342">
        <v>1.0649999999999999</v>
      </c>
      <c r="AN73" s="342">
        <v>0</v>
      </c>
      <c r="AO73" s="342">
        <v>35.136000000000003</v>
      </c>
      <c r="AP73" s="342">
        <v>0</v>
      </c>
      <c r="AQ73" s="342">
        <v>0</v>
      </c>
      <c r="AR73" s="342">
        <v>0</v>
      </c>
      <c r="AS73" s="342">
        <v>0</v>
      </c>
      <c r="AT73" s="342">
        <v>0</v>
      </c>
      <c r="AU73" s="342">
        <v>3.2000000000000001E-2</v>
      </c>
      <c r="AV73" s="342">
        <v>0</v>
      </c>
      <c r="AW73" s="342">
        <v>0</v>
      </c>
      <c r="AX73" s="342">
        <v>0.307</v>
      </c>
      <c r="AY73" s="342">
        <v>0</v>
      </c>
      <c r="AZ73" s="342">
        <v>1.881</v>
      </c>
      <c r="BA73" s="342">
        <v>0</v>
      </c>
      <c r="BB73" s="342">
        <v>0</v>
      </c>
      <c r="BC73" s="342">
        <v>350.322</v>
      </c>
      <c r="BD73" s="342">
        <v>0.39400000000000002</v>
      </c>
      <c r="BE73" s="342">
        <v>1.47</v>
      </c>
      <c r="BF73" s="342">
        <v>28.292000000000002</v>
      </c>
      <c r="BG73" s="342">
        <v>82.289000000000001</v>
      </c>
      <c r="BH73" s="342">
        <v>21.832000000000001</v>
      </c>
      <c r="BI73" s="342">
        <v>26.268000000000001</v>
      </c>
      <c r="BJ73" s="342">
        <v>0</v>
      </c>
      <c r="BK73" s="342">
        <v>0</v>
      </c>
      <c r="BL73" s="372">
        <v>0</v>
      </c>
      <c r="BM73" s="373">
        <f t="shared" si="5"/>
        <v>1429.0400000000002</v>
      </c>
      <c r="BN73" s="344"/>
      <c r="BO73" s="341">
        <v>1147.8900000000001</v>
      </c>
      <c r="BP73" s="374">
        <f t="shared" si="6"/>
        <v>3057.636</v>
      </c>
      <c r="BQ73" s="343">
        <f t="shared" si="7"/>
        <v>3057.636</v>
      </c>
      <c r="BR73" s="375">
        <v>0</v>
      </c>
      <c r="BS73" s="341">
        <v>3057.636</v>
      </c>
      <c r="BT73" s="376">
        <v>0</v>
      </c>
      <c r="BU73" s="376">
        <v>0</v>
      </c>
      <c r="BV73" s="341">
        <v>0</v>
      </c>
      <c r="BW73" s="377">
        <v>20.927</v>
      </c>
      <c r="BX73" s="344">
        <v>0</v>
      </c>
      <c r="BZ73" s="209"/>
    </row>
    <row r="74" spans="1:78" ht="15.75" customHeight="1">
      <c r="A74" s="267" t="s">
        <v>22</v>
      </c>
      <c r="B74" s="344" t="s">
        <v>284</v>
      </c>
      <c r="C74" s="342">
        <f t="shared" si="4"/>
        <v>2355.0419999999999</v>
      </c>
      <c r="D74" s="341"/>
      <c r="E74" s="341"/>
      <c r="F74" s="341"/>
      <c r="G74" s="341"/>
      <c r="H74" s="341"/>
      <c r="I74" s="341"/>
      <c r="J74" s="341"/>
      <c r="K74" s="341"/>
      <c r="L74" s="343">
        <v>0</v>
      </c>
      <c r="M74" s="342">
        <v>0</v>
      </c>
      <c r="N74" s="342">
        <v>0</v>
      </c>
      <c r="O74" s="342">
        <v>0</v>
      </c>
      <c r="P74" s="342">
        <v>19.417000000000002</v>
      </c>
      <c r="Q74" s="342">
        <v>0</v>
      </c>
      <c r="R74" s="342">
        <v>0</v>
      </c>
      <c r="S74" s="342">
        <v>203.631</v>
      </c>
      <c r="T74" s="342">
        <v>0</v>
      </c>
      <c r="U74" s="342">
        <v>0</v>
      </c>
      <c r="V74" s="342">
        <v>0</v>
      </c>
      <c r="W74" s="342">
        <v>0</v>
      </c>
      <c r="X74" s="342">
        <v>3.258</v>
      </c>
      <c r="Y74" s="342">
        <v>9.2070000000000007</v>
      </c>
      <c r="Z74" s="342">
        <v>97.488</v>
      </c>
      <c r="AA74" s="342">
        <v>6.1509999999999998</v>
      </c>
      <c r="AB74" s="342">
        <v>0</v>
      </c>
      <c r="AC74" s="342">
        <v>0</v>
      </c>
      <c r="AD74" s="342">
        <v>0</v>
      </c>
      <c r="AE74" s="342">
        <v>1542.335</v>
      </c>
      <c r="AF74" s="342">
        <v>0</v>
      </c>
      <c r="AG74" s="342">
        <v>0</v>
      </c>
      <c r="AH74" s="342">
        <v>0</v>
      </c>
      <c r="AI74" s="342">
        <v>98.948999999999998</v>
      </c>
      <c r="AJ74" s="342">
        <v>0</v>
      </c>
      <c r="AK74" s="342">
        <v>0</v>
      </c>
      <c r="AL74" s="342">
        <v>0</v>
      </c>
      <c r="AM74" s="342">
        <v>0</v>
      </c>
      <c r="AN74" s="342">
        <v>0</v>
      </c>
      <c r="AO74" s="342">
        <v>54.658999999999999</v>
      </c>
      <c r="AP74" s="342">
        <v>0</v>
      </c>
      <c r="AQ74" s="342">
        <v>0</v>
      </c>
      <c r="AR74" s="342">
        <v>0</v>
      </c>
      <c r="AS74" s="342">
        <v>0</v>
      </c>
      <c r="AT74" s="342">
        <v>0</v>
      </c>
      <c r="AU74" s="342">
        <v>0</v>
      </c>
      <c r="AV74" s="342">
        <v>0</v>
      </c>
      <c r="AW74" s="342">
        <v>11.297000000000001</v>
      </c>
      <c r="AX74" s="342">
        <v>0</v>
      </c>
      <c r="AY74" s="342">
        <v>0</v>
      </c>
      <c r="AZ74" s="342">
        <v>0</v>
      </c>
      <c r="BA74" s="342">
        <v>0</v>
      </c>
      <c r="BB74" s="342">
        <v>0</v>
      </c>
      <c r="BC74" s="342">
        <v>0</v>
      </c>
      <c r="BD74" s="342">
        <v>0</v>
      </c>
      <c r="BE74" s="342">
        <v>0</v>
      </c>
      <c r="BF74" s="342">
        <v>0</v>
      </c>
      <c r="BG74" s="342">
        <v>84.944999999999993</v>
      </c>
      <c r="BH74" s="342">
        <v>0</v>
      </c>
      <c r="BI74" s="342">
        <v>0.46800000000000003</v>
      </c>
      <c r="BJ74" s="342">
        <v>0</v>
      </c>
      <c r="BK74" s="342">
        <v>0</v>
      </c>
      <c r="BL74" s="372">
        <v>0</v>
      </c>
      <c r="BM74" s="373">
        <f t="shared" si="5"/>
        <v>2131.8050000000003</v>
      </c>
      <c r="BN74" s="344"/>
      <c r="BO74" s="341">
        <v>8.0000000000000002E-3</v>
      </c>
      <c r="BP74" s="374">
        <f t="shared" si="6"/>
        <v>125.794</v>
      </c>
      <c r="BQ74" s="343">
        <f t="shared" si="7"/>
        <v>125.794</v>
      </c>
      <c r="BR74" s="375">
        <v>0</v>
      </c>
      <c r="BS74" s="341">
        <v>125.794</v>
      </c>
      <c r="BT74" s="376">
        <v>0</v>
      </c>
      <c r="BU74" s="376">
        <v>0</v>
      </c>
      <c r="BV74" s="341">
        <v>0</v>
      </c>
      <c r="BW74" s="377">
        <v>97.435000000000002</v>
      </c>
      <c r="BX74" s="344">
        <v>0</v>
      </c>
      <c r="BZ74" s="209"/>
    </row>
    <row r="75" spans="1:78" ht="15.75" customHeight="1">
      <c r="A75" s="267" t="s">
        <v>23</v>
      </c>
      <c r="B75" s="344" t="s">
        <v>285</v>
      </c>
      <c r="C75" s="342">
        <f t="shared" si="4"/>
        <v>34519.298999999999</v>
      </c>
      <c r="D75" s="341"/>
      <c r="E75" s="341"/>
      <c r="F75" s="341"/>
      <c r="G75" s="341"/>
      <c r="H75" s="341"/>
      <c r="I75" s="341"/>
      <c r="J75" s="341"/>
      <c r="K75" s="341"/>
      <c r="L75" s="343">
        <v>2.7269999999999999</v>
      </c>
      <c r="M75" s="342">
        <v>776.76499999999999</v>
      </c>
      <c r="N75" s="342">
        <v>16.544</v>
      </c>
      <c r="O75" s="342">
        <v>69.352000000000004</v>
      </c>
      <c r="P75" s="342">
        <v>30.774999999999999</v>
      </c>
      <c r="Q75" s="342">
        <v>6.0000000000000001E-3</v>
      </c>
      <c r="R75" s="342">
        <v>1.74</v>
      </c>
      <c r="S75" s="342">
        <v>5.6120000000000001</v>
      </c>
      <c r="T75" s="342">
        <v>0</v>
      </c>
      <c r="U75" s="342">
        <v>8.5500000000000007</v>
      </c>
      <c r="V75" s="342">
        <v>2.6070000000000002</v>
      </c>
      <c r="W75" s="342">
        <v>3.9849999999999999</v>
      </c>
      <c r="X75" s="342">
        <v>20.863</v>
      </c>
      <c r="Y75" s="342">
        <v>6.1040000000000001</v>
      </c>
      <c r="Z75" s="342">
        <v>0.16</v>
      </c>
      <c r="AA75" s="342">
        <v>1.0760000000000001</v>
      </c>
      <c r="AB75" s="342">
        <v>2.609</v>
      </c>
      <c r="AC75" s="342">
        <v>4595.5870000000004</v>
      </c>
      <c r="AD75" s="342">
        <v>18.510999999999999</v>
      </c>
      <c r="AE75" s="342">
        <v>140.66999999999999</v>
      </c>
      <c r="AF75" s="342">
        <v>59.286999999999999</v>
      </c>
      <c r="AG75" s="342">
        <v>41.304000000000002</v>
      </c>
      <c r="AH75" s="342">
        <v>153.55500000000001</v>
      </c>
      <c r="AI75" s="342">
        <v>150.744</v>
      </c>
      <c r="AJ75" s="342">
        <v>3025.047</v>
      </c>
      <c r="AK75" s="342">
        <v>350.19400000000002</v>
      </c>
      <c r="AL75" s="342">
        <v>1556.9690000000001</v>
      </c>
      <c r="AM75" s="342">
        <v>121.08199999999999</v>
      </c>
      <c r="AN75" s="342">
        <v>2.774</v>
      </c>
      <c r="AO75" s="342">
        <v>175.01</v>
      </c>
      <c r="AP75" s="342">
        <v>27.542999999999999</v>
      </c>
      <c r="AQ75" s="342">
        <v>12.336</v>
      </c>
      <c r="AR75" s="342">
        <v>33.320999999999998</v>
      </c>
      <c r="AS75" s="342">
        <v>2.2669999999999999</v>
      </c>
      <c r="AT75" s="342">
        <v>27.611999999999998</v>
      </c>
      <c r="AU75" s="342">
        <v>4.2560000000000002</v>
      </c>
      <c r="AV75" s="342">
        <v>2.7450000000000001</v>
      </c>
      <c r="AW75" s="342">
        <v>22.574999999999999</v>
      </c>
      <c r="AX75" s="342">
        <v>4.7489999999999997</v>
      </c>
      <c r="AY75" s="342">
        <v>0.39400000000000002</v>
      </c>
      <c r="AZ75" s="342">
        <v>50.213000000000001</v>
      </c>
      <c r="BA75" s="342">
        <v>56.171999999999997</v>
      </c>
      <c r="BB75" s="342">
        <v>23.963000000000001</v>
      </c>
      <c r="BC75" s="342">
        <v>414.54399999999998</v>
      </c>
      <c r="BD75" s="342">
        <v>3.9129999999999998</v>
      </c>
      <c r="BE75" s="342">
        <v>33.289000000000001</v>
      </c>
      <c r="BF75" s="342">
        <v>43.381999999999998</v>
      </c>
      <c r="BG75" s="342">
        <v>8.2040000000000006</v>
      </c>
      <c r="BH75" s="342">
        <v>14.061999999999999</v>
      </c>
      <c r="BI75" s="342">
        <v>54.143000000000001</v>
      </c>
      <c r="BJ75" s="342">
        <v>0</v>
      </c>
      <c r="BK75" s="342">
        <v>0</v>
      </c>
      <c r="BL75" s="372">
        <v>0</v>
      </c>
      <c r="BM75" s="373">
        <f t="shared" si="5"/>
        <v>12179.892</v>
      </c>
      <c r="BN75" s="344"/>
      <c r="BO75" s="341">
        <v>15764.556</v>
      </c>
      <c r="BP75" s="374">
        <f t="shared" si="6"/>
        <v>5253.04</v>
      </c>
      <c r="BQ75" s="343">
        <f t="shared" si="7"/>
        <v>5253.04</v>
      </c>
      <c r="BR75" s="375">
        <v>0</v>
      </c>
      <c r="BS75" s="341">
        <v>5253.04</v>
      </c>
      <c r="BT75" s="376">
        <v>0</v>
      </c>
      <c r="BU75" s="376">
        <v>0</v>
      </c>
      <c r="BV75" s="341">
        <v>0</v>
      </c>
      <c r="BW75" s="377">
        <v>1321.8109999999999</v>
      </c>
      <c r="BX75" s="344">
        <v>0</v>
      </c>
      <c r="BZ75" s="209"/>
    </row>
    <row r="76" spans="1:78" ht="15.75" customHeight="1">
      <c r="A76" s="267" t="s">
        <v>24</v>
      </c>
      <c r="B76" s="344" t="s">
        <v>147</v>
      </c>
      <c r="C76" s="342">
        <f t="shared" si="4"/>
        <v>6483.4830000000002</v>
      </c>
      <c r="D76" s="341"/>
      <c r="E76" s="341"/>
      <c r="F76" s="341"/>
      <c r="G76" s="341"/>
      <c r="H76" s="341"/>
      <c r="I76" s="341"/>
      <c r="J76" s="341"/>
      <c r="K76" s="341"/>
      <c r="L76" s="343">
        <v>398.63600000000002</v>
      </c>
      <c r="M76" s="342">
        <v>0</v>
      </c>
      <c r="N76" s="342">
        <v>0.247</v>
      </c>
      <c r="O76" s="342">
        <v>310.17899999999997</v>
      </c>
      <c r="P76" s="342">
        <v>344.60199999999998</v>
      </c>
      <c r="Q76" s="342">
        <v>6.0000000000000001E-3</v>
      </c>
      <c r="R76" s="342">
        <v>4.8170000000000002</v>
      </c>
      <c r="S76" s="342">
        <v>5.9020000000000001</v>
      </c>
      <c r="T76" s="342">
        <v>0</v>
      </c>
      <c r="U76" s="342">
        <v>471.452</v>
      </c>
      <c r="V76" s="342">
        <v>109.791</v>
      </c>
      <c r="W76" s="342">
        <v>202.57300000000001</v>
      </c>
      <c r="X76" s="342">
        <v>0.25600000000000001</v>
      </c>
      <c r="Y76" s="342">
        <v>1.91</v>
      </c>
      <c r="Z76" s="342">
        <v>1.8919999999999999</v>
      </c>
      <c r="AA76" s="342">
        <v>109.117</v>
      </c>
      <c r="AB76" s="342">
        <v>29.094000000000001</v>
      </c>
      <c r="AC76" s="342">
        <v>0.64600000000000002</v>
      </c>
      <c r="AD76" s="342">
        <v>0</v>
      </c>
      <c r="AE76" s="342">
        <v>261.66699999999997</v>
      </c>
      <c r="AF76" s="342">
        <v>76.182000000000002</v>
      </c>
      <c r="AG76" s="342">
        <v>3.944</v>
      </c>
      <c r="AH76" s="342">
        <v>1.1479999999999999</v>
      </c>
      <c r="AI76" s="342">
        <v>23.91</v>
      </c>
      <c r="AJ76" s="342">
        <v>0.78300000000000003</v>
      </c>
      <c r="AK76" s="342">
        <v>4.4470000000000001</v>
      </c>
      <c r="AL76" s="342">
        <v>7.875</v>
      </c>
      <c r="AM76" s="342">
        <v>90.825000000000003</v>
      </c>
      <c r="AN76" s="342">
        <v>0.74</v>
      </c>
      <c r="AO76" s="342">
        <v>281.08199999999999</v>
      </c>
      <c r="AP76" s="342">
        <v>16.071999999999999</v>
      </c>
      <c r="AQ76" s="342">
        <v>2.9000000000000001E-2</v>
      </c>
      <c r="AR76" s="342">
        <v>0</v>
      </c>
      <c r="AS76" s="342">
        <v>9.5000000000000001E-2</v>
      </c>
      <c r="AT76" s="342">
        <v>0</v>
      </c>
      <c r="AU76" s="342">
        <v>0</v>
      </c>
      <c r="AV76" s="342">
        <v>0.106</v>
      </c>
      <c r="AW76" s="342">
        <v>15.138999999999999</v>
      </c>
      <c r="AX76" s="342">
        <v>1.1180000000000001</v>
      </c>
      <c r="AY76" s="342">
        <v>9.7000000000000003E-2</v>
      </c>
      <c r="AZ76" s="342">
        <v>0.48099999999999998</v>
      </c>
      <c r="BA76" s="342">
        <v>0.90100000000000002</v>
      </c>
      <c r="BB76" s="342">
        <v>420.29399999999998</v>
      </c>
      <c r="BC76" s="342">
        <v>83.566999999999993</v>
      </c>
      <c r="BD76" s="342">
        <v>7.6029999999999998</v>
      </c>
      <c r="BE76" s="342">
        <v>26.452999999999999</v>
      </c>
      <c r="BF76" s="342">
        <v>298.63799999999998</v>
      </c>
      <c r="BG76" s="342">
        <v>63.390999999999998</v>
      </c>
      <c r="BH76" s="342">
        <v>0</v>
      </c>
      <c r="BI76" s="342">
        <v>94.078999999999994</v>
      </c>
      <c r="BJ76" s="342">
        <v>0</v>
      </c>
      <c r="BK76" s="342">
        <v>0</v>
      </c>
      <c r="BL76" s="372">
        <v>0</v>
      </c>
      <c r="BM76" s="373">
        <f t="shared" si="5"/>
        <v>3771.7860000000001</v>
      </c>
      <c r="BN76" s="344"/>
      <c r="BO76" s="341">
        <v>2E-3</v>
      </c>
      <c r="BP76" s="374">
        <f t="shared" si="6"/>
        <v>2518.3209999999999</v>
      </c>
      <c r="BQ76" s="343">
        <f t="shared" si="7"/>
        <v>2518.3209999999999</v>
      </c>
      <c r="BR76" s="375">
        <v>0</v>
      </c>
      <c r="BS76" s="341">
        <v>2518.3209999999999</v>
      </c>
      <c r="BT76" s="376">
        <v>0</v>
      </c>
      <c r="BU76" s="376">
        <v>0</v>
      </c>
      <c r="BV76" s="341">
        <v>0</v>
      </c>
      <c r="BW76" s="377">
        <v>193.374</v>
      </c>
      <c r="BX76" s="344">
        <v>0</v>
      </c>
      <c r="BZ76" s="209"/>
    </row>
    <row r="77" spans="1:78" ht="15.75" customHeight="1">
      <c r="A77" s="267" t="s">
        <v>25</v>
      </c>
      <c r="B77" s="344" t="s">
        <v>132</v>
      </c>
      <c r="C77" s="342">
        <f t="shared" si="4"/>
        <v>2701.0539999999996</v>
      </c>
      <c r="D77" s="341"/>
      <c r="E77" s="341"/>
      <c r="F77" s="341"/>
      <c r="G77" s="341"/>
      <c r="H77" s="341"/>
      <c r="I77" s="341"/>
      <c r="J77" s="341"/>
      <c r="K77" s="341"/>
      <c r="L77" s="343">
        <v>44.14</v>
      </c>
      <c r="M77" s="342">
        <v>0</v>
      </c>
      <c r="N77" s="342">
        <v>0</v>
      </c>
      <c r="O77" s="342">
        <v>9.0510000000000002</v>
      </c>
      <c r="P77" s="342">
        <v>4.6660000000000004</v>
      </c>
      <c r="Q77" s="342">
        <v>0</v>
      </c>
      <c r="R77" s="342">
        <v>0</v>
      </c>
      <c r="S77" s="342">
        <v>0</v>
      </c>
      <c r="T77" s="342">
        <v>0</v>
      </c>
      <c r="U77" s="342">
        <v>0</v>
      </c>
      <c r="V77" s="342">
        <v>0.50900000000000001</v>
      </c>
      <c r="W77" s="342">
        <v>0</v>
      </c>
      <c r="X77" s="342">
        <v>0</v>
      </c>
      <c r="Y77" s="342">
        <v>0</v>
      </c>
      <c r="Z77" s="342">
        <v>0</v>
      </c>
      <c r="AA77" s="342">
        <v>0</v>
      </c>
      <c r="AB77" s="342">
        <v>0</v>
      </c>
      <c r="AC77" s="342">
        <v>12.355</v>
      </c>
      <c r="AD77" s="342">
        <v>0</v>
      </c>
      <c r="AE77" s="342">
        <v>0</v>
      </c>
      <c r="AF77" s="342">
        <v>0</v>
      </c>
      <c r="AG77" s="342">
        <v>0</v>
      </c>
      <c r="AH77" s="342">
        <v>0</v>
      </c>
      <c r="AI77" s="342">
        <v>0</v>
      </c>
      <c r="AJ77" s="342">
        <v>0</v>
      </c>
      <c r="AK77" s="342">
        <v>0</v>
      </c>
      <c r="AL77" s="342">
        <v>0</v>
      </c>
      <c r="AM77" s="342">
        <v>0</v>
      </c>
      <c r="AN77" s="342">
        <v>0</v>
      </c>
      <c r="AO77" s="342">
        <v>0</v>
      </c>
      <c r="AP77" s="342">
        <v>0</v>
      </c>
      <c r="AQ77" s="342">
        <v>0</v>
      </c>
      <c r="AR77" s="342">
        <v>0</v>
      </c>
      <c r="AS77" s="342">
        <v>0</v>
      </c>
      <c r="AT77" s="342">
        <v>0</v>
      </c>
      <c r="AU77" s="342">
        <v>0</v>
      </c>
      <c r="AV77" s="342">
        <v>0</v>
      </c>
      <c r="AW77" s="342">
        <v>0</v>
      </c>
      <c r="AX77" s="342">
        <v>0</v>
      </c>
      <c r="AY77" s="342">
        <v>1.9339999999999999</v>
      </c>
      <c r="AZ77" s="342">
        <v>0</v>
      </c>
      <c r="BA77" s="342">
        <v>0</v>
      </c>
      <c r="BB77" s="342">
        <v>0</v>
      </c>
      <c r="BC77" s="342">
        <v>13.288</v>
      </c>
      <c r="BD77" s="342">
        <v>0</v>
      </c>
      <c r="BE77" s="342">
        <v>0.20599999999999999</v>
      </c>
      <c r="BF77" s="342">
        <v>457.47899999999998</v>
      </c>
      <c r="BG77" s="342">
        <v>0.41</v>
      </c>
      <c r="BH77" s="342">
        <v>8.4770000000000003</v>
      </c>
      <c r="BI77" s="342">
        <v>0.18</v>
      </c>
      <c r="BJ77" s="342">
        <v>0</v>
      </c>
      <c r="BK77" s="342">
        <v>0</v>
      </c>
      <c r="BL77" s="372">
        <v>0</v>
      </c>
      <c r="BM77" s="373">
        <f t="shared" si="5"/>
        <v>552.69499999999982</v>
      </c>
      <c r="BN77" s="344"/>
      <c r="BO77" s="341">
        <v>0</v>
      </c>
      <c r="BP77" s="374">
        <f t="shared" si="6"/>
        <v>2066.616</v>
      </c>
      <c r="BQ77" s="343">
        <f t="shared" si="7"/>
        <v>2066.616</v>
      </c>
      <c r="BR77" s="375">
        <v>0</v>
      </c>
      <c r="BS77" s="341">
        <v>2066.616</v>
      </c>
      <c r="BT77" s="376">
        <v>0</v>
      </c>
      <c r="BU77" s="376">
        <v>0</v>
      </c>
      <c r="BV77" s="341">
        <v>0</v>
      </c>
      <c r="BW77" s="377">
        <v>81.742999999999995</v>
      </c>
      <c r="BX77" s="344">
        <v>0</v>
      </c>
      <c r="BZ77" s="209"/>
    </row>
    <row r="78" spans="1:78" ht="15.75" customHeight="1">
      <c r="A78" s="267" t="s">
        <v>26</v>
      </c>
      <c r="B78" s="344" t="s">
        <v>133</v>
      </c>
      <c r="C78" s="342">
        <f t="shared" si="4"/>
        <v>4081.5569999999993</v>
      </c>
      <c r="D78" s="341"/>
      <c r="E78" s="341"/>
      <c r="F78" s="341"/>
      <c r="G78" s="341"/>
      <c r="H78" s="341"/>
      <c r="I78" s="341"/>
      <c r="J78" s="341"/>
      <c r="K78" s="341"/>
      <c r="L78" s="343">
        <v>0</v>
      </c>
      <c r="M78" s="342">
        <v>0</v>
      </c>
      <c r="N78" s="342">
        <v>0</v>
      </c>
      <c r="O78" s="342">
        <v>153.26499999999999</v>
      </c>
      <c r="P78" s="342">
        <v>343.78300000000002</v>
      </c>
      <c r="Q78" s="342">
        <v>2E-3</v>
      </c>
      <c r="R78" s="342">
        <v>5.0999999999999997E-2</v>
      </c>
      <c r="S78" s="342">
        <v>24.460999999999999</v>
      </c>
      <c r="T78" s="342">
        <v>0</v>
      </c>
      <c r="U78" s="342">
        <v>0</v>
      </c>
      <c r="V78" s="342">
        <v>0</v>
      </c>
      <c r="W78" s="342">
        <v>0</v>
      </c>
      <c r="X78" s="342">
        <v>15.455</v>
      </c>
      <c r="Y78" s="342">
        <v>20.606000000000002</v>
      </c>
      <c r="Z78" s="342">
        <v>0.184</v>
      </c>
      <c r="AA78" s="342">
        <v>0</v>
      </c>
      <c r="AB78" s="342">
        <v>16.387</v>
      </c>
      <c r="AC78" s="342">
        <v>0</v>
      </c>
      <c r="AD78" s="342">
        <v>1233.069</v>
      </c>
      <c r="AE78" s="342">
        <v>321.11599999999999</v>
      </c>
      <c r="AF78" s="342">
        <v>0</v>
      </c>
      <c r="AG78" s="342">
        <v>0</v>
      </c>
      <c r="AH78" s="342">
        <v>0</v>
      </c>
      <c r="AI78" s="342">
        <v>16.815999999999999</v>
      </c>
      <c r="AJ78" s="342">
        <v>1183.605</v>
      </c>
      <c r="AK78" s="342">
        <v>0</v>
      </c>
      <c r="AL78" s="342">
        <v>0</v>
      </c>
      <c r="AM78" s="342">
        <v>22.754999999999999</v>
      </c>
      <c r="AN78" s="342">
        <v>0</v>
      </c>
      <c r="AO78" s="342">
        <v>103.503</v>
      </c>
      <c r="AP78" s="342">
        <v>0</v>
      </c>
      <c r="AQ78" s="342">
        <v>0</v>
      </c>
      <c r="AR78" s="342">
        <v>0</v>
      </c>
      <c r="AS78" s="342">
        <v>0</v>
      </c>
      <c r="AT78" s="342">
        <v>0</v>
      </c>
      <c r="AU78" s="342">
        <v>0</v>
      </c>
      <c r="AV78" s="342">
        <v>0.65300000000000002</v>
      </c>
      <c r="AW78" s="342">
        <v>21.422999999999998</v>
      </c>
      <c r="AX78" s="342">
        <v>0</v>
      </c>
      <c r="AY78" s="342">
        <v>0</v>
      </c>
      <c r="AZ78" s="342">
        <v>0</v>
      </c>
      <c r="BA78" s="342">
        <v>0</v>
      </c>
      <c r="BB78" s="342">
        <v>0.26500000000000001</v>
      </c>
      <c r="BC78" s="342">
        <v>0</v>
      </c>
      <c r="BD78" s="342">
        <v>0</v>
      </c>
      <c r="BE78" s="342">
        <v>0</v>
      </c>
      <c r="BF78" s="342">
        <v>0</v>
      </c>
      <c r="BG78" s="342">
        <v>0</v>
      </c>
      <c r="BH78" s="342">
        <v>0</v>
      </c>
      <c r="BI78" s="342">
        <v>0.245</v>
      </c>
      <c r="BJ78" s="342">
        <v>0</v>
      </c>
      <c r="BK78" s="342">
        <v>0</v>
      </c>
      <c r="BL78" s="372">
        <v>0</v>
      </c>
      <c r="BM78" s="373">
        <f t="shared" si="5"/>
        <v>3477.6439999999993</v>
      </c>
      <c r="BN78" s="344"/>
      <c r="BO78" s="341">
        <v>0</v>
      </c>
      <c r="BP78" s="374">
        <f t="shared" si="6"/>
        <v>268.16899999999998</v>
      </c>
      <c r="BQ78" s="343">
        <f t="shared" si="7"/>
        <v>268.16899999999998</v>
      </c>
      <c r="BR78" s="375">
        <v>0</v>
      </c>
      <c r="BS78" s="341">
        <v>268.16899999999998</v>
      </c>
      <c r="BT78" s="376">
        <v>0</v>
      </c>
      <c r="BU78" s="376">
        <v>0</v>
      </c>
      <c r="BV78" s="341">
        <v>361.834</v>
      </c>
      <c r="BW78" s="377">
        <v>-26.09</v>
      </c>
      <c r="BX78" s="344">
        <v>0</v>
      </c>
      <c r="BZ78" s="209"/>
    </row>
    <row r="79" spans="1:78" ht="15.75" customHeight="1">
      <c r="A79" s="267" t="s">
        <v>27</v>
      </c>
      <c r="B79" s="344" t="s">
        <v>286</v>
      </c>
      <c r="C79" s="342">
        <f t="shared" si="4"/>
        <v>7976.4669999999996</v>
      </c>
      <c r="D79" s="341"/>
      <c r="E79" s="341"/>
      <c r="F79" s="341"/>
      <c r="G79" s="341"/>
      <c r="H79" s="341"/>
      <c r="I79" s="341"/>
      <c r="J79" s="341"/>
      <c r="K79" s="341"/>
      <c r="L79" s="343">
        <v>0</v>
      </c>
      <c r="M79" s="342">
        <v>0</v>
      </c>
      <c r="N79" s="342">
        <v>0</v>
      </c>
      <c r="O79" s="342">
        <v>14.038</v>
      </c>
      <c r="P79" s="342">
        <v>454.483</v>
      </c>
      <c r="Q79" s="342">
        <v>1E-3</v>
      </c>
      <c r="R79" s="342">
        <v>0.18099999999999999</v>
      </c>
      <c r="S79" s="342">
        <v>31.428999999999998</v>
      </c>
      <c r="T79" s="342">
        <v>0</v>
      </c>
      <c r="U79" s="342">
        <v>0</v>
      </c>
      <c r="V79" s="342">
        <v>0</v>
      </c>
      <c r="W79" s="342">
        <v>0</v>
      </c>
      <c r="X79" s="342">
        <v>372.49799999999999</v>
      </c>
      <c r="Y79" s="342">
        <v>171.22499999999999</v>
      </c>
      <c r="Z79" s="342">
        <v>0.76300000000000001</v>
      </c>
      <c r="AA79" s="342">
        <v>0.66100000000000003</v>
      </c>
      <c r="AB79" s="342">
        <v>0</v>
      </c>
      <c r="AC79" s="342">
        <v>0</v>
      </c>
      <c r="AD79" s="342">
        <v>0</v>
      </c>
      <c r="AE79" s="342">
        <v>3862.7060000000001</v>
      </c>
      <c r="AF79" s="342">
        <v>0.82199999999999995</v>
      </c>
      <c r="AG79" s="342">
        <v>0</v>
      </c>
      <c r="AH79" s="342">
        <v>25.361999999999998</v>
      </c>
      <c r="AI79" s="342">
        <v>0</v>
      </c>
      <c r="AJ79" s="342">
        <v>0</v>
      </c>
      <c r="AK79" s="342">
        <v>0</v>
      </c>
      <c r="AL79" s="342">
        <v>0</v>
      </c>
      <c r="AM79" s="342">
        <v>0</v>
      </c>
      <c r="AN79" s="342">
        <v>0</v>
      </c>
      <c r="AO79" s="342">
        <v>1461.7329999999999</v>
      </c>
      <c r="AP79" s="342">
        <v>0</v>
      </c>
      <c r="AQ79" s="342">
        <v>0</v>
      </c>
      <c r="AR79" s="342">
        <v>0</v>
      </c>
      <c r="AS79" s="342">
        <v>0</v>
      </c>
      <c r="AT79" s="342">
        <v>0</v>
      </c>
      <c r="AU79" s="342">
        <v>0</v>
      </c>
      <c r="AV79" s="342">
        <v>0</v>
      </c>
      <c r="AW79" s="342">
        <v>279.226</v>
      </c>
      <c r="AX79" s="342">
        <v>0</v>
      </c>
      <c r="AY79" s="342">
        <v>0</v>
      </c>
      <c r="AZ79" s="342">
        <v>18.448</v>
      </c>
      <c r="BA79" s="342">
        <v>0</v>
      </c>
      <c r="BB79" s="342">
        <v>0</v>
      </c>
      <c r="BC79" s="342">
        <v>0</v>
      </c>
      <c r="BD79" s="342">
        <v>0</v>
      </c>
      <c r="BE79" s="342">
        <v>0</v>
      </c>
      <c r="BF79" s="342">
        <v>0</v>
      </c>
      <c r="BG79" s="342">
        <v>0</v>
      </c>
      <c r="BH79" s="342">
        <v>0</v>
      </c>
      <c r="BI79" s="342">
        <v>1.1830000000000001</v>
      </c>
      <c r="BJ79" s="342">
        <v>0</v>
      </c>
      <c r="BK79" s="342">
        <v>0</v>
      </c>
      <c r="BL79" s="372">
        <v>0</v>
      </c>
      <c r="BM79" s="373">
        <f t="shared" si="5"/>
        <v>6694.759</v>
      </c>
      <c r="BN79" s="344"/>
      <c r="BO79" s="341">
        <v>0</v>
      </c>
      <c r="BP79" s="374">
        <f t="shared" si="6"/>
        <v>249.11099999999999</v>
      </c>
      <c r="BQ79" s="343">
        <f t="shared" si="7"/>
        <v>249.11099999999999</v>
      </c>
      <c r="BR79" s="375">
        <v>0</v>
      </c>
      <c r="BS79" s="341">
        <v>249.11099999999999</v>
      </c>
      <c r="BT79" s="376">
        <v>0</v>
      </c>
      <c r="BU79" s="376">
        <v>0</v>
      </c>
      <c r="BV79" s="341">
        <v>0</v>
      </c>
      <c r="BW79" s="377">
        <v>1032.597</v>
      </c>
      <c r="BX79" s="344">
        <v>0</v>
      </c>
      <c r="BZ79" s="209"/>
    </row>
    <row r="80" spans="1:78" ht="15.75" customHeight="1">
      <c r="A80" s="267" t="s">
        <v>28</v>
      </c>
      <c r="B80" s="344" t="s">
        <v>134</v>
      </c>
      <c r="C80" s="342">
        <f t="shared" si="4"/>
        <v>9526.3050000000003</v>
      </c>
      <c r="D80" s="341"/>
      <c r="E80" s="341"/>
      <c r="F80" s="341"/>
      <c r="G80" s="341"/>
      <c r="H80" s="341"/>
      <c r="I80" s="341"/>
      <c r="J80" s="341"/>
      <c r="K80" s="341"/>
      <c r="L80" s="343">
        <v>0.106</v>
      </c>
      <c r="M80" s="342">
        <v>0</v>
      </c>
      <c r="N80" s="342">
        <v>0.41599999999999998</v>
      </c>
      <c r="O80" s="342">
        <v>836.63800000000003</v>
      </c>
      <c r="P80" s="342">
        <v>85.594999999999999</v>
      </c>
      <c r="Q80" s="342">
        <v>2E-3</v>
      </c>
      <c r="R80" s="342">
        <v>7.1589999999999998</v>
      </c>
      <c r="S80" s="342">
        <v>38.898000000000003</v>
      </c>
      <c r="T80" s="342">
        <v>0</v>
      </c>
      <c r="U80" s="342">
        <v>59.12</v>
      </c>
      <c r="V80" s="342">
        <v>20.88</v>
      </c>
      <c r="W80" s="342">
        <v>1.381</v>
      </c>
      <c r="X80" s="342">
        <v>1.0129999999999999</v>
      </c>
      <c r="Y80" s="342">
        <v>448.70400000000001</v>
      </c>
      <c r="Z80" s="342">
        <v>1.6970000000000001</v>
      </c>
      <c r="AA80" s="342">
        <v>9.8810000000000002</v>
      </c>
      <c r="AB80" s="342">
        <v>122.33499999999999</v>
      </c>
      <c r="AC80" s="342">
        <v>2.78</v>
      </c>
      <c r="AD80" s="342">
        <v>5.1999999999999998E-2</v>
      </c>
      <c r="AE80" s="342">
        <v>865.19500000000005</v>
      </c>
      <c r="AF80" s="342">
        <v>32.744999999999997</v>
      </c>
      <c r="AG80" s="342">
        <v>18.866</v>
      </c>
      <c r="AH80" s="342">
        <v>93.341999999999999</v>
      </c>
      <c r="AI80" s="342">
        <v>36.442</v>
      </c>
      <c r="AJ80" s="342">
        <v>64.426000000000002</v>
      </c>
      <c r="AK80" s="342">
        <v>2.8860000000000001</v>
      </c>
      <c r="AL80" s="342">
        <v>125.64700000000001</v>
      </c>
      <c r="AM80" s="342">
        <v>22.803000000000001</v>
      </c>
      <c r="AN80" s="342">
        <v>1E-3</v>
      </c>
      <c r="AO80" s="342">
        <v>599.10400000000004</v>
      </c>
      <c r="AP80" s="342">
        <v>53.293999999999997</v>
      </c>
      <c r="AQ80" s="342">
        <v>6.109</v>
      </c>
      <c r="AR80" s="342">
        <v>3.0750000000000002</v>
      </c>
      <c r="AS80" s="342">
        <v>1.3089999999999999</v>
      </c>
      <c r="AT80" s="342">
        <v>0</v>
      </c>
      <c r="AU80" s="342">
        <v>0</v>
      </c>
      <c r="AV80" s="342">
        <v>1.99</v>
      </c>
      <c r="AW80" s="342">
        <v>62.284999999999997</v>
      </c>
      <c r="AX80" s="342">
        <v>61.171999999999997</v>
      </c>
      <c r="AY80" s="342">
        <v>0.24299999999999999</v>
      </c>
      <c r="AZ80" s="342">
        <v>0.93600000000000005</v>
      </c>
      <c r="BA80" s="342">
        <v>3.6040000000000001</v>
      </c>
      <c r="BB80" s="342">
        <v>3.2130000000000001</v>
      </c>
      <c r="BC80" s="342">
        <v>65.745000000000005</v>
      </c>
      <c r="BD80" s="342">
        <v>0.114</v>
      </c>
      <c r="BE80" s="342">
        <v>20.117000000000001</v>
      </c>
      <c r="BF80" s="342">
        <v>40.200000000000003</v>
      </c>
      <c r="BG80" s="342">
        <v>1.9850000000000001</v>
      </c>
      <c r="BH80" s="342">
        <v>0</v>
      </c>
      <c r="BI80" s="342">
        <v>23.100999999999999</v>
      </c>
      <c r="BJ80" s="342">
        <v>0</v>
      </c>
      <c r="BK80" s="342">
        <v>0</v>
      </c>
      <c r="BL80" s="372">
        <v>0</v>
      </c>
      <c r="BM80" s="373">
        <f t="shared" si="5"/>
        <v>3846.6059999999993</v>
      </c>
      <c r="BN80" s="344"/>
      <c r="BO80" s="341">
        <v>0</v>
      </c>
      <c r="BP80" s="374">
        <f t="shared" si="6"/>
        <v>193.261</v>
      </c>
      <c r="BQ80" s="343">
        <f t="shared" si="7"/>
        <v>193.261</v>
      </c>
      <c r="BR80" s="375">
        <v>0</v>
      </c>
      <c r="BS80" s="341">
        <v>193.261</v>
      </c>
      <c r="BT80" s="376">
        <v>0</v>
      </c>
      <c r="BU80" s="376">
        <v>0</v>
      </c>
      <c r="BV80" s="341">
        <v>5364.6980000000003</v>
      </c>
      <c r="BW80" s="377">
        <v>121.74</v>
      </c>
      <c r="BX80" s="344">
        <v>0</v>
      </c>
      <c r="BZ80" s="209"/>
    </row>
    <row r="81" spans="1:78" ht="15.75" customHeight="1">
      <c r="A81" s="267" t="s">
        <v>29</v>
      </c>
      <c r="B81" s="344" t="s">
        <v>205</v>
      </c>
      <c r="C81" s="342">
        <f t="shared" si="4"/>
        <v>2727.6959999999999</v>
      </c>
      <c r="D81" s="341"/>
      <c r="E81" s="341"/>
      <c r="F81" s="341"/>
      <c r="G81" s="341"/>
      <c r="H81" s="341"/>
      <c r="I81" s="341"/>
      <c r="J81" s="341"/>
      <c r="K81" s="341"/>
      <c r="L81" s="343">
        <v>0</v>
      </c>
      <c r="M81" s="342">
        <v>0</v>
      </c>
      <c r="N81" s="342">
        <v>0</v>
      </c>
      <c r="O81" s="342">
        <v>0</v>
      </c>
      <c r="P81" s="342">
        <v>308.82499999999999</v>
      </c>
      <c r="Q81" s="342">
        <v>0</v>
      </c>
      <c r="R81" s="342">
        <v>4.55</v>
      </c>
      <c r="S81" s="342">
        <v>103.693</v>
      </c>
      <c r="T81" s="342">
        <v>0</v>
      </c>
      <c r="U81" s="342">
        <v>0.89500000000000002</v>
      </c>
      <c r="V81" s="342">
        <v>0</v>
      </c>
      <c r="W81" s="342">
        <v>0</v>
      </c>
      <c r="X81" s="342">
        <v>0.28399999999999997</v>
      </c>
      <c r="Y81" s="342">
        <v>0</v>
      </c>
      <c r="Z81" s="342">
        <v>249.87700000000001</v>
      </c>
      <c r="AA81" s="342">
        <v>21.574000000000002</v>
      </c>
      <c r="AB81" s="342">
        <v>0</v>
      </c>
      <c r="AC81" s="342">
        <v>0</v>
      </c>
      <c r="AD81" s="342">
        <v>0</v>
      </c>
      <c r="AE81" s="342">
        <v>0</v>
      </c>
      <c r="AF81" s="342">
        <v>0</v>
      </c>
      <c r="AG81" s="342">
        <v>0</v>
      </c>
      <c r="AH81" s="342">
        <v>145.11699999999999</v>
      </c>
      <c r="AI81" s="342">
        <v>0</v>
      </c>
      <c r="AJ81" s="342">
        <v>0</v>
      </c>
      <c r="AK81" s="342">
        <v>0</v>
      </c>
      <c r="AL81" s="342">
        <v>0</v>
      </c>
      <c r="AM81" s="342">
        <v>0</v>
      </c>
      <c r="AN81" s="342">
        <v>0</v>
      </c>
      <c r="AO81" s="342">
        <v>0</v>
      </c>
      <c r="AP81" s="342">
        <v>0</v>
      </c>
      <c r="AQ81" s="342">
        <v>0</v>
      </c>
      <c r="AR81" s="342">
        <v>0</v>
      </c>
      <c r="AS81" s="342">
        <v>0</v>
      </c>
      <c r="AT81" s="342">
        <v>0</v>
      </c>
      <c r="AU81" s="342">
        <v>0</v>
      </c>
      <c r="AV81" s="342">
        <v>0</v>
      </c>
      <c r="AW81" s="342">
        <v>0</v>
      </c>
      <c r="AX81" s="342">
        <v>13.516999999999999</v>
      </c>
      <c r="AY81" s="342">
        <v>0</v>
      </c>
      <c r="AZ81" s="342">
        <v>0</v>
      </c>
      <c r="BA81" s="342">
        <v>0</v>
      </c>
      <c r="BB81" s="342">
        <v>0</v>
      </c>
      <c r="BC81" s="342">
        <v>0</v>
      </c>
      <c r="BD81" s="342">
        <v>0</v>
      </c>
      <c r="BE81" s="342">
        <v>0</v>
      </c>
      <c r="BF81" s="342">
        <v>0</v>
      </c>
      <c r="BG81" s="342">
        <v>0</v>
      </c>
      <c r="BH81" s="342">
        <v>0</v>
      </c>
      <c r="BI81" s="342">
        <v>22.815999999999999</v>
      </c>
      <c r="BJ81" s="342">
        <v>0</v>
      </c>
      <c r="BK81" s="342">
        <v>0</v>
      </c>
      <c r="BL81" s="372">
        <v>0</v>
      </c>
      <c r="BM81" s="373">
        <f t="shared" si="5"/>
        <v>871.14800000000002</v>
      </c>
      <c r="BN81" s="344"/>
      <c r="BO81" s="341">
        <v>0</v>
      </c>
      <c r="BP81" s="374">
        <f t="shared" si="6"/>
        <v>1206.2829999999999</v>
      </c>
      <c r="BQ81" s="343">
        <f t="shared" si="7"/>
        <v>1206.2829999999999</v>
      </c>
      <c r="BR81" s="375">
        <v>0</v>
      </c>
      <c r="BS81" s="341">
        <v>1206.2829999999999</v>
      </c>
      <c r="BT81" s="376">
        <v>0</v>
      </c>
      <c r="BU81" s="376">
        <v>0</v>
      </c>
      <c r="BV81" s="341">
        <v>651.976</v>
      </c>
      <c r="BW81" s="377">
        <v>-1.7110000000000001</v>
      </c>
      <c r="BX81" s="344">
        <v>0</v>
      </c>
      <c r="BZ81" s="209"/>
    </row>
    <row r="82" spans="1:78" ht="15.75" customHeight="1">
      <c r="A82" s="267" t="s">
        <v>30</v>
      </c>
      <c r="B82" s="344" t="s">
        <v>287</v>
      </c>
      <c r="C82" s="342">
        <f t="shared" si="4"/>
        <v>31183.486000000004</v>
      </c>
      <c r="D82" s="341"/>
      <c r="E82" s="341"/>
      <c r="F82" s="341"/>
      <c r="G82" s="341"/>
      <c r="H82" s="341"/>
      <c r="I82" s="341"/>
      <c r="J82" s="341"/>
      <c r="K82" s="341"/>
      <c r="L82" s="343">
        <v>0.42299999999999999</v>
      </c>
      <c r="M82" s="342">
        <v>2.9329999999999998</v>
      </c>
      <c r="N82" s="342">
        <v>1.2929999999999999</v>
      </c>
      <c r="O82" s="342">
        <v>111.06</v>
      </c>
      <c r="P82" s="342">
        <v>224.55699999999999</v>
      </c>
      <c r="Q82" s="342">
        <v>1.2E-2</v>
      </c>
      <c r="R82" s="342">
        <v>2.8220000000000001</v>
      </c>
      <c r="S82" s="342">
        <v>0.441</v>
      </c>
      <c r="T82" s="342">
        <v>0</v>
      </c>
      <c r="U82" s="342">
        <v>29.664000000000001</v>
      </c>
      <c r="V82" s="342">
        <v>9.4540000000000006</v>
      </c>
      <c r="W82" s="342">
        <v>0.72899999999999998</v>
      </c>
      <c r="X82" s="342">
        <v>5.0789999999999997</v>
      </c>
      <c r="Y82" s="342">
        <v>0.60099999999999998</v>
      </c>
      <c r="Z82" s="342">
        <v>0.27400000000000002</v>
      </c>
      <c r="AA82" s="342">
        <v>65.248000000000005</v>
      </c>
      <c r="AB82" s="342">
        <v>4.3159999999999998</v>
      </c>
      <c r="AC82" s="342">
        <v>410.95299999999997</v>
      </c>
      <c r="AD82" s="342">
        <v>201.13499999999999</v>
      </c>
      <c r="AE82" s="342">
        <v>91.906000000000006</v>
      </c>
      <c r="AF82" s="342">
        <v>53.06</v>
      </c>
      <c r="AG82" s="342">
        <v>21.443000000000001</v>
      </c>
      <c r="AH82" s="342">
        <v>220.36099999999999</v>
      </c>
      <c r="AI82" s="342">
        <v>105.827</v>
      </c>
      <c r="AJ82" s="342">
        <v>2262.6689999999999</v>
      </c>
      <c r="AK82" s="342">
        <v>8.4420000000000002</v>
      </c>
      <c r="AL82" s="342">
        <v>10.465999999999999</v>
      </c>
      <c r="AM82" s="342">
        <v>63.764000000000003</v>
      </c>
      <c r="AN82" s="342">
        <v>11.403</v>
      </c>
      <c r="AO82" s="342">
        <v>189.411</v>
      </c>
      <c r="AP82" s="342">
        <v>23.888000000000002</v>
      </c>
      <c r="AQ82" s="342">
        <v>46.923999999999999</v>
      </c>
      <c r="AR82" s="342">
        <v>279.26499999999999</v>
      </c>
      <c r="AS82" s="342">
        <v>339.55700000000002</v>
      </c>
      <c r="AT82" s="342">
        <v>213.34</v>
      </c>
      <c r="AU82" s="342">
        <v>23.776</v>
      </c>
      <c r="AV82" s="342">
        <v>16.332000000000001</v>
      </c>
      <c r="AW82" s="342">
        <v>10.637</v>
      </c>
      <c r="AX82" s="342">
        <v>57.246000000000002</v>
      </c>
      <c r="AY82" s="342">
        <v>0.19900000000000001</v>
      </c>
      <c r="AZ82" s="342">
        <v>110.07299999999999</v>
      </c>
      <c r="BA82" s="342">
        <v>80.102999999999994</v>
      </c>
      <c r="BB82" s="342">
        <v>15.625999999999999</v>
      </c>
      <c r="BC82" s="342">
        <v>316.04700000000003</v>
      </c>
      <c r="BD82" s="342">
        <v>7.4660000000000002</v>
      </c>
      <c r="BE82" s="342">
        <v>83.442999999999998</v>
      </c>
      <c r="BF82" s="342">
        <v>155.70699999999999</v>
      </c>
      <c r="BG82" s="342">
        <v>9.2050000000000001</v>
      </c>
      <c r="BH82" s="342">
        <v>14.225</v>
      </c>
      <c r="BI82" s="342">
        <v>30.591999999999999</v>
      </c>
      <c r="BJ82" s="342">
        <v>0</v>
      </c>
      <c r="BK82" s="342">
        <v>0</v>
      </c>
      <c r="BL82" s="372">
        <v>0</v>
      </c>
      <c r="BM82" s="373">
        <f t="shared" si="5"/>
        <v>5943.3970000000008</v>
      </c>
      <c r="BN82" s="344"/>
      <c r="BO82" s="341">
        <v>148.995</v>
      </c>
      <c r="BP82" s="374">
        <f t="shared" si="6"/>
        <v>6972.8530000000001</v>
      </c>
      <c r="BQ82" s="343">
        <f t="shared" si="7"/>
        <v>6972.8530000000001</v>
      </c>
      <c r="BR82" s="375">
        <v>0</v>
      </c>
      <c r="BS82" s="341">
        <v>6972.8530000000001</v>
      </c>
      <c r="BT82" s="376">
        <v>0</v>
      </c>
      <c r="BU82" s="376">
        <v>0</v>
      </c>
      <c r="BV82" s="341">
        <v>17766.615000000002</v>
      </c>
      <c r="BW82" s="377">
        <v>351.62599999999998</v>
      </c>
      <c r="BX82" s="344">
        <v>0</v>
      </c>
      <c r="BZ82" s="209"/>
    </row>
    <row r="83" spans="1:78" ht="15.75" customHeight="1">
      <c r="A83" s="267" t="s">
        <v>31</v>
      </c>
      <c r="B83" s="344" t="s">
        <v>135</v>
      </c>
      <c r="C83" s="342">
        <f t="shared" si="4"/>
        <v>1821.7979999999998</v>
      </c>
      <c r="D83" s="341"/>
      <c r="E83" s="341"/>
      <c r="F83" s="341"/>
      <c r="G83" s="341"/>
      <c r="H83" s="341"/>
      <c r="I83" s="341"/>
      <c r="J83" s="341"/>
      <c r="K83" s="341"/>
      <c r="L83" s="343">
        <v>6.5309999999999997</v>
      </c>
      <c r="M83" s="342">
        <v>129.28800000000001</v>
      </c>
      <c r="N83" s="342">
        <v>24.591000000000001</v>
      </c>
      <c r="O83" s="342">
        <v>147.46799999999999</v>
      </c>
      <c r="P83" s="342">
        <v>2.74</v>
      </c>
      <c r="Q83" s="342">
        <v>2.3E-2</v>
      </c>
      <c r="R83" s="342">
        <v>1.897</v>
      </c>
      <c r="S83" s="342">
        <v>1.1160000000000001</v>
      </c>
      <c r="T83" s="342">
        <v>0</v>
      </c>
      <c r="U83" s="342">
        <v>4.7190000000000003</v>
      </c>
      <c r="V83" s="342">
        <v>11.864000000000001</v>
      </c>
      <c r="W83" s="342">
        <v>2.1040000000000001</v>
      </c>
      <c r="X83" s="342">
        <v>21.86</v>
      </c>
      <c r="Y83" s="342">
        <v>4.9260000000000002</v>
      </c>
      <c r="Z83" s="342">
        <v>0.22800000000000001</v>
      </c>
      <c r="AA83" s="342">
        <v>0</v>
      </c>
      <c r="AB83" s="342">
        <v>0.79100000000000004</v>
      </c>
      <c r="AC83" s="342">
        <v>101.67</v>
      </c>
      <c r="AD83" s="342">
        <v>26.175000000000001</v>
      </c>
      <c r="AE83" s="342">
        <v>6.9370000000000003</v>
      </c>
      <c r="AF83" s="342">
        <v>16.632999999999999</v>
      </c>
      <c r="AG83" s="342">
        <v>12.34</v>
      </c>
      <c r="AH83" s="342">
        <v>15.026</v>
      </c>
      <c r="AI83" s="342">
        <v>16.263000000000002</v>
      </c>
      <c r="AJ83" s="342">
        <v>0</v>
      </c>
      <c r="AK83" s="342">
        <v>351.779</v>
      </c>
      <c r="AL83" s="342">
        <v>361.72399999999999</v>
      </c>
      <c r="AM83" s="342">
        <v>36.517000000000003</v>
      </c>
      <c r="AN83" s="342">
        <v>0.70499999999999996</v>
      </c>
      <c r="AO83" s="342">
        <v>19.687999999999999</v>
      </c>
      <c r="AP83" s="342">
        <v>9.6</v>
      </c>
      <c r="AQ83" s="342">
        <v>3.4449999999999998</v>
      </c>
      <c r="AR83" s="342">
        <v>48.618000000000002</v>
      </c>
      <c r="AS83" s="342">
        <v>5.82</v>
      </c>
      <c r="AT83" s="342">
        <v>0</v>
      </c>
      <c r="AU83" s="342">
        <v>8.6259999999999994</v>
      </c>
      <c r="AV83" s="342">
        <v>5.3879999999999999</v>
      </c>
      <c r="AW83" s="342">
        <v>18.885000000000002</v>
      </c>
      <c r="AX83" s="342">
        <v>1.3460000000000001</v>
      </c>
      <c r="AY83" s="342">
        <v>0</v>
      </c>
      <c r="AZ83" s="342">
        <v>38.808</v>
      </c>
      <c r="BA83" s="342">
        <v>10.426</v>
      </c>
      <c r="BB83" s="342">
        <v>1.994</v>
      </c>
      <c r="BC83" s="342">
        <v>77.093000000000004</v>
      </c>
      <c r="BD83" s="342">
        <v>2.5369999999999999</v>
      </c>
      <c r="BE83" s="342">
        <v>15.428000000000001</v>
      </c>
      <c r="BF83" s="342">
        <v>22.248000000000001</v>
      </c>
      <c r="BG83" s="342">
        <v>6.8090000000000002</v>
      </c>
      <c r="BH83" s="342">
        <v>0</v>
      </c>
      <c r="BI83" s="342">
        <v>12.414999999999999</v>
      </c>
      <c r="BJ83" s="342">
        <v>0</v>
      </c>
      <c r="BK83" s="342">
        <v>0</v>
      </c>
      <c r="BL83" s="372">
        <v>0</v>
      </c>
      <c r="BM83" s="373">
        <f t="shared" si="5"/>
        <v>1615.0889999999997</v>
      </c>
      <c r="BN83" s="344"/>
      <c r="BO83" s="341">
        <v>201.54499999999999</v>
      </c>
      <c r="BP83" s="374">
        <f t="shared" si="6"/>
        <v>0</v>
      </c>
      <c r="BQ83" s="343">
        <f t="shared" si="7"/>
        <v>0</v>
      </c>
      <c r="BR83" s="375">
        <v>0</v>
      </c>
      <c r="BS83" s="341">
        <v>0</v>
      </c>
      <c r="BT83" s="376">
        <v>0</v>
      </c>
      <c r="BU83" s="376">
        <v>0</v>
      </c>
      <c r="BV83" s="341">
        <v>0</v>
      </c>
      <c r="BW83" s="377">
        <v>5.1639999999999997</v>
      </c>
      <c r="BX83" s="344">
        <v>0</v>
      </c>
      <c r="BZ83" s="209"/>
    </row>
    <row r="84" spans="1:78" ht="15.75" customHeight="1">
      <c r="A84" s="267" t="s">
        <v>32</v>
      </c>
      <c r="B84" s="344" t="s">
        <v>207</v>
      </c>
      <c r="C84" s="342">
        <f t="shared" si="4"/>
        <v>10027.087</v>
      </c>
      <c r="D84" s="341"/>
      <c r="E84" s="341"/>
      <c r="F84" s="341"/>
      <c r="G84" s="341"/>
      <c r="H84" s="341"/>
      <c r="I84" s="341"/>
      <c r="J84" s="341"/>
      <c r="K84" s="341"/>
      <c r="L84" s="343">
        <v>4.91</v>
      </c>
      <c r="M84" s="342">
        <v>241.94399999999999</v>
      </c>
      <c r="N84" s="342">
        <v>63.44</v>
      </c>
      <c r="O84" s="342">
        <v>177.30199999999999</v>
      </c>
      <c r="P84" s="342">
        <v>39.148000000000003</v>
      </c>
      <c r="Q84" s="342">
        <v>3.5000000000000003E-2</v>
      </c>
      <c r="R84" s="342">
        <v>11.412000000000001</v>
      </c>
      <c r="S84" s="342">
        <v>6.1870000000000003</v>
      </c>
      <c r="T84" s="342">
        <v>0</v>
      </c>
      <c r="U84" s="342">
        <v>14.56</v>
      </c>
      <c r="V84" s="342">
        <v>22.6</v>
      </c>
      <c r="W84" s="342">
        <v>8.8629999999999995</v>
      </c>
      <c r="X84" s="342">
        <v>2.7650000000000001</v>
      </c>
      <c r="Y84" s="342">
        <v>2.4510000000000001</v>
      </c>
      <c r="Z84" s="342">
        <v>0.89300000000000002</v>
      </c>
      <c r="AA84" s="342">
        <v>3.5649999999999999</v>
      </c>
      <c r="AB84" s="342">
        <v>19.298999999999999</v>
      </c>
      <c r="AC84" s="342">
        <v>642.83100000000002</v>
      </c>
      <c r="AD84" s="342">
        <v>47.365000000000002</v>
      </c>
      <c r="AE84" s="342">
        <v>141.79599999999999</v>
      </c>
      <c r="AF84" s="342">
        <v>34.270000000000003</v>
      </c>
      <c r="AG84" s="342">
        <v>46.927999999999997</v>
      </c>
      <c r="AH84" s="342">
        <v>91.036000000000001</v>
      </c>
      <c r="AI84" s="342">
        <v>234.465</v>
      </c>
      <c r="AJ84" s="342">
        <v>58.863999999999997</v>
      </c>
      <c r="AK84" s="342">
        <v>4.8639999999999999</v>
      </c>
      <c r="AL84" s="342">
        <v>18.25</v>
      </c>
      <c r="AM84" s="342">
        <v>257.74900000000002</v>
      </c>
      <c r="AN84" s="342">
        <v>5.1379999999999999</v>
      </c>
      <c r="AO84" s="342">
        <v>870.327</v>
      </c>
      <c r="AP84" s="342">
        <v>131.423</v>
      </c>
      <c r="AQ84" s="342">
        <v>27.885000000000002</v>
      </c>
      <c r="AR84" s="342">
        <v>217.77</v>
      </c>
      <c r="AS84" s="342">
        <v>2.4060000000000001</v>
      </c>
      <c r="AT84" s="342">
        <v>218.16800000000001</v>
      </c>
      <c r="AU84" s="342">
        <v>16.783999999999999</v>
      </c>
      <c r="AV84" s="342">
        <v>10.519</v>
      </c>
      <c r="AW84" s="342">
        <v>51.216000000000001</v>
      </c>
      <c r="AX84" s="342">
        <v>7.899</v>
      </c>
      <c r="AY84" s="342">
        <v>0.254</v>
      </c>
      <c r="AZ84" s="342">
        <v>2.8159999999999998</v>
      </c>
      <c r="BA84" s="342">
        <v>7.9080000000000004</v>
      </c>
      <c r="BB84" s="342">
        <v>4.2089999999999996</v>
      </c>
      <c r="BC84" s="342">
        <v>403.71600000000001</v>
      </c>
      <c r="BD84" s="342">
        <v>21.08</v>
      </c>
      <c r="BE84" s="342">
        <v>61.680999999999997</v>
      </c>
      <c r="BF84" s="342">
        <v>62.805</v>
      </c>
      <c r="BG84" s="342">
        <v>5.36</v>
      </c>
      <c r="BH84" s="342">
        <v>11.304</v>
      </c>
      <c r="BI84" s="342">
        <v>78.921000000000006</v>
      </c>
      <c r="BJ84" s="342">
        <v>0</v>
      </c>
      <c r="BK84" s="342">
        <v>0</v>
      </c>
      <c r="BL84" s="372">
        <v>0</v>
      </c>
      <c r="BM84" s="373">
        <f t="shared" si="5"/>
        <v>4417.3809999999994</v>
      </c>
      <c r="BN84" s="344"/>
      <c r="BO84" s="341">
        <v>0</v>
      </c>
      <c r="BP84" s="374">
        <f t="shared" si="6"/>
        <v>5609.7060000000001</v>
      </c>
      <c r="BQ84" s="343">
        <f t="shared" si="7"/>
        <v>5609.7060000000001</v>
      </c>
      <c r="BR84" s="375">
        <v>0</v>
      </c>
      <c r="BS84" s="341">
        <v>5609.7060000000001</v>
      </c>
      <c r="BT84" s="376">
        <v>0</v>
      </c>
      <c r="BU84" s="376">
        <v>0</v>
      </c>
      <c r="BV84" s="341">
        <v>0</v>
      </c>
      <c r="BW84" s="377">
        <v>0</v>
      </c>
      <c r="BX84" s="344">
        <v>0</v>
      </c>
      <c r="BZ84" s="209"/>
    </row>
    <row r="85" spans="1:78" ht="15.75" customHeight="1">
      <c r="A85" s="267" t="s">
        <v>33</v>
      </c>
      <c r="B85" s="344" t="s">
        <v>136</v>
      </c>
      <c r="C85" s="342">
        <f t="shared" si="4"/>
        <v>4212.6039999999994</v>
      </c>
      <c r="D85" s="341"/>
      <c r="E85" s="341"/>
      <c r="F85" s="341"/>
      <c r="G85" s="341"/>
      <c r="H85" s="341"/>
      <c r="I85" s="341"/>
      <c r="J85" s="341"/>
      <c r="K85" s="341"/>
      <c r="L85" s="343">
        <v>305.23599999999999</v>
      </c>
      <c r="M85" s="342">
        <v>22.03</v>
      </c>
      <c r="N85" s="342">
        <v>0.374</v>
      </c>
      <c r="O85" s="342">
        <v>79.319000000000003</v>
      </c>
      <c r="P85" s="342">
        <v>2.8170000000000002</v>
      </c>
      <c r="Q85" s="342">
        <v>3.0000000000000001E-3</v>
      </c>
      <c r="R85" s="342">
        <v>0.93700000000000006</v>
      </c>
      <c r="S85" s="342">
        <v>1.923</v>
      </c>
      <c r="T85" s="342">
        <v>0</v>
      </c>
      <c r="U85" s="342">
        <v>3.4</v>
      </c>
      <c r="V85" s="342">
        <v>0.97799999999999998</v>
      </c>
      <c r="W85" s="342">
        <v>0.44900000000000001</v>
      </c>
      <c r="X85" s="342">
        <v>9.1170000000000009</v>
      </c>
      <c r="Y85" s="342">
        <v>1.0069999999999999</v>
      </c>
      <c r="Z85" s="342">
        <v>6.0999999999999999E-2</v>
      </c>
      <c r="AA85" s="342">
        <v>1.637</v>
      </c>
      <c r="AB85" s="342">
        <v>4.6280000000000001</v>
      </c>
      <c r="AC85" s="342">
        <v>19.117000000000001</v>
      </c>
      <c r="AD85" s="342">
        <v>0</v>
      </c>
      <c r="AE85" s="342">
        <v>80.28</v>
      </c>
      <c r="AF85" s="342">
        <v>36.841999999999999</v>
      </c>
      <c r="AG85" s="342">
        <v>21.327000000000002</v>
      </c>
      <c r="AH85" s="342">
        <v>46.372</v>
      </c>
      <c r="AI85" s="342">
        <v>151.41999999999999</v>
      </c>
      <c r="AJ85" s="342">
        <v>15.173</v>
      </c>
      <c r="AK85" s="342">
        <v>8.0779999999999994</v>
      </c>
      <c r="AL85" s="342">
        <v>4.0599999999999996</v>
      </c>
      <c r="AM85" s="342">
        <v>124.84699999999999</v>
      </c>
      <c r="AN85" s="342">
        <v>2.2850000000000001</v>
      </c>
      <c r="AO85" s="342">
        <v>693.42</v>
      </c>
      <c r="AP85" s="342">
        <v>62.686</v>
      </c>
      <c r="AQ85" s="342">
        <v>4.6550000000000002</v>
      </c>
      <c r="AR85" s="342">
        <v>7.6239999999999997</v>
      </c>
      <c r="AS85" s="342">
        <v>0.84499999999999997</v>
      </c>
      <c r="AT85" s="342">
        <v>29.683</v>
      </c>
      <c r="AU85" s="342">
        <v>2.2050000000000001</v>
      </c>
      <c r="AV85" s="342">
        <v>0.69399999999999995</v>
      </c>
      <c r="AW85" s="342">
        <v>19.704000000000001</v>
      </c>
      <c r="AX85" s="342">
        <v>3.8069999999999999</v>
      </c>
      <c r="AY85" s="342">
        <v>7.1999999999999995E-2</v>
      </c>
      <c r="AZ85" s="342">
        <v>2.0350000000000001</v>
      </c>
      <c r="BA85" s="342">
        <v>5.9809999999999999</v>
      </c>
      <c r="BB85" s="342">
        <v>1.94</v>
      </c>
      <c r="BC85" s="342">
        <v>181.012</v>
      </c>
      <c r="BD85" s="342">
        <v>5.8860000000000001</v>
      </c>
      <c r="BE85" s="342">
        <v>43.320999999999998</v>
      </c>
      <c r="BF85" s="342">
        <v>38.036999999999999</v>
      </c>
      <c r="BG85" s="342">
        <v>3.786</v>
      </c>
      <c r="BH85" s="342">
        <v>11.904</v>
      </c>
      <c r="BI85" s="342">
        <v>80.028999999999996</v>
      </c>
      <c r="BJ85" s="342">
        <v>0</v>
      </c>
      <c r="BK85" s="342">
        <v>0</v>
      </c>
      <c r="BL85" s="372">
        <v>0</v>
      </c>
      <c r="BM85" s="373">
        <f t="shared" si="5"/>
        <v>2143.0429999999992</v>
      </c>
      <c r="BN85" s="344"/>
      <c r="BO85" s="341">
        <v>0</v>
      </c>
      <c r="BP85" s="374">
        <f t="shared" si="6"/>
        <v>2069.5610000000001</v>
      </c>
      <c r="BQ85" s="343">
        <f t="shared" si="7"/>
        <v>2069.5610000000001</v>
      </c>
      <c r="BR85" s="375">
        <v>0</v>
      </c>
      <c r="BS85" s="341">
        <v>2069.5610000000001</v>
      </c>
      <c r="BT85" s="376">
        <v>0</v>
      </c>
      <c r="BU85" s="376">
        <v>0</v>
      </c>
      <c r="BV85" s="341">
        <v>0</v>
      </c>
      <c r="BW85" s="377">
        <v>0</v>
      </c>
      <c r="BX85" s="344">
        <v>0</v>
      </c>
      <c r="BZ85" s="209"/>
    </row>
    <row r="86" spans="1:78" ht="15.75" customHeight="1">
      <c r="A86" s="267" t="s">
        <v>34</v>
      </c>
      <c r="B86" s="344" t="s">
        <v>197</v>
      </c>
      <c r="C86" s="342">
        <f t="shared" si="4"/>
        <v>33079.934000000001</v>
      </c>
      <c r="D86" s="341"/>
      <c r="E86" s="341"/>
      <c r="F86" s="341"/>
      <c r="G86" s="341"/>
      <c r="H86" s="341"/>
      <c r="I86" s="341"/>
      <c r="J86" s="341"/>
      <c r="K86" s="341"/>
      <c r="L86" s="343">
        <v>0.33100000000000002</v>
      </c>
      <c r="M86" s="342">
        <v>0</v>
      </c>
      <c r="N86" s="342">
        <v>0</v>
      </c>
      <c r="O86" s="342">
        <v>88.418999999999997</v>
      </c>
      <c r="P86" s="342">
        <v>61.615000000000002</v>
      </c>
      <c r="Q86" s="342">
        <v>1.4999999999999999E-2</v>
      </c>
      <c r="R86" s="342">
        <v>2.4279999999999999</v>
      </c>
      <c r="S86" s="342">
        <v>4.0019999999999998</v>
      </c>
      <c r="T86" s="342">
        <v>0</v>
      </c>
      <c r="U86" s="342">
        <v>9.6890000000000001</v>
      </c>
      <c r="V86" s="342">
        <v>9.6010000000000009</v>
      </c>
      <c r="W86" s="342">
        <v>1.492</v>
      </c>
      <c r="X86" s="342">
        <v>0.80800000000000005</v>
      </c>
      <c r="Y86" s="342">
        <v>9.6280000000000001</v>
      </c>
      <c r="Z86" s="342">
        <v>0.95499999999999996</v>
      </c>
      <c r="AA86" s="342">
        <v>10.585000000000001</v>
      </c>
      <c r="AB86" s="342">
        <v>30.952999999999999</v>
      </c>
      <c r="AC86" s="342">
        <v>0</v>
      </c>
      <c r="AD86" s="342">
        <v>14.439</v>
      </c>
      <c r="AE86" s="342">
        <v>6196.0709999999999</v>
      </c>
      <c r="AF86" s="342">
        <v>16.134</v>
      </c>
      <c r="AG86" s="342">
        <v>41.435000000000002</v>
      </c>
      <c r="AH86" s="342">
        <v>157.00299999999999</v>
      </c>
      <c r="AI86" s="342">
        <v>122.95699999999999</v>
      </c>
      <c r="AJ86" s="342">
        <v>1.829</v>
      </c>
      <c r="AK86" s="342">
        <v>0</v>
      </c>
      <c r="AL86" s="342">
        <v>9.5120000000000005</v>
      </c>
      <c r="AM86" s="342">
        <v>2.5999999999999999E-2</v>
      </c>
      <c r="AN86" s="342">
        <v>5.9770000000000003</v>
      </c>
      <c r="AO86" s="342">
        <v>1703.0039999999999</v>
      </c>
      <c r="AP86" s="342">
        <v>68.903999999999996</v>
      </c>
      <c r="AQ86" s="342">
        <v>24.12</v>
      </c>
      <c r="AR86" s="342">
        <v>124.89400000000001</v>
      </c>
      <c r="AS86" s="342">
        <v>2.34</v>
      </c>
      <c r="AT86" s="342">
        <v>0</v>
      </c>
      <c r="AU86" s="342">
        <v>13.194000000000001</v>
      </c>
      <c r="AV86" s="342">
        <v>6.7309999999999999</v>
      </c>
      <c r="AW86" s="342">
        <v>911.077</v>
      </c>
      <c r="AX86" s="342">
        <v>922.452</v>
      </c>
      <c r="AY86" s="342">
        <v>1.798</v>
      </c>
      <c r="AZ86" s="342">
        <v>41.246000000000002</v>
      </c>
      <c r="BA86" s="342">
        <v>121.977</v>
      </c>
      <c r="BB86" s="342">
        <v>16.890999999999998</v>
      </c>
      <c r="BC86" s="342">
        <v>115.84099999999999</v>
      </c>
      <c r="BD86" s="342">
        <v>7.8289999999999997</v>
      </c>
      <c r="BE86" s="342">
        <v>47.024000000000001</v>
      </c>
      <c r="BF86" s="342">
        <v>54.51</v>
      </c>
      <c r="BG86" s="342">
        <v>29.042999999999999</v>
      </c>
      <c r="BH86" s="342">
        <v>109.139</v>
      </c>
      <c r="BI86" s="342">
        <v>5.9569999999999999</v>
      </c>
      <c r="BJ86" s="342">
        <v>0</v>
      </c>
      <c r="BK86" s="342">
        <v>0</v>
      </c>
      <c r="BL86" s="372">
        <v>0</v>
      </c>
      <c r="BM86" s="373">
        <f t="shared" si="5"/>
        <v>11123.874999999998</v>
      </c>
      <c r="BN86" s="344"/>
      <c r="BO86" s="341">
        <v>272.83199999999999</v>
      </c>
      <c r="BP86" s="374">
        <f t="shared" si="6"/>
        <v>178.46899999999999</v>
      </c>
      <c r="BQ86" s="343">
        <f t="shared" si="7"/>
        <v>178.46899999999999</v>
      </c>
      <c r="BR86" s="375">
        <v>0</v>
      </c>
      <c r="BS86" s="341">
        <v>178.46899999999999</v>
      </c>
      <c r="BT86" s="376">
        <v>0</v>
      </c>
      <c r="BU86" s="376">
        <v>0</v>
      </c>
      <c r="BV86" s="341">
        <v>26319.826000000001</v>
      </c>
      <c r="BW86" s="377">
        <v>-4815.0680000000002</v>
      </c>
      <c r="BX86" s="344">
        <v>0</v>
      </c>
      <c r="BZ86" s="209"/>
    </row>
    <row r="87" spans="1:78" ht="15.75" customHeight="1">
      <c r="A87" s="267" t="s">
        <v>35</v>
      </c>
      <c r="B87" s="344" t="s">
        <v>288</v>
      </c>
      <c r="C87" s="342">
        <f t="shared" si="4"/>
        <v>1684.6359999999995</v>
      </c>
      <c r="D87" s="341"/>
      <c r="E87" s="341"/>
      <c r="F87" s="341"/>
      <c r="G87" s="341"/>
      <c r="H87" s="341"/>
      <c r="I87" s="341"/>
      <c r="J87" s="341"/>
      <c r="K87" s="341"/>
      <c r="L87" s="343">
        <v>0.13200000000000001</v>
      </c>
      <c r="M87" s="342">
        <v>0</v>
      </c>
      <c r="N87" s="342">
        <v>6.944</v>
      </c>
      <c r="O87" s="342">
        <v>7.532</v>
      </c>
      <c r="P87" s="342">
        <v>38.756999999999998</v>
      </c>
      <c r="Q87" s="342">
        <v>1.2E-2</v>
      </c>
      <c r="R87" s="342">
        <v>2.9620000000000002</v>
      </c>
      <c r="S87" s="342">
        <v>0.156</v>
      </c>
      <c r="T87" s="342">
        <v>0</v>
      </c>
      <c r="U87" s="342">
        <v>6.2190000000000003</v>
      </c>
      <c r="V87" s="342">
        <v>2.5150000000000001</v>
      </c>
      <c r="W87" s="342">
        <v>0.49399999999999999</v>
      </c>
      <c r="X87" s="342">
        <v>6.8879999999999999</v>
      </c>
      <c r="Y87" s="342">
        <v>5.05</v>
      </c>
      <c r="Z87" s="342">
        <v>5.7000000000000002E-2</v>
      </c>
      <c r="AA87" s="342">
        <v>0.86199999999999999</v>
      </c>
      <c r="AB87" s="342">
        <v>3.262</v>
      </c>
      <c r="AC87" s="342">
        <v>12.914</v>
      </c>
      <c r="AD87" s="342">
        <v>4.5869999999999997</v>
      </c>
      <c r="AE87" s="342">
        <v>11.696</v>
      </c>
      <c r="AF87" s="342">
        <v>78.134</v>
      </c>
      <c r="AG87" s="342">
        <v>31.25</v>
      </c>
      <c r="AH87" s="342">
        <v>51</v>
      </c>
      <c r="AI87" s="342">
        <v>53.838000000000001</v>
      </c>
      <c r="AJ87" s="342">
        <v>523.89700000000005</v>
      </c>
      <c r="AK87" s="342">
        <v>0.47299999999999998</v>
      </c>
      <c r="AL87" s="342">
        <v>0</v>
      </c>
      <c r="AM87" s="342">
        <v>21.504999999999999</v>
      </c>
      <c r="AN87" s="342">
        <v>0.52400000000000002</v>
      </c>
      <c r="AO87" s="342">
        <v>29.594999999999999</v>
      </c>
      <c r="AP87" s="342">
        <v>0.14399999999999999</v>
      </c>
      <c r="AQ87" s="342">
        <v>3.68</v>
      </c>
      <c r="AR87" s="342">
        <v>38.798000000000002</v>
      </c>
      <c r="AS87" s="342">
        <v>2.6949999999999998</v>
      </c>
      <c r="AT87" s="342">
        <v>15.91</v>
      </c>
      <c r="AU87" s="342">
        <v>7.3440000000000003</v>
      </c>
      <c r="AV87" s="342">
        <v>4.8579999999999997</v>
      </c>
      <c r="AW87" s="342">
        <v>11.837999999999999</v>
      </c>
      <c r="AX87" s="342">
        <v>2.89</v>
      </c>
      <c r="AY87" s="342">
        <v>0</v>
      </c>
      <c r="AZ87" s="342">
        <v>21.713999999999999</v>
      </c>
      <c r="BA87" s="342">
        <v>23.61</v>
      </c>
      <c r="BB87" s="342">
        <v>25.486999999999998</v>
      </c>
      <c r="BC87" s="342">
        <v>53.906999999999996</v>
      </c>
      <c r="BD87" s="342">
        <v>5.3390000000000004</v>
      </c>
      <c r="BE87" s="342">
        <v>10.906000000000001</v>
      </c>
      <c r="BF87" s="342">
        <v>10.314</v>
      </c>
      <c r="BG87" s="342">
        <v>2.274</v>
      </c>
      <c r="BH87" s="342">
        <v>0</v>
      </c>
      <c r="BI87" s="342">
        <v>0.35</v>
      </c>
      <c r="BJ87" s="342">
        <v>0</v>
      </c>
      <c r="BK87" s="342">
        <v>0</v>
      </c>
      <c r="BL87" s="372">
        <v>0</v>
      </c>
      <c r="BM87" s="373">
        <f t="shared" si="5"/>
        <v>1143.3129999999996</v>
      </c>
      <c r="BN87" s="344"/>
      <c r="BO87" s="341">
        <v>0</v>
      </c>
      <c r="BP87" s="374">
        <f t="shared" si="6"/>
        <v>541.32299999999998</v>
      </c>
      <c r="BQ87" s="343">
        <f t="shared" si="7"/>
        <v>541.32299999999998</v>
      </c>
      <c r="BR87" s="375">
        <v>0</v>
      </c>
      <c r="BS87" s="341">
        <v>541.32299999999998</v>
      </c>
      <c r="BT87" s="376">
        <v>0</v>
      </c>
      <c r="BU87" s="376">
        <v>0</v>
      </c>
      <c r="BV87" s="341">
        <v>0</v>
      </c>
      <c r="BW87" s="377">
        <v>0</v>
      </c>
      <c r="BX87" s="344">
        <v>0</v>
      </c>
      <c r="BZ87" s="209"/>
    </row>
    <row r="88" spans="1:78" ht="15.75" customHeight="1">
      <c r="A88" s="267" t="s">
        <v>36</v>
      </c>
      <c r="B88" s="344" t="s">
        <v>151</v>
      </c>
      <c r="C88" s="342">
        <f t="shared" si="4"/>
        <v>0</v>
      </c>
      <c r="D88" s="341"/>
      <c r="E88" s="341"/>
      <c r="F88" s="341"/>
      <c r="G88" s="341"/>
      <c r="H88" s="341"/>
      <c r="I88" s="341"/>
      <c r="J88" s="341"/>
      <c r="K88" s="341"/>
      <c r="L88" s="343">
        <v>0</v>
      </c>
      <c r="M88" s="342">
        <v>0</v>
      </c>
      <c r="N88" s="342">
        <v>0</v>
      </c>
      <c r="O88" s="342">
        <v>0</v>
      </c>
      <c r="P88" s="342">
        <v>0</v>
      </c>
      <c r="Q88" s="342">
        <v>0</v>
      </c>
      <c r="R88" s="342">
        <v>0</v>
      </c>
      <c r="S88" s="342">
        <v>0</v>
      </c>
      <c r="T88" s="342">
        <v>0</v>
      </c>
      <c r="U88" s="342">
        <v>0</v>
      </c>
      <c r="V88" s="342">
        <v>0</v>
      </c>
      <c r="W88" s="342">
        <v>0</v>
      </c>
      <c r="X88" s="342">
        <v>0</v>
      </c>
      <c r="Y88" s="342">
        <v>0</v>
      </c>
      <c r="Z88" s="342">
        <v>0</v>
      </c>
      <c r="AA88" s="342">
        <v>0</v>
      </c>
      <c r="AB88" s="342">
        <v>0</v>
      </c>
      <c r="AC88" s="342">
        <v>0</v>
      </c>
      <c r="AD88" s="342">
        <v>0</v>
      </c>
      <c r="AE88" s="342">
        <v>0</v>
      </c>
      <c r="AF88" s="342">
        <v>0</v>
      </c>
      <c r="AG88" s="342">
        <v>0</v>
      </c>
      <c r="AH88" s="342">
        <v>0</v>
      </c>
      <c r="AI88" s="342">
        <v>0</v>
      </c>
      <c r="AJ88" s="342">
        <v>0</v>
      </c>
      <c r="AK88" s="342">
        <v>0</v>
      </c>
      <c r="AL88" s="342">
        <v>0</v>
      </c>
      <c r="AM88" s="342">
        <v>0</v>
      </c>
      <c r="AN88" s="342">
        <v>0</v>
      </c>
      <c r="AO88" s="342">
        <v>0</v>
      </c>
      <c r="AP88" s="342">
        <v>0</v>
      </c>
      <c r="AQ88" s="342">
        <v>0</v>
      </c>
      <c r="AR88" s="342">
        <v>0</v>
      </c>
      <c r="AS88" s="342">
        <v>0</v>
      </c>
      <c r="AT88" s="342">
        <v>0</v>
      </c>
      <c r="AU88" s="342">
        <v>0</v>
      </c>
      <c r="AV88" s="342">
        <v>0</v>
      </c>
      <c r="AW88" s="342">
        <v>0</v>
      </c>
      <c r="AX88" s="342">
        <v>0</v>
      </c>
      <c r="AY88" s="342">
        <v>0</v>
      </c>
      <c r="AZ88" s="342">
        <v>0</v>
      </c>
      <c r="BA88" s="342">
        <v>0</v>
      </c>
      <c r="BB88" s="342">
        <v>0</v>
      </c>
      <c r="BC88" s="342">
        <v>0</v>
      </c>
      <c r="BD88" s="342">
        <v>0</v>
      </c>
      <c r="BE88" s="342">
        <v>0</v>
      </c>
      <c r="BF88" s="342">
        <v>0</v>
      </c>
      <c r="BG88" s="342">
        <v>0</v>
      </c>
      <c r="BH88" s="342">
        <v>0</v>
      </c>
      <c r="BI88" s="342">
        <v>0</v>
      </c>
      <c r="BJ88" s="342">
        <v>0</v>
      </c>
      <c r="BK88" s="342">
        <v>0</v>
      </c>
      <c r="BL88" s="372">
        <v>0</v>
      </c>
      <c r="BM88" s="373">
        <f t="shared" si="5"/>
        <v>0</v>
      </c>
      <c r="BN88" s="344"/>
      <c r="BO88" s="341">
        <v>0</v>
      </c>
      <c r="BP88" s="374">
        <f t="shared" si="6"/>
        <v>0</v>
      </c>
      <c r="BQ88" s="343">
        <f t="shared" si="7"/>
        <v>0</v>
      </c>
      <c r="BR88" s="375">
        <v>0</v>
      </c>
      <c r="BS88" s="341">
        <v>0</v>
      </c>
      <c r="BT88" s="376">
        <v>0</v>
      </c>
      <c r="BU88" s="376">
        <v>0</v>
      </c>
      <c r="BV88" s="341">
        <v>0</v>
      </c>
      <c r="BW88" s="377">
        <v>0</v>
      </c>
      <c r="BX88" s="344">
        <v>0</v>
      </c>
      <c r="BZ88" s="209"/>
    </row>
    <row r="89" spans="1:78" ht="15.75" customHeight="1">
      <c r="A89" s="267" t="s">
        <v>37</v>
      </c>
      <c r="B89" s="344" t="s">
        <v>289</v>
      </c>
      <c r="C89" s="342">
        <f t="shared" si="4"/>
        <v>0</v>
      </c>
      <c r="D89" s="341"/>
      <c r="E89" s="341"/>
      <c r="F89" s="341"/>
      <c r="G89" s="341"/>
      <c r="H89" s="341"/>
      <c r="I89" s="341"/>
      <c r="J89" s="341"/>
      <c r="K89" s="341"/>
      <c r="L89" s="343">
        <v>0</v>
      </c>
      <c r="M89" s="342">
        <v>0</v>
      </c>
      <c r="N89" s="342">
        <v>0</v>
      </c>
      <c r="O89" s="342">
        <v>0</v>
      </c>
      <c r="P89" s="342">
        <v>0</v>
      </c>
      <c r="Q89" s="342">
        <v>0</v>
      </c>
      <c r="R89" s="342">
        <v>0</v>
      </c>
      <c r="S89" s="342">
        <v>0</v>
      </c>
      <c r="T89" s="342">
        <v>0</v>
      </c>
      <c r="U89" s="342">
        <v>0</v>
      </c>
      <c r="V89" s="342">
        <v>0</v>
      </c>
      <c r="W89" s="342">
        <v>0</v>
      </c>
      <c r="X89" s="342">
        <v>0</v>
      </c>
      <c r="Y89" s="342">
        <v>0</v>
      </c>
      <c r="Z89" s="342">
        <v>0</v>
      </c>
      <c r="AA89" s="342">
        <v>0</v>
      </c>
      <c r="AB89" s="342">
        <v>0</v>
      </c>
      <c r="AC89" s="342">
        <v>0</v>
      </c>
      <c r="AD89" s="342">
        <v>0</v>
      </c>
      <c r="AE89" s="342">
        <v>0</v>
      </c>
      <c r="AF89" s="342">
        <v>0</v>
      </c>
      <c r="AG89" s="342">
        <v>0</v>
      </c>
      <c r="AH89" s="342">
        <v>0</v>
      </c>
      <c r="AI89" s="342">
        <v>0</v>
      </c>
      <c r="AJ89" s="342">
        <v>0</v>
      </c>
      <c r="AK89" s="342">
        <v>0</v>
      </c>
      <c r="AL89" s="342">
        <v>0</v>
      </c>
      <c r="AM89" s="342">
        <v>0</v>
      </c>
      <c r="AN89" s="342">
        <v>0</v>
      </c>
      <c r="AO89" s="342">
        <v>0</v>
      </c>
      <c r="AP89" s="342">
        <v>0</v>
      </c>
      <c r="AQ89" s="342">
        <v>0</v>
      </c>
      <c r="AR89" s="342">
        <v>0</v>
      </c>
      <c r="AS89" s="342">
        <v>0</v>
      </c>
      <c r="AT89" s="342">
        <v>0</v>
      </c>
      <c r="AU89" s="342">
        <v>0</v>
      </c>
      <c r="AV89" s="342">
        <v>0</v>
      </c>
      <c r="AW89" s="342">
        <v>0</v>
      </c>
      <c r="AX89" s="342">
        <v>0</v>
      </c>
      <c r="AY89" s="342">
        <v>0</v>
      </c>
      <c r="AZ89" s="342">
        <v>0</v>
      </c>
      <c r="BA89" s="342">
        <v>0</v>
      </c>
      <c r="BB89" s="342">
        <v>0</v>
      </c>
      <c r="BC89" s="342">
        <v>0</v>
      </c>
      <c r="BD89" s="342">
        <v>0</v>
      </c>
      <c r="BE89" s="342">
        <v>0</v>
      </c>
      <c r="BF89" s="342">
        <v>0</v>
      </c>
      <c r="BG89" s="342">
        <v>0</v>
      </c>
      <c r="BH89" s="342">
        <v>0</v>
      </c>
      <c r="BI89" s="342">
        <v>0</v>
      </c>
      <c r="BJ89" s="342">
        <v>0</v>
      </c>
      <c r="BK89" s="342">
        <v>0</v>
      </c>
      <c r="BL89" s="372">
        <v>0</v>
      </c>
      <c r="BM89" s="373">
        <f t="shared" si="5"/>
        <v>0</v>
      </c>
      <c r="BN89" s="344"/>
      <c r="BO89" s="341">
        <v>0</v>
      </c>
      <c r="BP89" s="374">
        <f t="shared" si="6"/>
        <v>0</v>
      </c>
      <c r="BQ89" s="343">
        <f t="shared" si="7"/>
        <v>0</v>
      </c>
      <c r="BR89" s="375">
        <v>0</v>
      </c>
      <c r="BS89" s="341">
        <v>0</v>
      </c>
      <c r="BT89" s="376">
        <v>0</v>
      </c>
      <c r="BU89" s="376">
        <v>0</v>
      </c>
      <c r="BV89" s="341">
        <v>0</v>
      </c>
      <c r="BW89" s="377">
        <v>0</v>
      </c>
      <c r="BX89" s="344">
        <v>0</v>
      </c>
      <c r="BZ89" s="209"/>
    </row>
    <row r="90" spans="1:78" ht="15.75" customHeight="1">
      <c r="A90" s="267" t="s">
        <v>38</v>
      </c>
      <c r="B90" s="344" t="s">
        <v>152</v>
      </c>
      <c r="C90" s="342">
        <f t="shared" si="4"/>
        <v>0</v>
      </c>
      <c r="D90" s="341"/>
      <c r="E90" s="341"/>
      <c r="F90" s="341"/>
      <c r="G90" s="341"/>
      <c r="H90" s="341"/>
      <c r="I90" s="341"/>
      <c r="J90" s="341"/>
      <c r="K90" s="341"/>
      <c r="L90" s="343">
        <v>0</v>
      </c>
      <c r="M90" s="342">
        <v>0</v>
      </c>
      <c r="N90" s="342">
        <v>0</v>
      </c>
      <c r="O90" s="342">
        <v>0</v>
      </c>
      <c r="P90" s="342">
        <v>0</v>
      </c>
      <c r="Q90" s="342">
        <v>0</v>
      </c>
      <c r="R90" s="342">
        <v>0</v>
      </c>
      <c r="S90" s="342">
        <v>0</v>
      </c>
      <c r="T90" s="342">
        <v>0</v>
      </c>
      <c r="U90" s="342">
        <v>0</v>
      </c>
      <c r="V90" s="342">
        <v>0</v>
      </c>
      <c r="W90" s="342">
        <v>0</v>
      </c>
      <c r="X90" s="342">
        <v>0</v>
      </c>
      <c r="Y90" s="342">
        <v>0</v>
      </c>
      <c r="Z90" s="342">
        <v>0</v>
      </c>
      <c r="AA90" s="342">
        <v>0</v>
      </c>
      <c r="AB90" s="342">
        <v>0</v>
      </c>
      <c r="AC90" s="342">
        <v>0</v>
      </c>
      <c r="AD90" s="342">
        <v>0</v>
      </c>
      <c r="AE90" s="342">
        <v>0</v>
      </c>
      <c r="AF90" s="342">
        <v>0</v>
      </c>
      <c r="AG90" s="342">
        <v>0</v>
      </c>
      <c r="AH90" s="342">
        <v>0</v>
      </c>
      <c r="AI90" s="342">
        <v>0</v>
      </c>
      <c r="AJ90" s="342">
        <v>0</v>
      </c>
      <c r="AK90" s="342">
        <v>0</v>
      </c>
      <c r="AL90" s="342">
        <v>0</v>
      </c>
      <c r="AM90" s="342">
        <v>0</v>
      </c>
      <c r="AN90" s="342">
        <v>0</v>
      </c>
      <c r="AO90" s="342">
        <v>0</v>
      </c>
      <c r="AP90" s="342">
        <v>0</v>
      </c>
      <c r="AQ90" s="342">
        <v>0</v>
      </c>
      <c r="AR90" s="342">
        <v>0</v>
      </c>
      <c r="AS90" s="342">
        <v>0</v>
      </c>
      <c r="AT90" s="342">
        <v>0</v>
      </c>
      <c r="AU90" s="342">
        <v>0</v>
      </c>
      <c r="AV90" s="342">
        <v>0</v>
      </c>
      <c r="AW90" s="342">
        <v>0</v>
      </c>
      <c r="AX90" s="342">
        <v>0</v>
      </c>
      <c r="AY90" s="342">
        <v>0</v>
      </c>
      <c r="AZ90" s="342">
        <v>0</v>
      </c>
      <c r="BA90" s="342">
        <v>0</v>
      </c>
      <c r="BB90" s="342">
        <v>0</v>
      </c>
      <c r="BC90" s="342">
        <v>0</v>
      </c>
      <c r="BD90" s="342">
        <v>0</v>
      </c>
      <c r="BE90" s="342">
        <v>0</v>
      </c>
      <c r="BF90" s="342">
        <v>0</v>
      </c>
      <c r="BG90" s="342">
        <v>0</v>
      </c>
      <c r="BH90" s="342">
        <v>0</v>
      </c>
      <c r="BI90" s="342">
        <v>0</v>
      </c>
      <c r="BJ90" s="342">
        <v>0</v>
      </c>
      <c r="BK90" s="342">
        <v>0</v>
      </c>
      <c r="BL90" s="372">
        <v>0</v>
      </c>
      <c r="BM90" s="373">
        <f t="shared" si="5"/>
        <v>0</v>
      </c>
      <c r="BN90" s="344"/>
      <c r="BO90" s="341">
        <v>0</v>
      </c>
      <c r="BP90" s="374">
        <f t="shared" si="6"/>
        <v>0</v>
      </c>
      <c r="BQ90" s="343">
        <f t="shared" si="7"/>
        <v>0</v>
      </c>
      <c r="BR90" s="375">
        <v>0</v>
      </c>
      <c r="BS90" s="341">
        <v>0</v>
      </c>
      <c r="BT90" s="376">
        <v>0</v>
      </c>
      <c r="BU90" s="376">
        <v>0</v>
      </c>
      <c r="BV90" s="341">
        <v>0</v>
      </c>
      <c r="BW90" s="377">
        <v>0</v>
      </c>
      <c r="BX90" s="344">
        <v>0</v>
      </c>
      <c r="BZ90" s="209"/>
    </row>
    <row r="91" spans="1:78" ht="15.75" customHeight="1">
      <c r="A91" s="267" t="s">
        <v>39</v>
      </c>
      <c r="B91" s="344" t="s">
        <v>153</v>
      </c>
      <c r="C91" s="342">
        <f t="shared" si="4"/>
        <v>18964.121999999999</v>
      </c>
      <c r="D91" s="341"/>
      <c r="E91" s="341"/>
      <c r="F91" s="341"/>
      <c r="G91" s="341"/>
      <c r="H91" s="341"/>
      <c r="I91" s="341"/>
      <c r="J91" s="341"/>
      <c r="K91" s="341"/>
      <c r="L91" s="343">
        <v>0</v>
      </c>
      <c r="M91" s="342">
        <v>127.64700000000001</v>
      </c>
      <c r="N91" s="342">
        <v>149.90899999999999</v>
      </c>
      <c r="O91" s="342">
        <v>124.539</v>
      </c>
      <c r="P91" s="342">
        <v>240.333</v>
      </c>
      <c r="Q91" s="342">
        <v>5.0999999999999997E-2</v>
      </c>
      <c r="R91" s="342">
        <v>8.4860000000000007</v>
      </c>
      <c r="S91" s="342">
        <v>3.2810000000000001</v>
      </c>
      <c r="T91" s="342">
        <v>0</v>
      </c>
      <c r="U91" s="342">
        <v>31.573</v>
      </c>
      <c r="V91" s="342">
        <v>4.6890000000000001</v>
      </c>
      <c r="W91" s="342">
        <v>2.9289999999999998</v>
      </c>
      <c r="X91" s="342">
        <v>1.7390000000000001</v>
      </c>
      <c r="Y91" s="342">
        <v>0.59499999999999997</v>
      </c>
      <c r="Z91" s="342">
        <v>1.571</v>
      </c>
      <c r="AA91" s="342">
        <v>3.4830000000000001</v>
      </c>
      <c r="AB91" s="342">
        <v>1.756</v>
      </c>
      <c r="AC91" s="342">
        <v>15.54</v>
      </c>
      <c r="AD91" s="342">
        <v>13.955</v>
      </c>
      <c r="AE91" s="342">
        <v>530.55700000000002</v>
      </c>
      <c r="AF91" s="342">
        <v>27.117999999999999</v>
      </c>
      <c r="AG91" s="342">
        <v>56.825000000000003</v>
      </c>
      <c r="AH91" s="342">
        <v>432.17700000000002</v>
      </c>
      <c r="AI91" s="342">
        <v>719.53300000000002</v>
      </c>
      <c r="AJ91" s="342">
        <v>13.590999999999999</v>
      </c>
      <c r="AK91" s="342">
        <v>3.0339999999999998</v>
      </c>
      <c r="AL91" s="342">
        <v>244.47399999999999</v>
      </c>
      <c r="AM91" s="342">
        <v>66.186999999999998</v>
      </c>
      <c r="AN91" s="342">
        <v>8.9969999999999999</v>
      </c>
      <c r="AO91" s="342">
        <v>557.28899999999999</v>
      </c>
      <c r="AP91" s="342">
        <v>61.244</v>
      </c>
      <c r="AQ91" s="342">
        <v>17.783999999999999</v>
      </c>
      <c r="AR91" s="342">
        <v>8.3369999999999997</v>
      </c>
      <c r="AS91" s="342">
        <v>6.6680000000000001</v>
      </c>
      <c r="AT91" s="342">
        <v>539.90800000000002</v>
      </c>
      <c r="AU91" s="342">
        <v>0.33600000000000002</v>
      </c>
      <c r="AV91" s="342">
        <v>4.9000000000000002E-2</v>
      </c>
      <c r="AW91" s="342">
        <v>27.02</v>
      </c>
      <c r="AX91" s="342">
        <v>24.637</v>
      </c>
      <c r="AY91" s="342">
        <v>0</v>
      </c>
      <c r="AZ91" s="342">
        <v>12.664999999999999</v>
      </c>
      <c r="BA91" s="342">
        <v>204.83600000000001</v>
      </c>
      <c r="BB91" s="342">
        <v>19.023</v>
      </c>
      <c r="BC91" s="342">
        <v>330.11099999999999</v>
      </c>
      <c r="BD91" s="342">
        <v>10.385</v>
      </c>
      <c r="BE91" s="342">
        <v>32.198</v>
      </c>
      <c r="BF91" s="342">
        <v>36.036000000000001</v>
      </c>
      <c r="BG91" s="342">
        <v>19.658999999999999</v>
      </c>
      <c r="BH91" s="342">
        <v>0</v>
      </c>
      <c r="BI91" s="342">
        <v>45.250999999999998</v>
      </c>
      <c r="BJ91" s="342">
        <v>0</v>
      </c>
      <c r="BK91" s="342">
        <v>0</v>
      </c>
      <c r="BL91" s="372">
        <v>0</v>
      </c>
      <c r="BM91" s="373">
        <f t="shared" si="5"/>
        <v>4788.0050000000001</v>
      </c>
      <c r="BN91" s="344"/>
      <c r="BO91" s="341">
        <v>0</v>
      </c>
      <c r="BP91" s="374">
        <f t="shared" si="6"/>
        <v>14176.117</v>
      </c>
      <c r="BQ91" s="343">
        <f t="shared" si="7"/>
        <v>14176.117</v>
      </c>
      <c r="BR91" s="375">
        <v>0</v>
      </c>
      <c r="BS91" s="341">
        <v>14176.117</v>
      </c>
      <c r="BT91" s="376">
        <v>0</v>
      </c>
      <c r="BU91" s="376">
        <v>0</v>
      </c>
      <c r="BV91" s="341">
        <v>0</v>
      </c>
      <c r="BW91" s="377">
        <v>0</v>
      </c>
      <c r="BX91" s="344">
        <v>0</v>
      </c>
      <c r="BZ91" s="209"/>
    </row>
    <row r="92" spans="1:78" ht="15.75" customHeight="1">
      <c r="A92" s="267" t="s">
        <v>40</v>
      </c>
      <c r="B92" s="344" t="s">
        <v>41</v>
      </c>
      <c r="C92" s="342">
        <f t="shared" si="4"/>
        <v>3479.4809999999998</v>
      </c>
      <c r="D92" s="341"/>
      <c r="E92" s="341"/>
      <c r="F92" s="341"/>
      <c r="G92" s="341"/>
      <c r="H92" s="341"/>
      <c r="I92" s="341"/>
      <c r="J92" s="341"/>
      <c r="K92" s="341"/>
      <c r="L92" s="343">
        <v>0</v>
      </c>
      <c r="M92" s="342">
        <v>13.849</v>
      </c>
      <c r="N92" s="342">
        <v>0</v>
      </c>
      <c r="O92" s="342">
        <v>6.7190000000000003</v>
      </c>
      <c r="P92" s="342">
        <v>172.86199999999999</v>
      </c>
      <c r="Q92" s="342">
        <v>4.8000000000000001E-2</v>
      </c>
      <c r="R92" s="342">
        <v>0.28599999999999998</v>
      </c>
      <c r="S92" s="342">
        <v>0</v>
      </c>
      <c r="T92" s="342">
        <v>0</v>
      </c>
      <c r="U92" s="342">
        <v>0</v>
      </c>
      <c r="V92" s="342">
        <v>1.107</v>
      </c>
      <c r="W92" s="342">
        <v>4.3390000000000004</v>
      </c>
      <c r="X92" s="342">
        <v>1.8180000000000001</v>
      </c>
      <c r="Y92" s="342">
        <v>10.417999999999999</v>
      </c>
      <c r="Z92" s="342">
        <v>0</v>
      </c>
      <c r="AA92" s="342">
        <v>0.317</v>
      </c>
      <c r="AB92" s="342">
        <v>0.70699999999999996</v>
      </c>
      <c r="AC92" s="342">
        <v>15.922000000000001</v>
      </c>
      <c r="AD92" s="342">
        <v>0</v>
      </c>
      <c r="AE92" s="342">
        <v>0.61399999999999999</v>
      </c>
      <c r="AF92" s="342">
        <v>25.309000000000001</v>
      </c>
      <c r="AG92" s="342">
        <v>53.027000000000001</v>
      </c>
      <c r="AH92" s="342">
        <v>1172.77</v>
      </c>
      <c r="AI92" s="342">
        <v>227.928</v>
      </c>
      <c r="AJ92" s="342">
        <v>0.63100000000000001</v>
      </c>
      <c r="AK92" s="342">
        <v>61.595999999999997</v>
      </c>
      <c r="AL92" s="342">
        <v>7.016</v>
      </c>
      <c r="AM92" s="342">
        <v>3.2</v>
      </c>
      <c r="AN92" s="342">
        <v>0.26300000000000001</v>
      </c>
      <c r="AO92" s="342">
        <v>117.866</v>
      </c>
      <c r="AP92" s="342">
        <v>0</v>
      </c>
      <c r="AQ92" s="342">
        <v>3.4430000000000001</v>
      </c>
      <c r="AR92" s="342">
        <v>13.657</v>
      </c>
      <c r="AS92" s="342">
        <v>0</v>
      </c>
      <c r="AT92" s="342">
        <v>0</v>
      </c>
      <c r="AU92" s="342">
        <v>0</v>
      </c>
      <c r="AV92" s="342">
        <v>0.245</v>
      </c>
      <c r="AW92" s="342">
        <v>3.6999999999999998E-2</v>
      </c>
      <c r="AX92" s="342">
        <v>21.978000000000002</v>
      </c>
      <c r="AY92" s="342">
        <v>0</v>
      </c>
      <c r="AZ92" s="342">
        <v>2.2850000000000001</v>
      </c>
      <c r="BA92" s="342">
        <v>6.8659999999999997</v>
      </c>
      <c r="BB92" s="342">
        <v>9.8460000000000001</v>
      </c>
      <c r="BC92" s="342">
        <v>229.48099999999999</v>
      </c>
      <c r="BD92" s="342">
        <v>0</v>
      </c>
      <c r="BE92" s="342">
        <v>26.407</v>
      </c>
      <c r="BF92" s="342">
        <v>47.085999999999999</v>
      </c>
      <c r="BG92" s="342">
        <v>2.5000000000000001E-2</v>
      </c>
      <c r="BH92" s="342">
        <v>0</v>
      </c>
      <c r="BI92" s="342">
        <v>0.33400000000000002</v>
      </c>
      <c r="BJ92" s="342">
        <v>0</v>
      </c>
      <c r="BK92" s="342">
        <v>0</v>
      </c>
      <c r="BL92" s="372">
        <v>0</v>
      </c>
      <c r="BM92" s="373">
        <f t="shared" si="5"/>
        <v>2260.3019999999997</v>
      </c>
      <c r="BN92" s="344"/>
      <c r="BO92" s="341">
        <v>0</v>
      </c>
      <c r="BP92" s="374">
        <f t="shared" si="6"/>
        <v>1219.1790000000001</v>
      </c>
      <c r="BQ92" s="343">
        <f t="shared" si="7"/>
        <v>1219.1790000000001</v>
      </c>
      <c r="BR92" s="375">
        <v>0</v>
      </c>
      <c r="BS92" s="341">
        <v>1219.1790000000001</v>
      </c>
      <c r="BT92" s="376">
        <v>0</v>
      </c>
      <c r="BU92" s="376">
        <v>0</v>
      </c>
      <c r="BV92" s="341">
        <v>0</v>
      </c>
      <c r="BW92" s="377">
        <v>0</v>
      </c>
      <c r="BX92" s="344">
        <v>0</v>
      </c>
      <c r="BZ92" s="209"/>
    </row>
    <row r="93" spans="1:78" ht="15.75" customHeight="1">
      <c r="A93" s="267" t="s">
        <v>42</v>
      </c>
      <c r="B93" s="344" t="s">
        <v>43</v>
      </c>
      <c r="C93" s="342">
        <f t="shared" si="4"/>
        <v>8808.2790000000005</v>
      </c>
      <c r="D93" s="341"/>
      <c r="E93" s="341"/>
      <c r="F93" s="341"/>
      <c r="G93" s="341"/>
      <c r="H93" s="341"/>
      <c r="I93" s="341"/>
      <c r="J93" s="341"/>
      <c r="K93" s="341"/>
      <c r="L93" s="343">
        <v>0</v>
      </c>
      <c r="M93" s="342">
        <v>6.7169999999999996</v>
      </c>
      <c r="N93" s="342">
        <v>0</v>
      </c>
      <c r="O93" s="342">
        <v>21.376000000000001</v>
      </c>
      <c r="P93" s="342">
        <v>2.2429999999999999</v>
      </c>
      <c r="Q93" s="342">
        <v>6.0000000000000001E-3</v>
      </c>
      <c r="R93" s="342">
        <v>0.89200000000000002</v>
      </c>
      <c r="S93" s="342">
        <v>0.42099999999999999</v>
      </c>
      <c r="T93" s="342">
        <v>0</v>
      </c>
      <c r="U93" s="342">
        <v>2.9079999999999999</v>
      </c>
      <c r="V93" s="342">
        <v>1.028</v>
      </c>
      <c r="W93" s="342">
        <v>0</v>
      </c>
      <c r="X93" s="342">
        <v>0.24099999999999999</v>
      </c>
      <c r="Y93" s="342">
        <v>2.6139999999999999</v>
      </c>
      <c r="Z93" s="342">
        <v>7.0000000000000007E-2</v>
      </c>
      <c r="AA93" s="342">
        <v>0</v>
      </c>
      <c r="AB93" s="342">
        <v>1.0349999999999999</v>
      </c>
      <c r="AC93" s="342">
        <v>5.8529999999999998</v>
      </c>
      <c r="AD93" s="342">
        <v>6.3280000000000003</v>
      </c>
      <c r="AE93" s="342">
        <v>7.9589999999999996</v>
      </c>
      <c r="AF93" s="342">
        <v>17.734000000000002</v>
      </c>
      <c r="AG93" s="342">
        <v>8.2270000000000003</v>
      </c>
      <c r="AH93" s="342">
        <v>25.213999999999999</v>
      </c>
      <c r="AI93" s="342">
        <v>71.38</v>
      </c>
      <c r="AJ93" s="342">
        <v>3.2730000000000001</v>
      </c>
      <c r="AK93" s="342">
        <v>2.347</v>
      </c>
      <c r="AL93" s="342">
        <v>744.53499999999997</v>
      </c>
      <c r="AM93" s="342">
        <v>25.515000000000001</v>
      </c>
      <c r="AN93" s="342">
        <v>10.116</v>
      </c>
      <c r="AO93" s="342">
        <v>19.908999999999999</v>
      </c>
      <c r="AP93" s="342">
        <v>3.95</v>
      </c>
      <c r="AQ93" s="342">
        <v>31.126999999999999</v>
      </c>
      <c r="AR93" s="342">
        <v>17.832999999999998</v>
      </c>
      <c r="AS93" s="342">
        <v>9.5579999999999998</v>
      </c>
      <c r="AT93" s="342">
        <v>41.932000000000002</v>
      </c>
      <c r="AU93" s="342">
        <v>4.181</v>
      </c>
      <c r="AV93" s="342">
        <v>11.731999999999999</v>
      </c>
      <c r="AW93" s="342">
        <v>0.435</v>
      </c>
      <c r="AX93" s="342">
        <v>19.515000000000001</v>
      </c>
      <c r="AY93" s="342">
        <v>0</v>
      </c>
      <c r="AZ93" s="342">
        <v>1.2569999999999999</v>
      </c>
      <c r="BA93" s="342">
        <v>286.05799999999999</v>
      </c>
      <c r="BB93" s="342">
        <v>17.309999999999999</v>
      </c>
      <c r="BC93" s="342">
        <v>109.955</v>
      </c>
      <c r="BD93" s="342">
        <v>0</v>
      </c>
      <c r="BE93" s="342">
        <v>10.941000000000001</v>
      </c>
      <c r="BF93" s="342">
        <v>23.635000000000002</v>
      </c>
      <c r="BG93" s="342">
        <v>4.03</v>
      </c>
      <c r="BH93" s="342">
        <v>0</v>
      </c>
      <c r="BI93" s="342">
        <v>3.2240000000000002</v>
      </c>
      <c r="BJ93" s="342">
        <v>0</v>
      </c>
      <c r="BK93" s="342">
        <v>0</v>
      </c>
      <c r="BL93" s="372">
        <v>0</v>
      </c>
      <c r="BM93" s="373">
        <f t="shared" si="5"/>
        <v>1584.6139999999998</v>
      </c>
      <c r="BN93" s="344"/>
      <c r="BO93" s="341">
        <v>2991.3330000000001</v>
      </c>
      <c r="BP93" s="374">
        <f t="shared" si="6"/>
        <v>4232.3320000000003</v>
      </c>
      <c r="BQ93" s="343">
        <f t="shared" si="7"/>
        <v>4232.3320000000003</v>
      </c>
      <c r="BR93" s="375">
        <v>0</v>
      </c>
      <c r="BS93" s="341">
        <v>4232.3320000000003</v>
      </c>
      <c r="BT93" s="376">
        <v>0</v>
      </c>
      <c r="BU93" s="376">
        <v>0</v>
      </c>
      <c r="BV93" s="341">
        <v>0</v>
      </c>
      <c r="BW93" s="377">
        <v>0</v>
      </c>
      <c r="BX93" s="344">
        <v>0</v>
      </c>
      <c r="BZ93" s="209"/>
    </row>
    <row r="94" spans="1:78" ht="15.75" customHeight="1">
      <c r="A94" s="267" t="s">
        <v>44</v>
      </c>
      <c r="B94" s="344" t="s">
        <v>154</v>
      </c>
      <c r="C94" s="342">
        <f t="shared" si="4"/>
        <v>20999.935999999998</v>
      </c>
      <c r="D94" s="341"/>
      <c r="E94" s="341"/>
      <c r="F94" s="341"/>
      <c r="G94" s="341"/>
      <c r="H94" s="341"/>
      <c r="I94" s="341"/>
      <c r="J94" s="341"/>
      <c r="K94" s="341"/>
      <c r="L94" s="343">
        <v>0</v>
      </c>
      <c r="M94" s="342">
        <v>357.29199999999997</v>
      </c>
      <c r="N94" s="342">
        <v>0</v>
      </c>
      <c r="O94" s="342">
        <v>756.96400000000006</v>
      </c>
      <c r="P94" s="342">
        <v>138.00200000000001</v>
      </c>
      <c r="Q94" s="342">
        <v>0</v>
      </c>
      <c r="R94" s="342">
        <v>8.6340000000000003</v>
      </c>
      <c r="S94" s="342">
        <v>0</v>
      </c>
      <c r="T94" s="342">
        <v>0</v>
      </c>
      <c r="U94" s="342">
        <v>4.3890000000000002</v>
      </c>
      <c r="V94" s="342">
        <v>0</v>
      </c>
      <c r="W94" s="342">
        <v>0</v>
      </c>
      <c r="X94" s="342">
        <v>21.576000000000001</v>
      </c>
      <c r="Y94" s="342">
        <v>1.714</v>
      </c>
      <c r="Z94" s="342">
        <v>0</v>
      </c>
      <c r="AA94" s="342">
        <v>0.63800000000000001</v>
      </c>
      <c r="AB94" s="342">
        <v>0</v>
      </c>
      <c r="AC94" s="342">
        <v>192.584</v>
      </c>
      <c r="AD94" s="342">
        <v>141.203</v>
      </c>
      <c r="AE94" s="342">
        <v>276.62900000000002</v>
      </c>
      <c r="AF94" s="342">
        <v>0</v>
      </c>
      <c r="AG94" s="342">
        <v>83.715000000000003</v>
      </c>
      <c r="AH94" s="342">
        <v>1488.6320000000001</v>
      </c>
      <c r="AI94" s="342">
        <v>652.55600000000004</v>
      </c>
      <c r="AJ94" s="342">
        <v>61.927999999999997</v>
      </c>
      <c r="AK94" s="342">
        <v>791.85</v>
      </c>
      <c r="AL94" s="342">
        <v>4321.72</v>
      </c>
      <c r="AM94" s="342">
        <v>1860.7829999999999</v>
      </c>
      <c r="AN94" s="342">
        <v>0</v>
      </c>
      <c r="AO94" s="342">
        <v>221.82599999999999</v>
      </c>
      <c r="AP94" s="342">
        <v>14.997999999999999</v>
      </c>
      <c r="AQ94" s="342">
        <v>1.88</v>
      </c>
      <c r="AR94" s="342">
        <v>417.04500000000002</v>
      </c>
      <c r="AS94" s="342">
        <v>0</v>
      </c>
      <c r="AT94" s="342">
        <v>187.137</v>
      </c>
      <c r="AU94" s="342">
        <v>0</v>
      </c>
      <c r="AV94" s="342">
        <v>0.03</v>
      </c>
      <c r="AW94" s="342">
        <v>1.9359999999999999</v>
      </c>
      <c r="AX94" s="342">
        <v>9.1820000000000004</v>
      </c>
      <c r="AY94" s="342">
        <v>0</v>
      </c>
      <c r="AZ94" s="342">
        <v>60.55</v>
      </c>
      <c r="BA94" s="342">
        <v>81.73</v>
      </c>
      <c r="BB94" s="342">
        <v>0</v>
      </c>
      <c r="BC94" s="342">
        <v>132.16800000000001</v>
      </c>
      <c r="BD94" s="342">
        <v>0</v>
      </c>
      <c r="BE94" s="342">
        <v>26.832000000000001</v>
      </c>
      <c r="BF94" s="342">
        <v>41.963000000000001</v>
      </c>
      <c r="BG94" s="342">
        <v>0</v>
      </c>
      <c r="BH94" s="342">
        <v>0</v>
      </c>
      <c r="BI94" s="342">
        <v>0</v>
      </c>
      <c r="BJ94" s="342">
        <v>0</v>
      </c>
      <c r="BK94" s="342">
        <v>0</v>
      </c>
      <c r="BL94" s="372">
        <v>0</v>
      </c>
      <c r="BM94" s="373">
        <f t="shared" si="5"/>
        <v>12358.085999999999</v>
      </c>
      <c r="BN94" s="344"/>
      <c r="BO94" s="341">
        <v>8031.424</v>
      </c>
      <c r="BP94" s="374">
        <f t="shared" si="6"/>
        <v>610.42600000000004</v>
      </c>
      <c r="BQ94" s="343">
        <f t="shared" si="7"/>
        <v>610.42600000000004</v>
      </c>
      <c r="BR94" s="375">
        <v>0</v>
      </c>
      <c r="BS94" s="341">
        <v>610.42600000000004</v>
      </c>
      <c r="BT94" s="376">
        <v>0</v>
      </c>
      <c r="BU94" s="376">
        <v>0</v>
      </c>
      <c r="BV94" s="341">
        <v>0</v>
      </c>
      <c r="BW94" s="377">
        <v>0</v>
      </c>
      <c r="BX94" s="344">
        <v>0</v>
      </c>
      <c r="BZ94" s="209"/>
    </row>
    <row r="95" spans="1:78" ht="15.75" customHeight="1">
      <c r="A95" s="267" t="s">
        <v>45</v>
      </c>
      <c r="B95" s="344" t="s">
        <v>187</v>
      </c>
      <c r="C95" s="342">
        <f t="shared" si="4"/>
        <v>329.11199999999997</v>
      </c>
      <c r="D95" s="341"/>
      <c r="E95" s="341"/>
      <c r="F95" s="341"/>
      <c r="G95" s="341"/>
      <c r="H95" s="341"/>
      <c r="I95" s="341"/>
      <c r="J95" s="341"/>
      <c r="K95" s="341"/>
      <c r="L95" s="343">
        <v>7.0000000000000001E-3</v>
      </c>
      <c r="M95" s="342">
        <v>0</v>
      </c>
      <c r="N95" s="342">
        <v>0</v>
      </c>
      <c r="O95" s="342">
        <v>0.36199999999999999</v>
      </c>
      <c r="P95" s="342">
        <v>0.23400000000000001</v>
      </c>
      <c r="Q95" s="342">
        <v>1E-3</v>
      </c>
      <c r="R95" s="342">
        <v>7.0000000000000001E-3</v>
      </c>
      <c r="S95" s="342">
        <v>0.01</v>
      </c>
      <c r="T95" s="342">
        <v>0</v>
      </c>
      <c r="U95" s="342">
        <v>0.33200000000000002</v>
      </c>
      <c r="V95" s="342">
        <v>2.5999999999999999E-2</v>
      </c>
      <c r="W95" s="342">
        <v>0.02</v>
      </c>
      <c r="X95" s="342">
        <v>0.17499999999999999</v>
      </c>
      <c r="Y95" s="342">
        <v>1.6E-2</v>
      </c>
      <c r="Z95" s="342">
        <v>4.7E-2</v>
      </c>
      <c r="AA95" s="342">
        <v>2E-3</v>
      </c>
      <c r="AB95" s="342">
        <v>1.2999999999999999E-2</v>
      </c>
      <c r="AC95" s="342">
        <v>0.55500000000000005</v>
      </c>
      <c r="AD95" s="342">
        <v>8.9999999999999993E-3</v>
      </c>
      <c r="AE95" s="342">
        <v>3.0539999999999998</v>
      </c>
      <c r="AF95" s="342">
        <v>1.397</v>
      </c>
      <c r="AG95" s="342">
        <v>2.6749999999999998</v>
      </c>
      <c r="AH95" s="342">
        <v>1.724</v>
      </c>
      <c r="AI95" s="342">
        <v>1.9350000000000001</v>
      </c>
      <c r="AJ95" s="342">
        <v>7.0000000000000001E-3</v>
      </c>
      <c r="AK95" s="342">
        <v>0</v>
      </c>
      <c r="AL95" s="342">
        <v>0.53800000000000003</v>
      </c>
      <c r="AM95" s="342">
        <v>0.112</v>
      </c>
      <c r="AN95" s="342">
        <v>5.9459999999999997</v>
      </c>
      <c r="AO95" s="342">
        <v>1.5760000000000001</v>
      </c>
      <c r="AP95" s="342">
        <v>0.308</v>
      </c>
      <c r="AQ95" s="342">
        <v>9.8000000000000004E-2</v>
      </c>
      <c r="AR95" s="342">
        <v>1.0349999999999999</v>
      </c>
      <c r="AS95" s="342">
        <v>9.1999999999999998E-2</v>
      </c>
      <c r="AT95" s="342">
        <v>0</v>
      </c>
      <c r="AU95" s="342">
        <v>0.68500000000000005</v>
      </c>
      <c r="AV95" s="342">
        <v>1.0960000000000001</v>
      </c>
      <c r="AW95" s="342">
        <v>0.16800000000000001</v>
      </c>
      <c r="AX95" s="342">
        <v>0.14099999999999999</v>
      </c>
      <c r="AY95" s="342">
        <v>0</v>
      </c>
      <c r="AZ95" s="342">
        <v>1.4999999999999999E-2</v>
      </c>
      <c r="BA95" s="342">
        <v>0.108</v>
      </c>
      <c r="BB95" s="342">
        <v>8.7999999999999995E-2</v>
      </c>
      <c r="BC95" s="342">
        <v>125.316</v>
      </c>
      <c r="BD95" s="342">
        <v>2.0419999999999998</v>
      </c>
      <c r="BE95" s="342">
        <v>15.04</v>
      </c>
      <c r="BF95" s="342">
        <v>9.5299999999999994</v>
      </c>
      <c r="BG95" s="342">
        <v>0.28000000000000003</v>
      </c>
      <c r="BH95" s="342">
        <v>0.998</v>
      </c>
      <c r="BI95" s="342">
        <v>0.36099999999999999</v>
      </c>
      <c r="BJ95" s="342">
        <v>0</v>
      </c>
      <c r="BK95" s="342">
        <v>0</v>
      </c>
      <c r="BL95" s="372">
        <v>0</v>
      </c>
      <c r="BM95" s="373">
        <f t="shared" si="5"/>
        <v>178.18099999999998</v>
      </c>
      <c r="BN95" s="344"/>
      <c r="BO95" s="341">
        <v>51.26</v>
      </c>
      <c r="BP95" s="374">
        <f t="shared" si="6"/>
        <v>99.671000000000006</v>
      </c>
      <c r="BQ95" s="343">
        <f t="shared" si="7"/>
        <v>99.671000000000006</v>
      </c>
      <c r="BR95" s="375">
        <v>0</v>
      </c>
      <c r="BS95" s="341">
        <v>99.671000000000006</v>
      </c>
      <c r="BT95" s="376">
        <v>0</v>
      </c>
      <c r="BU95" s="376">
        <v>0</v>
      </c>
      <c r="BV95" s="341">
        <v>0</v>
      </c>
      <c r="BW95" s="377">
        <v>0</v>
      </c>
      <c r="BX95" s="344">
        <v>0</v>
      </c>
      <c r="BZ95" s="209"/>
    </row>
    <row r="96" spans="1:78" ht="15.75" customHeight="1">
      <c r="A96" s="267" t="s">
        <v>46</v>
      </c>
      <c r="B96" s="344" t="s">
        <v>47</v>
      </c>
      <c r="C96" s="342">
        <f t="shared" si="4"/>
        <v>27961.132000000001</v>
      </c>
      <c r="D96" s="341"/>
      <c r="E96" s="341"/>
      <c r="F96" s="341"/>
      <c r="G96" s="341"/>
      <c r="H96" s="341"/>
      <c r="I96" s="341"/>
      <c r="J96" s="341"/>
      <c r="K96" s="341"/>
      <c r="L96" s="343">
        <v>1.8879999999999999</v>
      </c>
      <c r="M96" s="342">
        <v>11.73</v>
      </c>
      <c r="N96" s="342">
        <v>0.45400000000000001</v>
      </c>
      <c r="O96" s="342">
        <v>12.532999999999999</v>
      </c>
      <c r="P96" s="342">
        <v>1.3089999999999999</v>
      </c>
      <c r="Q96" s="342">
        <v>3.0000000000000001E-3</v>
      </c>
      <c r="R96" s="342">
        <v>3.4830000000000001</v>
      </c>
      <c r="S96" s="342">
        <v>0</v>
      </c>
      <c r="T96" s="342">
        <v>0</v>
      </c>
      <c r="U96" s="342">
        <v>1.696</v>
      </c>
      <c r="V96" s="342">
        <v>0.6</v>
      </c>
      <c r="W96" s="342">
        <v>0</v>
      </c>
      <c r="X96" s="342">
        <v>0.45300000000000001</v>
      </c>
      <c r="Y96" s="342">
        <v>2.1230000000000002</v>
      </c>
      <c r="Z96" s="342">
        <v>0</v>
      </c>
      <c r="AA96" s="342">
        <v>0</v>
      </c>
      <c r="AB96" s="342">
        <v>1.202</v>
      </c>
      <c r="AC96" s="342">
        <v>1.1619999999999999</v>
      </c>
      <c r="AD96" s="342">
        <v>3.68</v>
      </c>
      <c r="AE96" s="342">
        <v>20.786999999999999</v>
      </c>
      <c r="AF96" s="342">
        <v>16.065000000000001</v>
      </c>
      <c r="AG96" s="342">
        <v>14.36</v>
      </c>
      <c r="AH96" s="342">
        <v>20.216000000000001</v>
      </c>
      <c r="AI96" s="342">
        <v>30.026</v>
      </c>
      <c r="AJ96" s="342">
        <v>0.69199999999999995</v>
      </c>
      <c r="AK96" s="342">
        <v>2.0489999999999999</v>
      </c>
      <c r="AL96" s="342">
        <v>5.8620000000000001</v>
      </c>
      <c r="AM96" s="342">
        <v>89.658000000000001</v>
      </c>
      <c r="AN96" s="342">
        <v>0.72399999999999998</v>
      </c>
      <c r="AO96" s="342">
        <v>99.962999999999994</v>
      </c>
      <c r="AP96" s="342">
        <v>5.3710000000000004</v>
      </c>
      <c r="AQ96" s="342">
        <v>9.6880000000000006</v>
      </c>
      <c r="AR96" s="342">
        <v>16.803999999999998</v>
      </c>
      <c r="AS96" s="342">
        <v>11.076000000000001</v>
      </c>
      <c r="AT96" s="342">
        <v>17.425000000000001</v>
      </c>
      <c r="AU96" s="342">
        <v>4.3090000000000002</v>
      </c>
      <c r="AV96" s="342">
        <v>5.9969999999999999</v>
      </c>
      <c r="AW96" s="342">
        <v>14.891999999999999</v>
      </c>
      <c r="AX96" s="342">
        <v>9.8059999999999992</v>
      </c>
      <c r="AY96" s="342">
        <v>6.2E-2</v>
      </c>
      <c r="AZ96" s="342">
        <v>2.613</v>
      </c>
      <c r="BA96" s="342">
        <v>1430.5260000000001</v>
      </c>
      <c r="BB96" s="342">
        <v>10.095000000000001</v>
      </c>
      <c r="BC96" s="342">
        <v>175.477</v>
      </c>
      <c r="BD96" s="342">
        <v>7.5330000000000004</v>
      </c>
      <c r="BE96" s="342">
        <v>11.21</v>
      </c>
      <c r="BF96" s="342">
        <v>19.888999999999999</v>
      </c>
      <c r="BG96" s="342">
        <v>1.6639999999999999</v>
      </c>
      <c r="BH96" s="342">
        <v>3.6120000000000001</v>
      </c>
      <c r="BI96" s="342">
        <v>0.60899999999999999</v>
      </c>
      <c r="BJ96" s="342">
        <v>0</v>
      </c>
      <c r="BK96" s="342">
        <v>0</v>
      </c>
      <c r="BL96" s="372">
        <v>0</v>
      </c>
      <c r="BM96" s="373">
        <f t="shared" si="5"/>
        <v>2101.3760000000002</v>
      </c>
      <c r="BN96" s="344"/>
      <c r="BO96" s="341">
        <v>0</v>
      </c>
      <c r="BP96" s="374">
        <f t="shared" si="6"/>
        <v>25859.756000000001</v>
      </c>
      <c r="BQ96" s="343">
        <f t="shared" si="7"/>
        <v>25859.756000000001</v>
      </c>
      <c r="BR96" s="375">
        <v>1.859</v>
      </c>
      <c r="BS96" s="341">
        <v>25857.897000000001</v>
      </c>
      <c r="BT96" s="376">
        <v>0</v>
      </c>
      <c r="BU96" s="376">
        <v>0</v>
      </c>
      <c r="BV96" s="341">
        <v>0</v>
      </c>
      <c r="BW96" s="377">
        <v>0</v>
      </c>
      <c r="BX96" s="344">
        <v>0</v>
      </c>
      <c r="BZ96" s="209"/>
    </row>
    <row r="97" spans="1:78" ht="15.75" customHeight="1">
      <c r="A97" s="267" t="s">
        <v>48</v>
      </c>
      <c r="B97" s="344" t="s">
        <v>290</v>
      </c>
      <c r="C97" s="342">
        <f t="shared" si="4"/>
        <v>12039.755999999999</v>
      </c>
      <c r="D97" s="341"/>
      <c r="E97" s="341"/>
      <c r="F97" s="341"/>
      <c r="G97" s="341"/>
      <c r="H97" s="341"/>
      <c r="I97" s="341"/>
      <c r="J97" s="341"/>
      <c r="K97" s="341"/>
      <c r="L97" s="343">
        <v>1.018</v>
      </c>
      <c r="M97" s="342">
        <v>59.457000000000001</v>
      </c>
      <c r="N97" s="342">
        <v>0.34100000000000003</v>
      </c>
      <c r="O97" s="342">
        <v>10.741</v>
      </c>
      <c r="P97" s="342">
        <v>0.46100000000000002</v>
      </c>
      <c r="Q97" s="342">
        <v>3.0000000000000001E-3</v>
      </c>
      <c r="R97" s="342">
        <v>0.79300000000000004</v>
      </c>
      <c r="S97" s="342">
        <v>0.16500000000000001</v>
      </c>
      <c r="T97" s="342">
        <v>0</v>
      </c>
      <c r="U97" s="342">
        <v>1.0329999999999999</v>
      </c>
      <c r="V97" s="342">
        <v>0.126</v>
      </c>
      <c r="W97" s="342">
        <v>0</v>
      </c>
      <c r="X97" s="342">
        <v>0.32700000000000001</v>
      </c>
      <c r="Y97" s="342">
        <v>1.6719999999999999</v>
      </c>
      <c r="Z97" s="342">
        <v>0.16400000000000001</v>
      </c>
      <c r="AA97" s="342">
        <v>0.13800000000000001</v>
      </c>
      <c r="AB97" s="342">
        <v>1.1180000000000001</v>
      </c>
      <c r="AC97" s="342">
        <v>1.6619999999999999</v>
      </c>
      <c r="AD97" s="342">
        <v>1.1319999999999999</v>
      </c>
      <c r="AE97" s="342">
        <v>2.7930000000000001</v>
      </c>
      <c r="AF97" s="342">
        <v>5.7229999999999999</v>
      </c>
      <c r="AG97" s="342">
        <v>23.565999999999999</v>
      </c>
      <c r="AH97" s="342">
        <v>6.2359999999999998</v>
      </c>
      <c r="AI97" s="342">
        <v>271.20999999999998</v>
      </c>
      <c r="AJ97" s="342">
        <v>0.52</v>
      </c>
      <c r="AK97" s="342">
        <v>8.9030000000000005</v>
      </c>
      <c r="AL97" s="342">
        <v>140.67500000000001</v>
      </c>
      <c r="AM97" s="342">
        <v>18.619</v>
      </c>
      <c r="AN97" s="342">
        <v>0.192</v>
      </c>
      <c r="AO97" s="342">
        <v>3.8340000000000001</v>
      </c>
      <c r="AP97" s="342">
        <v>42.173999999999999</v>
      </c>
      <c r="AQ97" s="342">
        <v>3.4430000000000001</v>
      </c>
      <c r="AR97" s="342">
        <v>2.742</v>
      </c>
      <c r="AS97" s="342">
        <v>2.214</v>
      </c>
      <c r="AT97" s="342">
        <v>26.15</v>
      </c>
      <c r="AU97" s="342">
        <v>3.5430000000000001</v>
      </c>
      <c r="AV97" s="342">
        <v>1.2170000000000001</v>
      </c>
      <c r="AW97" s="342">
        <v>0.157</v>
      </c>
      <c r="AX97" s="342">
        <v>3.6720000000000002</v>
      </c>
      <c r="AY97" s="342">
        <v>3.1E-2</v>
      </c>
      <c r="AZ97" s="342">
        <v>0.85899999999999999</v>
      </c>
      <c r="BA97" s="342">
        <v>7.2729999999999997</v>
      </c>
      <c r="BB97" s="342">
        <v>1.226</v>
      </c>
      <c r="BC97" s="342">
        <v>129.56</v>
      </c>
      <c r="BD97" s="342">
        <v>4.4530000000000003</v>
      </c>
      <c r="BE97" s="342">
        <v>8.5820000000000007</v>
      </c>
      <c r="BF97" s="342">
        <v>14.146000000000001</v>
      </c>
      <c r="BG97" s="342">
        <v>1.028</v>
      </c>
      <c r="BH97" s="342">
        <v>10.874000000000001</v>
      </c>
      <c r="BI97" s="342">
        <v>1.1990000000000001</v>
      </c>
      <c r="BJ97" s="342">
        <v>0</v>
      </c>
      <c r="BK97" s="342">
        <v>0</v>
      </c>
      <c r="BL97" s="372">
        <v>0</v>
      </c>
      <c r="BM97" s="373">
        <f t="shared" si="5"/>
        <v>827.16499999999996</v>
      </c>
      <c r="BN97" s="344"/>
      <c r="BO97" s="341">
        <v>2627.4780000000001</v>
      </c>
      <c r="BP97" s="374">
        <f t="shared" si="6"/>
        <v>8585.1129999999994</v>
      </c>
      <c r="BQ97" s="343">
        <f t="shared" si="7"/>
        <v>8585.1129999999994</v>
      </c>
      <c r="BR97" s="375">
        <v>0</v>
      </c>
      <c r="BS97" s="341">
        <v>8585.1129999999994</v>
      </c>
      <c r="BT97" s="376">
        <v>0</v>
      </c>
      <c r="BU97" s="376">
        <v>0</v>
      </c>
      <c r="BV97" s="341">
        <v>0</v>
      </c>
      <c r="BW97" s="377">
        <v>0</v>
      </c>
      <c r="BX97" s="344">
        <v>0</v>
      </c>
      <c r="BZ97" s="209"/>
    </row>
    <row r="98" spans="1:78" ht="15.75" customHeight="1">
      <c r="A98" s="267" t="s">
        <v>49</v>
      </c>
      <c r="B98" s="344" t="s">
        <v>209</v>
      </c>
      <c r="C98" s="342">
        <f t="shared" si="4"/>
        <v>1666.748</v>
      </c>
      <c r="D98" s="341"/>
      <c r="E98" s="341"/>
      <c r="F98" s="341"/>
      <c r="G98" s="341"/>
      <c r="H98" s="341"/>
      <c r="I98" s="341"/>
      <c r="J98" s="341"/>
      <c r="K98" s="341"/>
      <c r="L98" s="343">
        <v>0</v>
      </c>
      <c r="M98" s="342">
        <v>2E-3</v>
      </c>
      <c r="N98" s="342">
        <v>1.9E-2</v>
      </c>
      <c r="O98" s="342">
        <v>5.1390000000000002</v>
      </c>
      <c r="P98" s="342">
        <v>0.16700000000000001</v>
      </c>
      <c r="Q98" s="342">
        <v>1E-3</v>
      </c>
      <c r="R98" s="342">
        <v>0</v>
      </c>
      <c r="S98" s="342">
        <v>0.47599999999999998</v>
      </c>
      <c r="T98" s="342">
        <v>0</v>
      </c>
      <c r="U98" s="342">
        <v>0.05</v>
      </c>
      <c r="V98" s="342">
        <v>0.252</v>
      </c>
      <c r="W98" s="342">
        <v>2.4E-2</v>
      </c>
      <c r="X98" s="342">
        <v>0.01</v>
      </c>
      <c r="Y98" s="342">
        <v>8.0000000000000002E-3</v>
      </c>
      <c r="Z98" s="342">
        <v>1E-3</v>
      </c>
      <c r="AA98" s="342">
        <v>2.5999999999999999E-2</v>
      </c>
      <c r="AB98" s="342">
        <v>7.2999999999999995E-2</v>
      </c>
      <c r="AC98" s="342">
        <v>0.14199999999999999</v>
      </c>
      <c r="AD98" s="342">
        <v>2.4E-2</v>
      </c>
      <c r="AE98" s="342">
        <v>0.78600000000000003</v>
      </c>
      <c r="AF98" s="342">
        <v>0.61599999999999999</v>
      </c>
      <c r="AG98" s="342">
        <v>0.215</v>
      </c>
      <c r="AH98" s="342">
        <v>3.5369999999999999</v>
      </c>
      <c r="AI98" s="342">
        <v>0.88700000000000001</v>
      </c>
      <c r="AJ98" s="342">
        <v>8.9999999999999993E-3</v>
      </c>
      <c r="AK98" s="342">
        <v>1.179</v>
      </c>
      <c r="AL98" s="342">
        <v>32.606999999999999</v>
      </c>
      <c r="AM98" s="342">
        <v>1.859</v>
      </c>
      <c r="AN98" s="342">
        <v>0</v>
      </c>
      <c r="AO98" s="342">
        <v>1.7350000000000001</v>
      </c>
      <c r="AP98" s="342">
        <v>1.1000000000000001</v>
      </c>
      <c r="AQ98" s="342">
        <v>83.061999999999998</v>
      </c>
      <c r="AR98" s="342">
        <v>447.70100000000002</v>
      </c>
      <c r="AS98" s="342">
        <v>1.9E-2</v>
      </c>
      <c r="AT98" s="342">
        <v>85.733000000000004</v>
      </c>
      <c r="AU98" s="342">
        <v>0.30499999999999999</v>
      </c>
      <c r="AV98" s="342">
        <v>0.23899999999999999</v>
      </c>
      <c r="AW98" s="342">
        <v>5.2999999999999999E-2</v>
      </c>
      <c r="AX98" s="342">
        <v>2.15</v>
      </c>
      <c r="AY98" s="342">
        <v>0.02</v>
      </c>
      <c r="AZ98" s="342">
        <v>0</v>
      </c>
      <c r="BA98" s="342">
        <v>4.1000000000000002E-2</v>
      </c>
      <c r="BB98" s="342">
        <v>0.35699999999999998</v>
      </c>
      <c r="BC98" s="342">
        <v>6.2670000000000003</v>
      </c>
      <c r="BD98" s="342">
        <v>0</v>
      </c>
      <c r="BE98" s="342">
        <v>33.337000000000003</v>
      </c>
      <c r="BF98" s="342">
        <v>0.92600000000000005</v>
      </c>
      <c r="BG98" s="342">
        <v>0.123</v>
      </c>
      <c r="BH98" s="342">
        <v>2.5640000000000001</v>
      </c>
      <c r="BI98" s="342">
        <v>23.704000000000001</v>
      </c>
      <c r="BJ98" s="342">
        <v>0</v>
      </c>
      <c r="BK98" s="342">
        <v>0</v>
      </c>
      <c r="BL98" s="372">
        <v>0</v>
      </c>
      <c r="BM98" s="373">
        <f t="shared" si="5"/>
        <v>737.54500000000007</v>
      </c>
      <c r="BN98" s="344"/>
      <c r="BO98" s="341">
        <v>87.28</v>
      </c>
      <c r="BP98" s="374">
        <f t="shared" si="6"/>
        <v>841.923</v>
      </c>
      <c r="BQ98" s="343">
        <f t="shared" si="7"/>
        <v>841.923</v>
      </c>
      <c r="BR98" s="375">
        <v>79.016000000000005</v>
      </c>
      <c r="BS98" s="341">
        <v>762.90700000000004</v>
      </c>
      <c r="BT98" s="376">
        <v>0</v>
      </c>
      <c r="BU98" s="376">
        <v>0</v>
      </c>
      <c r="BV98" s="341">
        <v>0</v>
      </c>
      <c r="BW98" s="377">
        <v>0</v>
      </c>
      <c r="BX98" s="344">
        <v>0</v>
      </c>
      <c r="BZ98" s="209"/>
    </row>
    <row r="99" spans="1:78" ht="15.75" customHeight="1">
      <c r="A99" s="267" t="s">
        <v>50</v>
      </c>
      <c r="B99" s="344" t="s">
        <v>51</v>
      </c>
      <c r="C99" s="342">
        <f t="shared" si="4"/>
        <v>9866.0829999999987</v>
      </c>
      <c r="D99" s="341"/>
      <c r="E99" s="341"/>
      <c r="F99" s="341"/>
      <c r="G99" s="341"/>
      <c r="H99" s="341"/>
      <c r="I99" s="341"/>
      <c r="J99" s="341"/>
      <c r="K99" s="341"/>
      <c r="L99" s="343">
        <v>0.378</v>
      </c>
      <c r="M99" s="342">
        <v>152.76</v>
      </c>
      <c r="N99" s="342">
        <v>0.122</v>
      </c>
      <c r="O99" s="342">
        <v>27.3</v>
      </c>
      <c r="P99" s="342">
        <v>11.327999999999999</v>
      </c>
      <c r="Q99" s="342">
        <v>6.0000000000000001E-3</v>
      </c>
      <c r="R99" s="342">
        <v>1.2230000000000001</v>
      </c>
      <c r="S99" s="342">
        <v>0.372</v>
      </c>
      <c r="T99" s="342">
        <v>0</v>
      </c>
      <c r="U99" s="342">
        <v>0.216</v>
      </c>
      <c r="V99" s="342">
        <v>0.96299999999999997</v>
      </c>
      <c r="W99" s="342">
        <v>0.88700000000000001</v>
      </c>
      <c r="X99" s="342">
        <v>1.4079999999999999</v>
      </c>
      <c r="Y99" s="342">
        <v>2.177</v>
      </c>
      <c r="Z99" s="342">
        <v>0.28899999999999998</v>
      </c>
      <c r="AA99" s="342">
        <v>1.0620000000000001</v>
      </c>
      <c r="AB99" s="342">
        <v>0.84899999999999998</v>
      </c>
      <c r="AC99" s="342">
        <v>49.228000000000002</v>
      </c>
      <c r="AD99" s="342">
        <v>4.9939999999999998</v>
      </c>
      <c r="AE99" s="342">
        <v>20.079000000000001</v>
      </c>
      <c r="AF99" s="342">
        <v>27.373999999999999</v>
      </c>
      <c r="AG99" s="342">
        <v>27.745999999999999</v>
      </c>
      <c r="AH99" s="342">
        <v>38.984000000000002</v>
      </c>
      <c r="AI99" s="342">
        <v>208.84700000000001</v>
      </c>
      <c r="AJ99" s="342">
        <v>76.998999999999995</v>
      </c>
      <c r="AK99" s="342">
        <v>5.915</v>
      </c>
      <c r="AL99" s="342">
        <v>296.26400000000001</v>
      </c>
      <c r="AM99" s="342">
        <v>45.457999999999998</v>
      </c>
      <c r="AN99" s="342">
        <v>4.0069999999999997</v>
      </c>
      <c r="AO99" s="342">
        <v>56.005000000000003</v>
      </c>
      <c r="AP99" s="342">
        <v>15.967000000000001</v>
      </c>
      <c r="AQ99" s="342">
        <v>24.713999999999999</v>
      </c>
      <c r="AR99" s="342">
        <v>1396.7</v>
      </c>
      <c r="AS99" s="342">
        <v>7.633</v>
      </c>
      <c r="AT99" s="342">
        <v>136.00399999999999</v>
      </c>
      <c r="AU99" s="342">
        <v>16.343</v>
      </c>
      <c r="AV99" s="342">
        <v>26.050999999999998</v>
      </c>
      <c r="AW99" s="342">
        <v>2.3279999999999998</v>
      </c>
      <c r="AX99" s="342">
        <v>77.570999999999998</v>
      </c>
      <c r="AY99" s="342">
        <v>0.25800000000000001</v>
      </c>
      <c r="AZ99" s="342">
        <v>3.0510000000000002</v>
      </c>
      <c r="BA99" s="342">
        <v>44.991</v>
      </c>
      <c r="BB99" s="342">
        <v>12.452</v>
      </c>
      <c r="BC99" s="342">
        <v>115.818</v>
      </c>
      <c r="BD99" s="342">
        <v>5.5359999999999996</v>
      </c>
      <c r="BE99" s="342">
        <v>23.202999999999999</v>
      </c>
      <c r="BF99" s="342">
        <v>16.757999999999999</v>
      </c>
      <c r="BG99" s="342">
        <v>1.8280000000000001</v>
      </c>
      <c r="BH99" s="342">
        <v>8.7349999999999994</v>
      </c>
      <c r="BI99" s="342">
        <v>12.661</v>
      </c>
      <c r="BJ99" s="342">
        <v>0</v>
      </c>
      <c r="BK99" s="342">
        <v>0</v>
      </c>
      <c r="BL99" s="372">
        <v>0</v>
      </c>
      <c r="BM99" s="373">
        <f t="shared" si="5"/>
        <v>3011.8419999999996</v>
      </c>
      <c r="BN99" s="344"/>
      <c r="BO99" s="341">
        <v>970.60699999999997</v>
      </c>
      <c r="BP99" s="374">
        <f t="shared" si="6"/>
        <v>5883.634</v>
      </c>
      <c r="BQ99" s="343">
        <f t="shared" si="7"/>
        <v>5883.634</v>
      </c>
      <c r="BR99" s="375">
        <v>0</v>
      </c>
      <c r="BS99" s="341">
        <v>5883.634</v>
      </c>
      <c r="BT99" s="376">
        <v>0</v>
      </c>
      <c r="BU99" s="376">
        <v>0</v>
      </c>
      <c r="BV99" s="341">
        <v>0</v>
      </c>
      <c r="BW99" s="377">
        <v>0</v>
      </c>
      <c r="BX99" s="344">
        <v>0</v>
      </c>
      <c r="BZ99" s="209"/>
    </row>
    <row r="100" spans="1:78" ht="15.75" customHeight="1">
      <c r="A100" s="267" t="s">
        <v>52</v>
      </c>
      <c r="B100" s="344" t="s">
        <v>188</v>
      </c>
      <c r="C100" s="342">
        <f t="shared" si="4"/>
        <v>2424.9989999999998</v>
      </c>
      <c r="D100" s="341"/>
      <c r="E100" s="341"/>
      <c r="F100" s="341"/>
      <c r="G100" s="341"/>
      <c r="H100" s="341"/>
      <c r="I100" s="341"/>
      <c r="J100" s="341"/>
      <c r="K100" s="341"/>
      <c r="L100" s="343">
        <v>8.9999999999999993E-3</v>
      </c>
      <c r="M100" s="342">
        <v>0</v>
      </c>
      <c r="N100" s="342">
        <v>0.29399999999999998</v>
      </c>
      <c r="O100" s="342">
        <v>2.923</v>
      </c>
      <c r="P100" s="342">
        <v>7.0789999999999997</v>
      </c>
      <c r="Q100" s="342">
        <v>2E-3</v>
      </c>
      <c r="R100" s="342">
        <v>0.66100000000000003</v>
      </c>
      <c r="S100" s="342">
        <v>2.3E-2</v>
      </c>
      <c r="T100" s="342">
        <v>0</v>
      </c>
      <c r="U100" s="342">
        <v>2.8050000000000002</v>
      </c>
      <c r="V100" s="342">
        <v>2.0049999999999999</v>
      </c>
      <c r="W100" s="342">
        <v>0.14399999999999999</v>
      </c>
      <c r="X100" s="342">
        <v>0.80800000000000005</v>
      </c>
      <c r="Y100" s="342">
        <v>0.56000000000000005</v>
      </c>
      <c r="Z100" s="342">
        <v>4.0000000000000001E-3</v>
      </c>
      <c r="AA100" s="342">
        <v>9.9000000000000005E-2</v>
      </c>
      <c r="AB100" s="342">
        <v>0.20200000000000001</v>
      </c>
      <c r="AC100" s="342">
        <v>2.8879999999999999</v>
      </c>
      <c r="AD100" s="342">
        <v>7.9279999999999999</v>
      </c>
      <c r="AE100" s="342">
        <v>12.372</v>
      </c>
      <c r="AF100" s="342">
        <v>6.6710000000000003</v>
      </c>
      <c r="AG100" s="342">
        <v>9.2050000000000001</v>
      </c>
      <c r="AH100" s="342">
        <v>22.786000000000001</v>
      </c>
      <c r="AI100" s="342">
        <v>24.446000000000002</v>
      </c>
      <c r="AJ100" s="342">
        <v>1.6950000000000001</v>
      </c>
      <c r="AK100" s="342">
        <v>3.89</v>
      </c>
      <c r="AL100" s="342">
        <v>187.72300000000001</v>
      </c>
      <c r="AM100" s="342">
        <v>45.326000000000001</v>
      </c>
      <c r="AN100" s="342">
        <v>1.2529999999999999</v>
      </c>
      <c r="AO100" s="342">
        <v>24.628</v>
      </c>
      <c r="AP100" s="342">
        <v>4.2530000000000001</v>
      </c>
      <c r="AQ100" s="342">
        <v>3.2090000000000001</v>
      </c>
      <c r="AR100" s="342">
        <v>0.27400000000000002</v>
      </c>
      <c r="AS100" s="342">
        <v>32.561999999999998</v>
      </c>
      <c r="AT100" s="342">
        <v>0</v>
      </c>
      <c r="AU100" s="342">
        <v>0</v>
      </c>
      <c r="AV100" s="342">
        <v>10.821999999999999</v>
      </c>
      <c r="AW100" s="342">
        <v>1.123</v>
      </c>
      <c r="AX100" s="342">
        <v>7.1989999999999998</v>
      </c>
      <c r="AY100" s="342">
        <v>0.13800000000000001</v>
      </c>
      <c r="AZ100" s="342">
        <v>0</v>
      </c>
      <c r="BA100" s="342">
        <v>6.5830000000000002</v>
      </c>
      <c r="BB100" s="342">
        <v>3.01</v>
      </c>
      <c r="BC100" s="342">
        <v>87.093999999999994</v>
      </c>
      <c r="BD100" s="342">
        <v>0.51100000000000001</v>
      </c>
      <c r="BE100" s="342">
        <v>5.0209999999999999</v>
      </c>
      <c r="BF100" s="342">
        <v>4.0810000000000004</v>
      </c>
      <c r="BG100" s="342">
        <v>1.0209999999999999</v>
      </c>
      <c r="BH100" s="342">
        <v>0</v>
      </c>
      <c r="BI100" s="342">
        <v>6.6000000000000003E-2</v>
      </c>
      <c r="BJ100" s="342">
        <v>0</v>
      </c>
      <c r="BK100" s="342">
        <v>0</v>
      </c>
      <c r="BL100" s="372">
        <v>0</v>
      </c>
      <c r="BM100" s="373">
        <f t="shared" si="5"/>
        <v>535.39599999999984</v>
      </c>
      <c r="BN100" s="344"/>
      <c r="BO100" s="341">
        <v>236.06700000000001</v>
      </c>
      <c r="BP100" s="374">
        <f t="shared" si="6"/>
        <v>0</v>
      </c>
      <c r="BQ100" s="343">
        <f t="shared" si="7"/>
        <v>0</v>
      </c>
      <c r="BR100" s="375">
        <v>0</v>
      </c>
      <c r="BS100" s="341">
        <v>0</v>
      </c>
      <c r="BT100" s="376">
        <v>0</v>
      </c>
      <c r="BU100" s="376">
        <v>0</v>
      </c>
      <c r="BV100" s="341">
        <v>1653.5360000000001</v>
      </c>
      <c r="BW100" s="377">
        <v>0</v>
      </c>
      <c r="BX100" s="344">
        <v>0</v>
      </c>
      <c r="BZ100" s="209"/>
    </row>
    <row r="101" spans="1:78" ht="15.75" customHeight="1">
      <c r="A101" s="267" t="s">
        <v>53</v>
      </c>
      <c r="B101" s="344" t="s">
        <v>137</v>
      </c>
      <c r="C101" s="342">
        <f t="shared" si="4"/>
        <v>17402.714</v>
      </c>
      <c r="D101" s="341"/>
      <c r="E101" s="341"/>
      <c r="F101" s="341"/>
      <c r="G101" s="341"/>
      <c r="H101" s="341"/>
      <c r="I101" s="341"/>
      <c r="J101" s="341"/>
      <c r="K101" s="341"/>
      <c r="L101" s="343">
        <v>0.79600000000000004</v>
      </c>
      <c r="M101" s="342">
        <v>11.506</v>
      </c>
      <c r="N101" s="342">
        <v>2.1589999999999998</v>
      </c>
      <c r="O101" s="342">
        <v>72.177000000000007</v>
      </c>
      <c r="P101" s="342">
        <v>52.801000000000002</v>
      </c>
      <c r="Q101" s="342">
        <v>0.13700000000000001</v>
      </c>
      <c r="R101" s="342">
        <v>1.754</v>
      </c>
      <c r="S101" s="342">
        <v>0.58399999999999996</v>
      </c>
      <c r="T101" s="342">
        <v>0</v>
      </c>
      <c r="U101" s="342">
        <v>37.777999999999999</v>
      </c>
      <c r="V101" s="342">
        <v>24.664000000000001</v>
      </c>
      <c r="W101" s="342">
        <v>2.5649999999999999</v>
      </c>
      <c r="X101" s="342">
        <v>9.19</v>
      </c>
      <c r="Y101" s="342">
        <v>16.381</v>
      </c>
      <c r="Z101" s="342">
        <v>1.7000000000000001E-2</v>
      </c>
      <c r="AA101" s="342">
        <v>2.9169999999999998</v>
      </c>
      <c r="AB101" s="342">
        <v>1.887</v>
      </c>
      <c r="AC101" s="342">
        <v>513.27099999999996</v>
      </c>
      <c r="AD101" s="342">
        <v>72.760000000000005</v>
      </c>
      <c r="AE101" s="342">
        <v>309.55200000000002</v>
      </c>
      <c r="AF101" s="342">
        <v>78.805000000000007</v>
      </c>
      <c r="AG101" s="342">
        <v>110.467</v>
      </c>
      <c r="AH101" s="342">
        <v>151.11199999999999</v>
      </c>
      <c r="AI101" s="342">
        <v>349.71499999999997</v>
      </c>
      <c r="AJ101" s="342">
        <v>15.305</v>
      </c>
      <c r="AK101" s="342">
        <v>144.95099999999999</v>
      </c>
      <c r="AL101" s="342">
        <v>34.238999999999997</v>
      </c>
      <c r="AM101" s="342">
        <v>229.19800000000001</v>
      </c>
      <c r="AN101" s="342">
        <v>6.0629999999999997</v>
      </c>
      <c r="AO101" s="342">
        <v>377.39299999999997</v>
      </c>
      <c r="AP101" s="342">
        <v>63.331000000000003</v>
      </c>
      <c r="AQ101" s="342">
        <v>7.3479999999999999</v>
      </c>
      <c r="AR101" s="342">
        <v>287.07900000000001</v>
      </c>
      <c r="AS101" s="342">
        <v>6.7350000000000003</v>
      </c>
      <c r="AT101" s="342">
        <v>912.02099999999996</v>
      </c>
      <c r="AU101" s="342">
        <v>35.530999999999999</v>
      </c>
      <c r="AV101" s="342">
        <v>258.99799999999999</v>
      </c>
      <c r="AW101" s="342">
        <v>1673.21</v>
      </c>
      <c r="AX101" s="342">
        <v>13.004</v>
      </c>
      <c r="AY101" s="342">
        <v>0.27</v>
      </c>
      <c r="AZ101" s="342">
        <v>16.684999999999999</v>
      </c>
      <c r="BA101" s="342">
        <v>16.658999999999999</v>
      </c>
      <c r="BB101" s="342">
        <v>20.303999999999998</v>
      </c>
      <c r="BC101" s="342">
        <v>595.09900000000005</v>
      </c>
      <c r="BD101" s="342">
        <v>0</v>
      </c>
      <c r="BE101" s="342">
        <v>26.207000000000001</v>
      </c>
      <c r="BF101" s="342">
        <v>2.5</v>
      </c>
      <c r="BG101" s="342">
        <v>2.5089999999999999</v>
      </c>
      <c r="BH101" s="342">
        <v>2.6920000000000002</v>
      </c>
      <c r="BI101" s="342">
        <v>9.4510000000000005</v>
      </c>
      <c r="BJ101" s="342">
        <v>0</v>
      </c>
      <c r="BK101" s="342">
        <v>0</v>
      </c>
      <c r="BL101" s="372">
        <v>0</v>
      </c>
      <c r="BM101" s="373">
        <f t="shared" si="5"/>
        <v>6579.777000000001</v>
      </c>
      <c r="BN101" s="344"/>
      <c r="BO101" s="341">
        <v>4983.51</v>
      </c>
      <c r="BP101" s="374">
        <f t="shared" si="6"/>
        <v>5839.4269999999997</v>
      </c>
      <c r="BQ101" s="343">
        <f t="shared" si="7"/>
        <v>5336.9759999999997</v>
      </c>
      <c r="BR101" s="375">
        <v>0</v>
      </c>
      <c r="BS101" s="341">
        <v>5336.9759999999997</v>
      </c>
      <c r="BT101" s="376">
        <v>502.45100000000002</v>
      </c>
      <c r="BU101" s="376">
        <v>0</v>
      </c>
      <c r="BV101" s="341">
        <v>0</v>
      </c>
      <c r="BW101" s="377">
        <v>0</v>
      </c>
      <c r="BX101" s="344">
        <v>0</v>
      </c>
      <c r="BZ101" s="209"/>
    </row>
    <row r="102" spans="1:78" ht="15.75" customHeight="1">
      <c r="A102" s="267" t="s">
        <v>54</v>
      </c>
      <c r="B102" s="344" t="s">
        <v>138</v>
      </c>
      <c r="C102" s="342">
        <f t="shared" si="4"/>
        <v>2477.4190000000003</v>
      </c>
      <c r="D102" s="341"/>
      <c r="E102" s="341"/>
      <c r="F102" s="341"/>
      <c r="G102" s="341"/>
      <c r="H102" s="341"/>
      <c r="I102" s="341"/>
      <c r="J102" s="341"/>
      <c r="K102" s="341"/>
      <c r="L102" s="343">
        <v>0.37</v>
      </c>
      <c r="M102" s="342">
        <v>40.755000000000003</v>
      </c>
      <c r="N102" s="342">
        <v>0.66900000000000004</v>
      </c>
      <c r="O102" s="342">
        <v>20.399000000000001</v>
      </c>
      <c r="P102" s="342">
        <v>17.818999999999999</v>
      </c>
      <c r="Q102" s="342">
        <v>1.4999999999999999E-2</v>
      </c>
      <c r="R102" s="342">
        <v>1.2989999999999999</v>
      </c>
      <c r="S102" s="342">
        <v>4.2240000000000002</v>
      </c>
      <c r="T102" s="342">
        <v>0</v>
      </c>
      <c r="U102" s="342">
        <v>7.66</v>
      </c>
      <c r="V102" s="342">
        <v>1.6539999999999999</v>
      </c>
      <c r="W102" s="342">
        <v>0.55900000000000005</v>
      </c>
      <c r="X102" s="342">
        <v>2.4980000000000002</v>
      </c>
      <c r="Y102" s="342">
        <v>1.377</v>
      </c>
      <c r="Z102" s="342">
        <v>1.4999999999999999E-2</v>
      </c>
      <c r="AA102" s="342">
        <v>0.86799999999999999</v>
      </c>
      <c r="AB102" s="342">
        <v>0.82499999999999996</v>
      </c>
      <c r="AC102" s="342">
        <v>63.588000000000001</v>
      </c>
      <c r="AD102" s="342">
        <v>24.734999999999999</v>
      </c>
      <c r="AE102" s="342">
        <v>78.968000000000004</v>
      </c>
      <c r="AF102" s="342">
        <v>23.152999999999999</v>
      </c>
      <c r="AG102" s="342">
        <v>17.710999999999999</v>
      </c>
      <c r="AH102" s="342">
        <v>159.19200000000001</v>
      </c>
      <c r="AI102" s="342">
        <v>49.18</v>
      </c>
      <c r="AJ102" s="342">
        <v>57.23</v>
      </c>
      <c r="AK102" s="342">
        <v>47.335999999999999</v>
      </c>
      <c r="AL102" s="342">
        <v>118.331</v>
      </c>
      <c r="AM102" s="342">
        <v>110.726</v>
      </c>
      <c r="AN102" s="342">
        <v>1.3109999999999999</v>
      </c>
      <c r="AO102" s="342">
        <v>127.142</v>
      </c>
      <c r="AP102" s="342">
        <v>4.4790000000000001</v>
      </c>
      <c r="AQ102" s="342">
        <v>6.1859999999999999</v>
      </c>
      <c r="AR102" s="342">
        <v>21.027999999999999</v>
      </c>
      <c r="AS102" s="342">
        <v>8.9629999999999992</v>
      </c>
      <c r="AT102" s="342">
        <v>39.994</v>
      </c>
      <c r="AU102" s="342">
        <v>476.488</v>
      </c>
      <c r="AV102" s="342">
        <v>2.262</v>
      </c>
      <c r="AW102" s="342">
        <v>26.632000000000001</v>
      </c>
      <c r="AX102" s="342">
        <v>18.361999999999998</v>
      </c>
      <c r="AY102" s="342">
        <v>2E-3</v>
      </c>
      <c r="AZ102" s="342">
        <v>31.335999999999999</v>
      </c>
      <c r="BA102" s="342">
        <v>28.071999999999999</v>
      </c>
      <c r="BB102" s="342">
        <v>6.8079999999999998</v>
      </c>
      <c r="BC102" s="342">
        <v>0.218</v>
      </c>
      <c r="BD102" s="342">
        <v>32.886000000000003</v>
      </c>
      <c r="BE102" s="342">
        <v>6.0220000000000002</v>
      </c>
      <c r="BF102" s="342">
        <v>5.0129999999999999</v>
      </c>
      <c r="BG102" s="342">
        <v>1.923</v>
      </c>
      <c r="BH102" s="342">
        <v>0</v>
      </c>
      <c r="BI102" s="342">
        <v>5.5529999999999999</v>
      </c>
      <c r="BJ102" s="342">
        <v>0</v>
      </c>
      <c r="BK102" s="342">
        <v>0</v>
      </c>
      <c r="BL102" s="372">
        <v>0</v>
      </c>
      <c r="BM102" s="373">
        <f t="shared" si="5"/>
        <v>1701.8360000000002</v>
      </c>
      <c r="BN102" s="344"/>
      <c r="BO102" s="341">
        <v>0</v>
      </c>
      <c r="BP102" s="374">
        <f t="shared" si="6"/>
        <v>775.58299999999997</v>
      </c>
      <c r="BQ102" s="343">
        <f t="shared" si="7"/>
        <v>775.58299999999997</v>
      </c>
      <c r="BR102" s="375">
        <v>0</v>
      </c>
      <c r="BS102" s="341">
        <v>775.58299999999997</v>
      </c>
      <c r="BT102" s="376">
        <v>0</v>
      </c>
      <c r="BU102" s="376">
        <v>0</v>
      </c>
      <c r="BV102" s="341">
        <v>0</v>
      </c>
      <c r="BW102" s="377">
        <v>0</v>
      </c>
      <c r="BX102" s="344">
        <v>0</v>
      </c>
      <c r="BZ102" s="209"/>
    </row>
    <row r="103" spans="1:78" ht="15.75" customHeight="1">
      <c r="A103" s="267" t="s">
        <v>55</v>
      </c>
      <c r="B103" s="344" t="s">
        <v>189</v>
      </c>
      <c r="C103" s="342">
        <f t="shared" si="4"/>
        <v>1314.6240000000003</v>
      </c>
      <c r="D103" s="341"/>
      <c r="E103" s="341"/>
      <c r="F103" s="341"/>
      <c r="G103" s="341"/>
      <c r="H103" s="341"/>
      <c r="I103" s="341"/>
      <c r="J103" s="341"/>
      <c r="K103" s="341"/>
      <c r="L103" s="343">
        <v>1.175</v>
      </c>
      <c r="M103" s="342">
        <v>0</v>
      </c>
      <c r="N103" s="342">
        <v>0.115</v>
      </c>
      <c r="O103" s="342">
        <v>1.1599999999999999</v>
      </c>
      <c r="P103" s="342">
        <v>0</v>
      </c>
      <c r="Q103" s="342">
        <v>6.0000000000000001E-3</v>
      </c>
      <c r="R103" s="342">
        <v>0</v>
      </c>
      <c r="S103" s="342">
        <v>3.7410000000000001</v>
      </c>
      <c r="T103" s="342">
        <v>0</v>
      </c>
      <c r="U103" s="342">
        <v>0</v>
      </c>
      <c r="V103" s="342">
        <v>0</v>
      </c>
      <c r="W103" s="342">
        <v>0</v>
      </c>
      <c r="X103" s="342">
        <v>1.0489999999999999</v>
      </c>
      <c r="Y103" s="342">
        <v>0.11899999999999999</v>
      </c>
      <c r="Z103" s="342">
        <v>0</v>
      </c>
      <c r="AA103" s="342">
        <v>0.39800000000000002</v>
      </c>
      <c r="AB103" s="342">
        <v>5.0999999999999997E-2</v>
      </c>
      <c r="AC103" s="342">
        <v>0</v>
      </c>
      <c r="AD103" s="342">
        <v>0</v>
      </c>
      <c r="AE103" s="342">
        <v>0</v>
      </c>
      <c r="AF103" s="342">
        <v>0</v>
      </c>
      <c r="AG103" s="342">
        <v>0</v>
      </c>
      <c r="AH103" s="342">
        <v>50.698999999999998</v>
      </c>
      <c r="AI103" s="342">
        <v>62.53</v>
      </c>
      <c r="AJ103" s="342">
        <v>0.316</v>
      </c>
      <c r="AK103" s="342">
        <v>0</v>
      </c>
      <c r="AL103" s="342">
        <v>23.786999999999999</v>
      </c>
      <c r="AM103" s="342">
        <v>8.4280000000000008</v>
      </c>
      <c r="AN103" s="342">
        <v>0</v>
      </c>
      <c r="AO103" s="342">
        <v>0</v>
      </c>
      <c r="AP103" s="342">
        <v>0</v>
      </c>
      <c r="AQ103" s="342">
        <v>3.1259999999999999</v>
      </c>
      <c r="AR103" s="342">
        <v>3.7210000000000001</v>
      </c>
      <c r="AS103" s="342">
        <v>0.48599999999999999</v>
      </c>
      <c r="AT103" s="342">
        <v>507.68900000000002</v>
      </c>
      <c r="AU103" s="342">
        <v>66.128</v>
      </c>
      <c r="AV103" s="342">
        <v>-13.785</v>
      </c>
      <c r="AW103" s="342">
        <v>0</v>
      </c>
      <c r="AX103" s="342">
        <v>5.0439999999999996</v>
      </c>
      <c r="AY103" s="342">
        <v>0</v>
      </c>
      <c r="AZ103" s="342">
        <v>0</v>
      </c>
      <c r="BA103" s="342">
        <v>1.82</v>
      </c>
      <c r="BB103" s="342">
        <v>0</v>
      </c>
      <c r="BC103" s="342">
        <v>206.393</v>
      </c>
      <c r="BD103" s="342">
        <v>17.858000000000001</v>
      </c>
      <c r="BE103" s="342">
        <v>134.328</v>
      </c>
      <c r="BF103" s="342">
        <v>152.268</v>
      </c>
      <c r="BG103" s="342">
        <v>0.222</v>
      </c>
      <c r="BH103" s="342">
        <v>0</v>
      </c>
      <c r="BI103" s="342">
        <v>3.63</v>
      </c>
      <c r="BJ103" s="342">
        <v>0</v>
      </c>
      <c r="BK103" s="342">
        <v>0</v>
      </c>
      <c r="BL103" s="372">
        <v>0</v>
      </c>
      <c r="BM103" s="373">
        <f t="shared" si="5"/>
        <v>1242.5020000000002</v>
      </c>
      <c r="BN103" s="344"/>
      <c r="BO103" s="341">
        <v>0</v>
      </c>
      <c r="BP103" s="374">
        <f t="shared" si="6"/>
        <v>72.122</v>
      </c>
      <c r="BQ103" s="343">
        <f t="shared" si="7"/>
        <v>72.122</v>
      </c>
      <c r="BR103" s="375">
        <v>0</v>
      </c>
      <c r="BS103" s="341">
        <v>72.122</v>
      </c>
      <c r="BT103" s="376">
        <v>0</v>
      </c>
      <c r="BU103" s="376">
        <v>0</v>
      </c>
      <c r="BV103" s="341">
        <v>0</v>
      </c>
      <c r="BW103" s="377">
        <v>0</v>
      </c>
      <c r="BX103" s="344">
        <v>0</v>
      </c>
      <c r="BZ103" s="209"/>
    </row>
    <row r="104" spans="1:78" ht="15.75" customHeight="1">
      <c r="A104" s="267" t="s">
        <v>56</v>
      </c>
      <c r="B104" s="344" t="s">
        <v>175</v>
      </c>
      <c r="C104" s="342">
        <f t="shared" si="4"/>
        <v>18219.878000000004</v>
      </c>
      <c r="D104" s="341"/>
      <c r="E104" s="341"/>
      <c r="F104" s="341"/>
      <c r="G104" s="341"/>
      <c r="H104" s="341"/>
      <c r="I104" s="341"/>
      <c r="J104" s="341"/>
      <c r="K104" s="341"/>
      <c r="L104" s="343">
        <v>0</v>
      </c>
      <c r="M104" s="342">
        <v>9.5000000000000001E-2</v>
      </c>
      <c r="N104" s="342">
        <v>0.91700000000000004</v>
      </c>
      <c r="O104" s="342">
        <v>33.283999999999999</v>
      </c>
      <c r="P104" s="342">
        <v>24.783999999999999</v>
      </c>
      <c r="Q104" s="342">
        <v>6.0000000000000001E-3</v>
      </c>
      <c r="R104" s="342">
        <v>3.3250000000000002</v>
      </c>
      <c r="S104" s="342">
        <v>0.61199999999999999</v>
      </c>
      <c r="T104" s="342">
        <v>0</v>
      </c>
      <c r="U104" s="342">
        <v>7.19</v>
      </c>
      <c r="V104" s="342">
        <v>0</v>
      </c>
      <c r="W104" s="342">
        <v>0</v>
      </c>
      <c r="X104" s="342">
        <v>2.3260000000000001</v>
      </c>
      <c r="Y104" s="342">
        <v>2.996</v>
      </c>
      <c r="Z104" s="342">
        <v>0.245</v>
      </c>
      <c r="AA104" s="342">
        <v>0.503</v>
      </c>
      <c r="AB104" s="342">
        <v>0.33</v>
      </c>
      <c r="AC104" s="342">
        <v>14.702999999999999</v>
      </c>
      <c r="AD104" s="342">
        <v>3.95</v>
      </c>
      <c r="AE104" s="342">
        <v>65.203999999999994</v>
      </c>
      <c r="AF104" s="342">
        <v>67.731999999999999</v>
      </c>
      <c r="AG104" s="342">
        <v>73.807000000000002</v>
      </c>
      <c r="AH104" s="342">
        <v>39.241999999999997</v>
      </c>
      <c r="AI104" s="342">
        <v>223.83799999999999</v>
      </c>
      <c r="AJ104" s="342">
        <v>24.016999999999999</v>
      </c>
      <c r="AK104" s="342">
        <v>11.237</v>
      </c>
      <c r="AL104" s="342">
        <v>19.794</v>
      </c>
      <c r="AM104" s="342">
        <v>48.500999999999998</v>
      </c>
      <c r="AN104" s="342">
        <v>0.629</v>
      </c>
      <c r="AO104" s="342">
        <v>307.10700000000003</v>
      </c>
      <c r="AP104" s="342">
        <v>73.698999999999998</v>
      </c>
      <c r="AQ104" s="342">
        <v>9.8040000000000003</v>
      </c>
      <c r="AR104" s="342">
        <v>40.384999999999998</v>
      </c>
      <c r="AS104" s="342">
        <v>6.34</v>
      </c>
      <c r="AT104" s="342">
        <v>134.68</v>
      </c>
      <c r="AU104" s="342">
        <v>5.4370000000000003</v>
      </c>
      <c r="AV104" s="342">
        <v>3.5049999999999999</v>
      </c>
      <c r="AW104" s="342">
        <v>131.81100000000001</v>
      </c>
      <c r="AX104" s="342">
        <v>10.486000000000001</v>
      </c>
      <c r="AY104" s="342">
        <v>0.60099999999999998</v>
      </c>
      <c r="AZ104" s="342">
        <v>6.3250000000000002</v>
      </c>
      <c r="BA104" s="342">
        <v>24.393999999999998</v>
      </c>
      <c r="BB104" s="342">
        <v>9.9830000000000005</v>
      </c>
      <c r="BC104" s="342">
        <v>69.956999999999994</v>
      </c>
      <c r="BD104" s="342">
        <v>0.95199999999999996</v>
      </c>
      <c r="BE104" s="342">
        <v>37.481999999999999</v>
      </c>
      <c r="BF104" s="342">
        <v>18.777999999999999</v>
      </c>
      <c r="BG104" s="342">
        <v>20.073</v>
      </c>
      <c r="BH104" s="342">
        <v>9.9290000000000003</v>
      </c>
      <c r="BI104" s="342">
        <v>57.801000000000002</v>
      </c>
      <c r="BJ104" s="342">
        <v>0</v>
      </c>
      <c r="BK104" s="342">
        <v>0</v>
      </c>
      <c r="BL104" s="372">
        <v>0</v>
      </c>
      <c r="BM104" s="373">
        <f t="shared" si="5"/>
        <v>1648.7960000000005</v>
      </c>
      <c r="BN104" s="344"/>
      <c r="BO104" s="341">
        <v>0</v>
      </c>
      <c r="BP104" s="374">
        <f t="shared" si="6"/>
        <v>16571.082000000002</v>
      </c>
      <c r="BQ104" s="343">
        <f t="shared" si="7"/>
        <v>16571.082000000002</v>
      </c>
      <c r="BR104" s="375">
        <v>12808.858</v>
      </c>
      <c r="BS104" s="341">
        <v>3762.2240000000002</v>
      </c>
      <c r="BT104" s="376">
        <v>0</v>
      </c>
      <c r="BU104" s="376">
        <v>0</v>
      </c>
      <c r="BV104" s="341">
        <v>0</v>
      </c>
      <c r="BW104" s="377">
        <v>0</v>
      </c>
      <c r="BX104" s="344">
        <v>0</v>
      </c>
      <c r="BZ104" s="209"/>
    </row>
    <row r="105" spans="1:78" ht="15.75" customHeight="1">
      <c r="A105" s="267" t="s">
        <v>57</v>
      </c>
      <c r="B105" s="344" t="s">
        <v>210</v>
      </c>
      <c r="C105" s="342">
        <f t="shared" si="4"/>
        <v>9831.66</v>
      </c>
      <c r="D105" s="341"/>
      <c r="E105" s="341"/>
      <c r="F105" s="341"/>
      <c r="G105" s="341"/>
      <c r="H105" s="341"/>
      <c r="I105" s="341"/>
      <c r="J105" s="341"/>
      <c r="K105" s="341"/>
      <c r="L105" s="343">
        <v>3.2010000000000001</v>
      </c>
      <c r="M105" s="342">
        <v>18.62</v>
      </c>
      <c r="N105" s="342">
        <v>9.0280000000000005</v>
      </c>
      <c r="O105" s="342">
        <v>87.634</v>
      </c>
      <c r="P105" s="342">
        <v>44.65</v>
      </c>
      <c r="Q105" s="342">
        <v>4.7E-2</v>
      </c>
      <c r="R105" s="342">
        <v>6.5709999999999997</v>
      </c>
      <c r="S105" s="342">
        <v>1.522</v>
      </c>
      <c r="T105" s="342">
        <v>0</v>
      </c>
      <c r="U105" s="342">
        <v>25.12</v>
      </c>
      <c r="V105" s="342">
        <v>1.7949999999999999</v>
      </c>
      <c r="W105" s="342">
        <v>3.5019999999999998</v>
      </c>
      <c r="X105" s="342">
        <v>7.6189999999999998</v>
      </c>
      <c r="Y105" s="342">
        <v>3.12</v>
      </c>
      <c r="Z105" s="342">
        <v>0.125</v>
      </c>
      <c r="AA105" s="342">
        <v>3.137</v>
      </c>
      <c r="AB105" s="342">
        <v>3.5059999999999998</v>
      </c>
      <c r="AC105" s="342">
        <v>112.955</v>
      </c>
      <c r="AD105" s="342">
        <v>134.739</v>
      </c>
      <c r="AE105" s="342">
        <v>238.14699999999999</v>
      </c>
      <c r="AF105" s="342">
        <v>104.661</v>
      </c>
      <c r="AG105" s="342">
        <v>143.63900000000001</v>
      </c>
      <c r="AH105" s="342">
        <v>262.404</v>
      </c>
      <c r="AI105" s="342">
        <v>48.905999999999999</v>
      </c>
      <c r="AJ105" s="342">
        <v>20.155000000000001</v>
      </c>
      <c r="AK105" s="342">
        <v>178.804</v>
      </c>
      <c r="AL105" s="342">
        <v>206.602</v>
      </c>
      <c r="AM105" s="342">
        <v>252.54499999999999</v>
      </c>
      <c r="AN105" s="342">
        <v>13.494999999999999</v>
      </c>
      <c r="AO105" s="342">
        <v>253.09899999999999</v>
      </c>
      <c r="AP105" s="342">
        <v>27.439</v>
      </c>
      <c r="AQ105" s="342">
        <v>127.149</v>
      </c>
      <c r="AR105" s="342">
        <v>548.34100000000001</v>
      </c>
      <c r="AS105" s="342">
        <v>55.954999999999998</v>
      </c>
      <c r="AT105" s="342">
        <v>165.899</v>
      </c>
      <c r="AU105" s="342">
        <v>90.68</v>
      </c>
      <c r="AV105" s="342">
        <v>61.290999999999997</v>
      </c>
      <c r="AW105" s="342">
        <v>23.678999999999998</v>
      </c>
      <c r="AX105" s="342">
        <v>279.863</v>
      </c>
      <c r="AY105" s="342">
        <v>0.56599999999999995</v>
      </c>
      <c r="AZ105" s="342">
        <v>9.3369999999999997</v>
      </c>
      <c r="BA105" s="342">
        <v>154.333</v>
      </c>
      <c r="BB105" s="342">
        <v>29.305</v>
      </c>
      <c r="BC105" s="342">
        <v>1297.8879999999999</v>
      </c>
      <c r="BD105" s="342">
        <v>53.917000000000002</v>
      </c>
      <c r="BE105" s="342">
        <v>290.447</v>
      </c>
      <c r="BF105" s="342">
        <v>190.547</v>
      </c>
      <c r="BG105" s="342">
        <v>8.6219999999999999</v>
      </c>
      <c r="BH105" s="342">
        <v>3.3820000000000001</v>
      </c>
      <c r="BI105" s="342">
        <v>12.356</v>
      </c>
      <c r="BJ105" s="342">
        <v>0</v>
      </c>
      <c r="BK105" s="342">
        <v>0</v>
      </c>
      <c r="BL105" s="372">
        <v>0</v>
      </c>
      <c r="BM105" s="373">
        <f t="shared" si="5"/>
        <v>5620.3439999999991</v>
      </c>
      <c r="BN105" s="344"/>
      <c r="BO105" s="341">
        <v>2671.77</v>
      </c>
      <c r="BP105" s="374">
        <f t="shared" si="6"/>
        <v>684.99</v>
      </c>
      <c r="BQ105" s="343">
        <f t="shared" si="7"/>
        <v>684.99</v>
      </c>
      <c r="BR105" s="375">
        <v>0</v>
      </c>
      <c r="BS105" s="341">
        <v>684.99</v>
      </c>
      <c r="BT105" s="376">
        <v>0</v>
      </c>
      <c r="BU105" s="376">
        <v>0</v>
      </c>
      <c r="BV105" s="341">
        <v>854.55600000000004</v>
      </c>
      <c r="BW105" s="377">
        <v>0</v>
      </c>
      <c r="BX105" s="344">
        <v>0</v>
      </c>
      <c r="BZ105" s="209"/>
    </row>
    <row r="106" spans="1:78" ht="15.75" customHeight="1">
      <c r="A106" s="267" t="s">
        <v>58</v>
      </c>
      <c r="B106" s="344" t="s">
        <v>190</v>
      </c>
      <c r="C106" s="342">
        <f t="shared" si="4"/>
        <v>16.015999999999998</v>
      </c>
      <c r="D106" s="341"/>
      <c r="E106" s="341"/>
      <c r="F106" s="341"/>
      <c r="G106" s="341"/>
      <c r="H106" s="341"/>
      <c r="I106" s="341"/>
      <c r="J106" s="341"/>
      <c r="K106" s="341"/>
      <c r="L106" s="343">
        <v>11.340999999999999</v>
      </c>
      <c r="M106" s="342">
        <v>0</v>
      </c>
      <c r="N106" s="342">
        <v>0</v>
      </c>
      <c r="O106" s="342">
        <v>0</v>
      </c>
      <c r="P106" s="342">
        <v>0</v>
      </c>
      <c r="Q106" s="342">
        <v>0</v>
      </c>
      <c r="R106" s="342">
        <v>0</v>
      </c>
      <c r="S106" s="342">
        <v>0</v>
      </c>
      <c r="T106" s="342">
        <v>0</v>
      </c>
      <c r="U106" s="342">
        <v>0</v>
      </c>
      <c r="V106" s="342">
        <v>0</v>
      </c>
      <c r="W106" s="342">
        <v>0</v>
      </c>
      <c r="X106" s="342">
        <v>0.71199999999999997</v>
      </c>
      <c r="Y106" s="342">
        <v>0</v>
      </c>
      <c r="Z106" s="342">
        <v>0</v>
      </c>
      <c r="AA106" s="342">
        <v>0</v>
      </c>
      <c r="AB106" s="342">
        <v>0</v>
      </c>
      <c r="AC106" s="342">
        <v>0</v>
      </c>
      <c r="AD106" s="342">
        <v>0</v>
      </c>
      <c r="AE106" s="342">
        <v>0</v>
      </c>
      <c r="AF106" s="342">
        <v>0</v>
      </c>
      <c r="AG106" s="342">
        <v>0</v>
      </c>
      <c r="AH106" s="342">
        <v>0</v>
      </c>
      <c r="AI106" s="342">
        <v>0</v>
      </c>
      <c r="AJ106" s="342">
        <v>0</v>
      </c>
      <c r="AK106" s="342">
        <v>0</v>
      </c>
      <c r="AL106" s="342">
        <v>0</v>
      </c>
      <c r="AM106" s="342">
        <v>0</v>
      </c>
      <c r="AN106" s="342">
        <v>0</v>
      </c>
      <c r="AO106" s="342">
        <v>0</v>
      </c>
      <c r="AP106" s="342">
        <v>0</v>
      </c>
      <c r="AQ106" s="342">
        <v>0</v>
      </c>
      <c r="AR106" s="342">
        <v>0</v>
      </c>
      <c r="AS106" s="342">
        <v>0</v>
      </c>
      <c r="AT106" s="342">
        <v>0</v>
      </c>
      <c r="AU106" s="342">
        <v>0</v>
      </c>
      <c r="AV106" s="342">
        <v>0</v>
      </c>
      <c r="AW106" s="342">
        <v>0</v>
      </c>
      <c r="AX106" s="342">
        <v>0</v>
      </c>
      <c r="AY106" s="342">
        <v>0</v>
      </c>
      <c r="AZ106" s="342">
        <v>0</v>
      </c>
      <c r="BA106" s="342">
        <v>0</v>
      </c>
      <c r="BB106" s="342">
        <v>0</v>
      </c>
      <c r="BC106" s="342">
        <v>0</v>
      </c>
      <c r="BD106" s="342">
        <v>0</v>
      </c>
      <c r="BE106" s="342">
        <v>0</v>
      </c>
      <c r="BF106" s="342">
        <v>0</v>
      </c>
      <c r="BG106" s="342">
        <v>0</v>
      </c>
      <c r="BH106" s="342">
        <v>0</v>
      </c>
      <c r="BI106" s="342">
        <v>0</v>
      </c>
      <c r="BJ106" s="342">
        <v>0</v>
      </c>
      <c r="BK106" s="342">
        <v>0</v>
      </c>
      <c r="BL106" s="372">
        <v>0</v>
      </c>
      <c r="BM106" s="373">
        <f t="shared" si="5"/>
        <v>12.052999999999999</v>
      </c>
      <c r="BN106" s="344"/>
      <c r="BO106" s="341">
        <v>0</v>
      </c>
      <c r="BP106" s="374">
        <f t="shared" si="6"/>
        <v>3.9630000000000001</v>
      </c>
      <c r="BQ106" s="343">
        <f t="shared" si="7"/>
        <v>3.9630000000000001</v>
      </c>
      <c r="BR106" s="375">
        <v>0</v>
      </c>
      <c r="BS106" s="341">
        <v>3.9630000000000001</v>
      </c>
      <c r="BT106" s="376">
        <v>0</v>
      </c>
      <c r="BU106" s="376">
        <v>0</v>
      </c>
      <c r="BV106" s="341">
        <v>0</v>
      </c>
      <c r="BW106" s="377">
        <v>0</v>
      </c>
      <c r="BX106" s="344">
        <v>0</v>
      </c>
      <c r="BZ106" s="209"/>
    </row>
    <row r="107" spans="1:78" ht="15.75" customHeight="1">
      <c r="A107" s="267" t="s">
        <v>59</v>
      </c>
      <c r="B107" s="344" t="s">
        <v>191</v>
      </c>
      <c r="C107" s="342">
        <f t="shared" si="4"/>
        <v>4991.0209999999988</v>
      </c>
      <c r="D107" s="341"/>
      <c r="E107" s="341"/>
      <c r="F107" s="341"/>
      <c r="G107" s="341"/>
      <c r="H107" s="341"/>
      <c r="I107" s="341"/>
      <c r="J107" s="341"/>
      <c r="K107" s="341"/>
      <c r="L107" s="343">
        <v>0.94799999999999995</v>
      </c>
      <c r="M107" s="342">
        <v>462.55500000000001</v>
      </c>
      <c r="N107" s="342">
        <v>6.3259999999999996</v>
      </c>
      <c r="O107" s="342">
        <v>10.256</v>
      </c>
      <c r="P107" s="342">
        <v>14.051</v>
      </c>
      <c r="Q107" s="342">
        <v>0.27800000000000002</v>
      </c>
      <c r="R107" s="342">
        <v>1.7000000000000001E-2</v>
      </c>
      <c r="S107" s="342">
        <v>0.13600000000000001</v>
      </c>
      <c r="T107" s="342">
        <v>0</v>
      </c>
      <c r="U107" s="342">
        <v>0.57199999999999995</v>
      </c>
      <c r="V107" s="342">
        <v>5.0000000000000001E-3</v>
      </c>
      <c r="W107" s="342">
        <v>3.3000000000000002E-2</v>
      </c>
      <c r="X107" s="342">
        <v>1.639</v>
      </c>
      <c r="Y107" s="342">
        <v>0.85499999999999998</v>
      </c>
      <c r="Z107" s="342">
        <v>0.41799999999999998</v>
      </c>
      <c r="AA107" s="342">
        <v>1.2E-2</v>
      </c>
      <c r="AB107" s="342">
        <v>0.27400000000000002</v>
      </c>
      <c r="AC107" s="342">
        <v>20.212</v>
      </c>
      <c r="AD107" s="342">
        <v>26.998000000000001</v>
      </c>
      <c r="AE107" s="342">
        <v>170.90799999999999</v>
      </c>
      <c r="AF107" s="342">
        <v>44.539000000000001</v>
      </c>
      <c r="AG107" s="342">
        <v>4.1070000000000002</v>
      </c>
      <c r="AH107" s="342">
        <v>42.744</v>
      </c>
      <c r="AI107" s="342">
        <v>219.30199999999999</v>
      </c>
      <c r="AJ107" s="342">
        <v>264.58600000000001</v>
      </c>
      <c r="AK107" s="342">
        <v>18.716999999999999</v>
      </c>
      <c r="AL107" s="342">
        <v>1460.857</v>
      </c>
      <c r="AM107" s="342">
        <v>9.016</v>
      </c>
      <c r="AN107" s="342">
        <v>0</v>
      </c>
      <c r="AO107" s="342">
        <v>113.938</v>
      </c>
      <c r="AP107" s="342">
        <v>6.5529999999999999</v>
      </c>
      <c r="AQ107" s="342">
        <v>5.3460000000000001</v>
      </c>
      <c r="AR107" s="342">
        <v>14.198</v>
      </c>
      <c r="AS107" s="342">
        <v>0.85399999999999998</v>
      </c>
      <c r="AT107" s="342">
        <v>0</v>
      </c>
      <c r="AU107" s="342">
        <v>0.59299999999999997</v>
      </c>
      <c r="AV107" s="342">
        <v>1.9E-2</v>
      </c>
      <c r="AW107" s="342">
        <v>20.66</v>
      </c>
      <c r="AX107" s="342">
        <v>16.823</v>
      </c>
      <c r="AY107" s="342">
        <v>0</v>
      </c>
      <c r="AZ107" s="342">
        <v>6.64</v>
      </c>
      <c r="BA107" s="342">
        <v>11.811</v>
      </c>
      <c r="BB107" s="342">
        <v>13.67</v>
      </c>
      <c r="BC107" s="342">
        <v>115.667</v>
      </c>
      <c r="BD107" s="342">
        <v>7.1459999999999999</v>
      </c>
      <c r="BE107" s="342">
        <v>6.3280000000000003</v>
      </c>
      <c r="BF107" s="342">
        <v>5.4569999999999999</v>
      </c>
      <c r="BG107" s="342">
        <v>22.488</v>
      </c>
      <c r="BH107" s="342">
        <v>1.5469999999999999</v>
      </c>
      <c r="BI107" s="342">
        <v>3.9710000000000001</v>
      </c>
      <c r="BJ107" s="342">
        <v>0</v>
      </c>
      <c r="BK107" s="342">
        <v>0</v>
      </c>
      <c r="BL107" s="372">
        <v>0</v>
      </c>
      <c r="BM107" s="373">
        <f t="shared" si="5"/>
        <v>3154.0699999999993</v>
      </c>
      <c r="BN107" s="344"/>
      <c r="BO107" s="341">
        <v>126.08499999999999</v>
      </c>
      <c r="BP107" s="374">
        <f t="shared" si="6"/>
        <v>1701.098</v>
      </c>
      <c r="BQ107" s="343">
        <f t="shared" si="7"/>
        <v>1701.098</v>
      </c>
      <c r="BR107" s="375">
        <v>0</v>
      </c>
      <c r="BS107" s="341">
        <v>1701.098</v>
      </c>
      <c r="BT107" s="376">
        <v>0</v>
      </c>
      <c r="BU107" s="376">
        <v>0</v>
      </c>
      <c r="BV107" s="341">
        <v>9.7680000000000007</v>
      </c>
      <c r="BW107" s="377">
        <v>0</v>
      </c>
      <c r="BX107" s="344">
        <v>0</v>
      </c>
      <c r="BZ107" s="209"/>
    </row>
    <row r="108" spans="1:78" ht="15.75" customHeight="1">
      <c r="A108" s="267" t="s">
        <v>60</v>
      </c>
      <c r="B108" s="344" t="s">
        <v>192</v>
      </c>
      <c r="C108" s="342">
        <f t="shared" si="4"/>
        <v>7103.0910000000003</v>
      </c>
      <c r="D108" s="341"/>
      <c r="E108" s="341"/>
      <c r="F108" s="341"/>
      <c r="G108" s="341"/>
      <c r="H108" s="341"/>
      <c r="I108" s="341"/>
      <c r="J108" s="341"/>
      <c r="K108" s="341"/>
      <c r="L108" s="343">
        <v>0</v>
      </c>
      <c r="M108" s="342">
        <v>0</v>
      </c>
      <c r="N108" s="342">
        <v>0</v>
      </c>
      <c r="O108" s="342">
        <v>0</v>
      </c>
      <c r="P108" s="342">
        <v>0</v>
      </c>
      <c r="Q108" s="342">
        <v>0</v>
      </c>
      <c r="R108" s="342">
        <v>0</v>
      </c>
      <c r="S108" s="342">
        <v>0</v>
      </c>
      <c r="T108" s="342">
        <v>0</v>
      </c>
      <c r="U108" s="342">
        <v>0</v>
      </c>
      <c r="V108" s="342">
        <v>0</v>
      </c>
      <c r="W108" s="342">
        <v>0</v>
      </c>
      <c r="X108" s="342">
        <v>0</v>
      </c>
      <c r="Y108" s="342">
        <v>0</v>
      </c>
      <c r="Z108" s="342">
        <v>0</v>
      </c>
      <c r="AA108" s="342">
        <v>0</v>
      </c>
      <c r="AB108" s="342">
        <v>0</v>
      </c>
      <c r="AC108" s="342">
        <v>0</v>
      </c>
      <c r="AD108" s="342">
        <v>0</v>
      </c>
      <c r="AE108" s="342">
        <v>0</v>
      </c>
      <c r="AF108" s="342">
        <v>6.024</v>
      </c>
      <c r="AG108" s="342">
        <v>4.4409999999999998</v>
      </c>
      <c r="AH108" s="342">
        <v>35.298999999999999</v>
      </c>
      <c r="AI108" s="342">
        <v>45.728000000000002</v>
      </c>
      <c r="AJ108" s="342">
        <v>0</v>
      </c>
      <c r="AK108" s="342">
        <v>0</v>
      </c>
      <c r="AL108" s="342">
        <v>97.866</v>
      </c>
      <c r="AM108" s="342">
        <v>0</v>
      </c>
      <c r="AN108" s="342">
        <v>0</v>
      </c>
      <c r="AO108" s="342">
        <v>860.28200000000004</v>
      </c>
      <c r="AP108" s="342">
        <v>0</v>
      </c>
      <c r="AQ108" s="342">
        <v>1.222</v>
      </c>
      <c r="AR108" s="342">
        <v>0</v>
      </c>
      <c r="AS108" s="342">
        <v>0</v>
      </c>
      <c r="AT108" s="342">
        <v>0</v>
      </c>
      <c r="AU108" s="342">
        <v>0</v>
      </c>
      <c r="AV108" s="342">
        <v>0</v>
      </c>
      <c r="AW108" s="342">
        <v>0</v>
      </c>
      <c r="AX108" s="342">
        <v>0</v>
      </c>
      <c r="AY108" s="342">
        <v>0</v>
      </c>
      <c r="AZ108" s="342">
        <v>0</v>
      </c>
      <c r="BA108" s="342">
        <v>1330.95</v>
      </c>
      <c r="BB108" s="342">
        <v>0</v>
      </c>
      <c r="BC108" s="342">
        <v>0</v>
      </c>
      <c r="BD108" s="342">
        <v>0</v>
      </c>
      <c r="BE108" s="342">
        <v>0</v>
      </c>
      <c r="BF108" s="342">
        <v>0</v>
      </c>
      <c r="BG108" s="342">
        <v>0</v>
      </c>
      <c r="BH108" s="342">
        <v>0</v>
      </c>
      <c r="BI108" s="342">
        <v>0</v>
      </c>
      <c r="BJ108" s="342">
        <v>0</v>
      </c>
      <c r="BK108" s="342">
        <v>0</v>
      </c>
      <c r="BL108" s="372">
        <v>0</v>
      </c>
      <c r="BM108" s="373">
        <f t="shared" si="5"/>
        <v>2381.8119999999999</v>
      </c>
      <c r="BN108" s="344"/>
      <c r="BO108" s="341">
        <v>0</v>
      </c>
      <c r="BP108" s="374">
        <f t="shared" si="6"/>
        <v>4721.2790000000005</v>
      </c>
      <c r="BQ108" s="343">
        <f t="shared" si="7"/>
        <v>4721.2790000000005</v>
      </c>
      <c r="BR108" s="375">
        <v>0</v>
      </c>
      <c r="BS108" s="341">
        <v>4721.2790000000005</v>
      </c>
      <c r="BT108" s="376">
        <v>0</v>
      </c>
      <c r="BU108" s="376">
        <v>0</v>
      </c>
      <c r="BV108" s="341">
        <v>0</v>
      </c>
      <c r="BW108" s="377">
        <v>0</v>
      </c>
      <c r="BX108" s="344">
        <v>0</v>
      </c>
      <c r="BZ108" s="209"/>
    </row>
    <row r="109" spans="1:78" ht="15.75" customHeight="1">
      <c r="A109" s="267" t="s">
        <v>61</v>
      </c>
      <c r="B109" s="344" t="s">
        <v>193</v>
      </c>
      <c r="C109" s="342">
        <f t="shared" si="4"/>
        <v>2785.4979999999996</v>
      </c>
      <c r="D109" s="341"/>
      <c r="E109" s="341"/>
      <c r="F109" s="341"/>
      <c r="G109" s="341"/>
      <c r="H109" s="341"/>
      <c r="I109" s="341"/>
      <c r="J109" s="341"/>
      <c r="K109" s="341"/>
      <c r="L109" s="343">
        <v>0.35599999999999998</v>
      </c>
      <c r="M109" s="342">
        <v>2.8000000000000001E-2</v>
      </c>
      <c r="N109" s="342">
        <v>0</v>
      </c>
      <c r="O109" s="342">
        <v>22.891999999999999</v>
      </c>
      <c r="P109" s="342">
        <v>24.643999999999998</v>
      </c>
      <c r="Q109" s="342">
        <v>3.9E-2</v>
      </c>
      <c r="R109" s="342">
        <v>1.2170000000000001</v>
      </c>
      <c r="S109" s="342">
        <v>0.108</v>
      </c>
      <c r="T109" s="342">
        <v>0</v>
      </c>
      <c r="U109" s="342">
        <v>15.131</v>
      </c>
      <c r="V109" s="342">
        <v>5.452</v>
      </c>
      <c r="W109" s="342">
        <v>0.151</v>
      </c>
      <c r="X109" s="342">
        <v>7.0359999999999996</v>
      </c>
      <c r="Y109" s="342">
        <v>4.8520000000000003</v>
      </c>
      <c r="Z109" s="342">
        <v>5.3999999999999999E-2</v>
      </c>
      <c r="AA109" s="342">
        <v>0.38100000000000001</v>
      </c>
      <c r="AB109" s="342">
        <v>0.70799999999999996</v>
      </c>
      <c r="AC109" s="342">
        <v>108.071</v>
      </c>
      <c r="AD109" s="342">
        <v>12.68</v>
      </c>
      <c r="AE109" s="342">
        <v>310.17700000000002</v>
      </c>
      <c r="AF109" s="342">
        <v>20.608000000000001</v>
      </c>
      <c r="AG109" s="342">
        <v>11.515000000000001</v>
      </c>
      <c r="AH109" s="342">
        <v>132.31299999999999</v>
      </c>
      <c r="AI109" s="342">
        <v>113.242</v>
      </c>
      <c r="AJ109" s="342">
        <v>2.9750000000000001</v>
      </c>
      <c r="AK109" s="342">
        <v>29.091000000000001</v>
      </c>
      <c r="AL109" s="342">
        <v>11.75</v>
      </c>
      <c r="AM109" s="342">
        <v>403.69400000000002</v>
      </c>
      <c r="AN109" s="342">
        <v>6.274</v>
      </c>
      <c r="AO109" s="342">
        <v>412.322</v>
      </c>
      <c r="AP109" s="342">
        <v>39.484000000000002</v>
      </c>
      <c r="AQ109" s="342">
        <v>11.587</v>
      </c>
      <c r="AR109" s="342">
        <v>118.833</v>
      </c>
      <c r="AS109" s="342">
        <v>11.196</v>
      </c>
      <c r="AT109" s="342">
        <v>117.346</v>
      </c>
      <c r="AU109" s="342">
        <v>24.754000000000001</v>
      </c>
      <c r="AV109" s="342">
        <v>11.678000000000001</v>
      </c>
      <c r="AW109" s="342">
        <v>69.241</v>
      </c>
      <c r="AX109" s="342">
        <v>35.316000000000003</v>
      </c>
      <c r="AY109" s="342">
        <v>0</v>
      </c>
      <c r="AZ109" s="342">
        <v>89.611000000000004</v>
      </c>
      <c r="BA109" s="342">
        <v>18.629000000000001</v>
      </c>
      <c r="BB109" s="342">
        <v>8.7899999999999991</v>
      </c>
      <c r="BC109" s="342">
        <v>166.846</v>
      </c>
      <c r="BD109" s="342">
        <v>36.356000000000002</v>
      </c>
      <c r="BE109" s="342">
        <v>61.557000000000002</v>
      </c>
      <c r="BF109" s="342">
        <v>21.843</v>
      </c>
      <c r="BG109" s="342">
        <v>20.298999999999999</v>
      </c>
      <c r="BH109" s="342">
        <v>14.98</v>
      </c>
      <c r="BI109" s="342">
        <v>6.7119999999999997</v>
      </c>
      <c r="BJ109" s="342">
        <v>0</v>
      </c>
      <c r="BK109" s="342">
        <v>0</v>
      </c>
      <c r="BL109" s="372">
        <v>0</v>
      </c>
      <c r="BM109" s="373">
        <f t="shared" si="5"/>
        <v>2542.8189999999995</v>
      </c>
      <c r="BN109" s="344"/>
      <c r="BO109" s="341">
        <v>0</v>
      </c>
      <c r="BP109" s="374">
        <f t="shared" si="6"/>
        <v>242.679</v>
      </c>
      <c r="BQ109" s="343">
        <f t="shared" si="7"/>
        <v>242.679</v>
      </c>
      <c r="BR109" s="375">
        <v>0</v>
      </c>
      <c r="BS109" s="341">
        <v>242.679</v>
      </c>
      <c r="BT109" s="376">
        <v>0</v>
      </c>
      <c r="BU109" s="376">
        <v>0</v>
      </c>
      <c r="BV109" s="341">
        <v>0</v>
      </c>
      <c r="BW109" s="377">
        <v>0</v>
      </c>
      <c r="BX109" s="344">
        <v>0</v>
      </c>
      <c r="BZ109" s="209"/>
    </row>
    <row r="110" spans="1:78" ht="15.75" customHeight="1">
      <c r="A110" s="267" t="s">
        <v>62</v>
      </c>
      <c r="B110" s="344" t="s">
        <v>63</v>
      </c>
      <c r="C110" s="342">
        <f t="shared" si="4"/>
        <v>25943.623</v>
      </c>
      <c r="D110" s="341"/>
      <c r="E110" s="341"/>
      <c r="F110" s="341"/>
      <c r="G110" s="341"/>
      <c r="H110" s="341"/>
      <c r="I110" s="341"/>
      <c r="J110" s="341"/>
      <c r="K110" s="341"/>
      <c r="L110" s="343">
        <v>0</v>
      </c>
      <c r="M110" s="342">
        <v>0</v>
      </c>
      <c r="N110" s="342">
        <v>0</v>
      </c>
      <c r="O110" s="342">
        <v>0</v>
      </c>
      <c r="P110" s="342">
        <v>0</v>
      </c>
      <c r="Q110" s="342">
        <v>0</v>
      </c>
      <c r="R110" s="342">
        <v>0</v>
      </c>
      <c r="S110" s="342">
        <v>0</v>
      </c>
      <c r="T110" s="342">
        <v>0</v>
      </c>
      <c r="U110" s="342">
        <v>0</v>
      </c>
      <c r="V110" s="342">
        <v>0</v>
      </c>
      <c r="W110" s="342">
        <v>0</v>
      </c>
      <c r="X110" s="342">
        <v>0</v>
      </c>
      <c r="Y110" s="342">
        <v>0</v>
      </c>
      <c r="Z110" s="342">
        <v>0</v>
      </c>
      <c r="AA110" s="342">
        <v>0</v>
      </c>
      <c r="AB110" s="342">
        <v>0</v>
      </c>
      <c r="AC110" s="342">
        <v>0</v>
      </c>
      <c r="AD110" s="342">
        <v>0</v>
      </c>
      <c r="AE110" s="342">
        <v>0</v>
      </c>
      <c r="AF110" s="342">
        <v>0</v>
      </c>
      <c r="AG110" s="342">
        <v>0</v>
      </c>
      <c r="AH110" s="342">
        <v>0</v>
      </c>
      <c r="AI110" s="342">
        <v>0</v>
      </c>
      <c r="AJ110" s="342">
        <v>0</v>
      </c>
      <c r="AK110" s="342">
        <v>0</v>
      </c>
      <c r="AL110" s="342">
        <v>0</v>
      </c>
      <c r="AM110" s="342">
        <v>0</v>
      </c>
      <c r="AN110" s="342">
        <v>0</v>
      </c>
      <c r="AO110" s="342">
        <v>0</v>
      </c>
      <c r="AP110" s="342">
        <v>0</v>
      </c>
      <c r="AQ110" s="342">
        <v>0</v>
      </c>
      <c r="AR110" s="342">
        <v>0</v>
      </c>
      <c r="AS110" s="342">
        <v>0</v>
      </c>
      <c r="AT110" s="342">
        <v>0</v>
      </c>
      <c r="AU110" s="342">
        <v>0</v>
      </c>
      <c r="AV110" s="342">
        <v>0</v>
      </c>
      <c r="AW110" s="342">
        <v>0</v>
      </c>
      <c r="AX110" s="342">
        <v>0</v>
      </c>
      <c r="AY110" s="342">
        <v>0</v>
      </c>
      <c r="AZ110" s="342">
        <v>0</v>
      </c>
      <c r="BA110" s="342">
        <v>0</v>
      </c>
      <c r="BB110" s="342">
        <v>0</v>
      </c>
      <c r="BC110" s="342">
        <v>0</v>
      </c>
      <c r="BD110" s="342">
        <v>0</v>
      </c>
      <c r="BE110" s="342">
        <v>0</v>
      </c>
      <c r="BF110" s="342">
        <v>0</v>
      </c>
      <c r="BG110" s="342">
        <v>0</v>
      </c>
      <c r="BH110" s="342">
        <v>0</v>
      </c>
      <c r="BI110" s="342">
        <v>0</v>
      </c>
      <c r="BJ110" s="342">
        <v>0</v>
      </c>
      <c r="BK110" s="342">
        <v>0</v>
      </c>
      <c r="BL110" s="372">
        <v>0</v>
      </c>
      <c r="BM110" s="373">
        <f t="shared" si="5"/>
        <v>0</v>
      </c>
      <c r="BN110" s="344"/>
      <c r="BO110" s="341">
        <v>0</v>
      </c>
      <c r="BP110" s="374">
        <f t="shared" si="6"/>
        <v>25943.623</v>
      </c>
      <c r="BQ110" s="343">
        <f t="shared" si="7"/>
        <v>3551.8969999999999</v>
      </c>
      <c r="BR110" s="375">
        <v>3551.8969999999999</v>
      </c>
      <c r="BS110" s="341">
        <v>0</v>
      </c>
      <c r="BT110" s="376">
        <v>22391.725999999999</v>
      </c>
      <c r="BU110" s="376">
        <v>0</v>
      </c>
      <c r="BV110" s="341">
        <v>0</v>
      </c>
      <c r="BW110" s="377">
        <v>0</v>
      </c>
      <c r="BX110" s="344">
        <v>0</v>
      </c>
      <c r="BZ110" s="209"/>
    </row>
    <row r="111" spans="1:78" ht="15.75" customHeight="1">
      <c r="A111" s="267" t="s">
        <v>64</v>
      </c>
      <c r="B111" s="344" t="s">
        <v>211</v>
      </c>
      <c r="C111" s="342">
        <f t="shared" si="4"/>
        <v>735.12900000000002</v>
      </c>
      <c r="D111" s="341"/>
      <c r="E111" s="341"/>
      <c r="F111" s="341"/>
      <c r="G111" s="341"/>
      <c r="H111" s="341"/>
      <c r="I111" s="341"/>
      <c r="J111" s="341"/>
      <c r="K111" s="341"/>
      <c r="L111" s="343">
        <v>0</v>
      </c>
      <c r="M111" s="342">
        <v>0</v>
      </c>
      <c r="N111" s="342">
        <v>0</v>
      </c>
      <c r="O111" s="342">
        <v>0</v>
      </c>
      <c r="P111" s="342">
        <v>0</v>
      </c>
      <c r="Q111" s="342">
        <v>0</v>
      </c>
      <c r="R111" s="342">
        <v>0</v>
      </c>
      <c r="S111" s="342">
        <v>0</v>
      </c>
      <c r="T111" s="342">
        <v>0</v>
      </c>
      <c r="U111" s="342">
        <v>0</v>
      </c>
      <c r="V111" s="342">
        <v>0</v>
      </c>
      <c r="W111" s="342">
        <v>0</v>
      </c>
      <c r="X111" s="342">
        <v>0</v>
      </c>
      <c r="Y111" s="342">
        <v>0</v>
      </c>
      <c r="Z111" s="342">
        <v>0</v>
      </c>
      <c r="AA111" s="342">
        <v>0</v>
      </c>
      <c r="AB111" s="342">
        <v>0</v>
      </c>
      <c r="AC111" s="342">
        <v>0</v>
      </c>
      <c r="AD111" s="342">
        <v>0</v>
      </c>
      <c r="AE111" s="342">
        <v>0</v>
      </c>
      <c r="AF111" s="342">
        <v>0</v>
      </c>
      <c r="AG111" s="342">
        <v>0</v>
      </c>
      <c r="AH111" s="342">
        <v>0</v>
      </c>
      <c r="AI111" s="342">
        <v>0</v>
      </c>
      <c r="AJ111" s="342">
        <v>0</v>
      </c>
      <c r="AK111" s="342">
        <v>0</v>
      </c>
      <c r="AL111" s="342">
        <v>0</v>
      </c>
      <c r="AM111" s="342">
        <v>0</v>
      </c>
      <c r="AN111" s="342">
        <v>0</v>
      </c>
      <c r="AO111" s="342">
        <v>0</v>
      </c>
      <c r="AP111" s="342">
        <v>0</v>
      </c>
      <c r="AQ111" s="342">
        <v>0</v>
      </c>
      <c r="AR111" s="342">
        <v>0</v>
      </c>
      <c r="AS111" s="342">
        <v>0</v>
      </c>
      <c r="AT111" s="342">
        <v>0</v>
      </c>
      <c r="AU111" s="342">
        <v>0</v>
      </c>
      <c r="AV111" s="342">
        <v>0</v>
      </c>
      <c r="AW111" s="342">
        <v>0</v>
      </c>
      <c r="AX111" s="342">
        <v>0</v>
      </c>
      <c r="AY111" s="342">
        <v>0</v>
      </c>
      <c r="AZ111" s="342">
        <v>0</v>
      </c>
      <c r="BA111" s="342">
        <v>0</v>
      </c>
      <c r="BB111" s="342">
        <v>0</v>
      </c>
      <c r="BC111" s="342">
        <v>0</v>
      </c>
      <c r="BD111" s="342">
        <v>0</v>
      </c>
      <c r="BE111" s="342">
        <v>0</v>
      </c>
      <c r="BF111" s="342">
        <v>0</v>
      </c>
      <c r="BG111" s="342">
        <v>0</v>
      </c>
      <c r="BH111" s="342">
        <v>0</v>
      </c>
      <c r="BI111" s="342">
        <v>0</v>
      </c>
      <c r="BJ111" s="342">
        <v>0</v>
      </c>
      <c r="BK111" s="342">
        <v>0</v>
      </c>
      <c r="BL111" s="372">
        <v>0</v>
      </c>
      <c r="BM111" s="373">
        <f t="shared" si="5"/>
        <v>0</v>
      </c>
      <c r="BN111" s="344"/>
      <c r="BO111" s="341">
        <v>0</v>
      </c>
      <c r="BP111" s="374">
        <f t="shared" si="6"/>
        <v>735.12900000000002</v>
      </c>
      <c r="BQ111" s="343">
        <f t="shared" si="7"/>
        <v>0</v>
      </c>
      <c r="BR111" s="375">
        <v>0</v>
      </c>
      <c r="BS111" s="341">
        <v>0</v>
      </c>
      <c r="BT111" s="376">
        <v>735.12900000000002</v>
      </c>
      <c r="BU111" s="376">
        <v>0</v>
      </c>
      <c r="BV111" s="341">
        <v>0</v>
      </c>
      <c r="BW111" s="377">
        <v>0</v>
      </c>
      <c r="BX111" s="344">
        <v>0</v>
      </c>
      <c r="BZ111" s="209"/>
    </row>
    <row r="112" spans="1:78" ht="15.75" customHeight="1">
      <c r="A112" s="267" t="s">
        <v>65</v>
      </c>
      <c r="B112" s="344" t="s">
        <v>74</v>
      </c>
      <c r="C112" s="342">
        <f t="shared" si="4"/>
        <v>11234.772999999999</v>
      </c>
      <c r="D112" s="341"/>
      <c r="E112" s="341"/>
      <c r="F112" s="341"/>
      <c r="G112" s="341"/>
      <c r="H112" s="341"/>
      <c r="I112" s="341"/>
      <c r="J112" s="341"/>
      <c r="K112" s="341"/>
      <c r="L112" s="343">
        <v>0</v>
      </c>
      <c r="M112" s="342">
        <v>0</v>
      </c>
      <c r="N112" s="342">
        <v>0</v>
      </c>
      <c r="O112" s="342">
        <v>0</v>
      </c>
      <c r="P112" s="342">
        <v>0</v>
      </c>
      <c r="Q112" s="342">
        <v>0</v>
      </c>
      <c r="R112" s="342">
        <v>0</v>
      </c>
      <c r="S112" s="342">
        <v>0</v>
      </c>
      <c r="T112" s="342">
        <v>0</v>
      </c>
      <c r="U112" s="342">
        <v>0</v>
      </c>
      <c r="V112" s="342">
        <v>0</v>
      </c>
      <c r="W112" s="342">
        <v>0</v>
      </c>
      <c r="X112" s="342">
        <v>0</v>
      </c>
      <c r="Y112" s="342">
        <v>0</v>
      </c>
      <c r="Z112" s="342">
        <v>0</v>
      </c>
      <c r="AA112" s="342">
        <v>0</v>
      </c>
      <c r="AB112" s="342">
        <v>0</v>
      </c>
      <c r="AC112" s="342">
        <v>0</v>
      </c>
      <c r="AD112" s="342">
        <v>0</v>
      </c>
      <c r="AE112" s="342">
        <v>0</v>
      </c>
      <c r="AF112" s="342">
        <v>0</v>
      </c>
      <c r="AG112" s="342">
        <v>0</v>
      </c>
      <c r="AH112" s="342">
        <v>0</v>
      </c>
      <c r="AI112" s="342">
        <v>0</v>
      </c>
      <c r="AJ112" s="342">
        <v>0</v>
      </c>
      <c r="AK112" s="342">
        <v>0</v>
      </c>
      <c r="AL112" s="342">
        <v>0</v>
      </c>
      <c r="AM112" s="342">
        <v>0</v>
      </c>
      <c r="AN112" s="342">
        <v>0</v>
      </c>
      <c r="AO112" s="342">
        <v>0</v>
      </c>
      <c r="AP112" s="342">
        <v>0</v>
      </c>
      <c r="AQ112" s="342">
        <v>0</v>
      </c>
      <c r="AR112" s="342">
        <v>0</v>
      </c>
      <c r="AS112" s="342">
        <v>0</v>
      </c>
      <c r="AT112" s="342">
        <v>0</v>
      </c>
      <c r="AU112" s="342">
        <v>10.202999999999999</v>
      </c>
      <c r="AV112" s="342">
        <v>0</v>
      </c>
      <c r="AW112" s="342">
        <v>0</v>
      </c>
      <c r="AX112" s="342">
        <v>6.67</v>
      </c>
      <c r="AY112" s="342">
        <v>0</v>
      </c>
      <c r="AZ112" s="342">
        <v>0</v>
      </c>
      <c r="BA112" s="342">
        <v>0</v>
      </c>
      <c r="BB112" s="342">
        <v>0</v>
      </c>
      <c r="BC112" s="342">
        <v>101.994</v>
      </c>
      <c r="BD112" s="342">
        <v>5.0709999999999997</v>
      </c>
      <c r="BE112" s="342">
        <v>8.641</v>
      </c>
      <c r="BF112" s="342">
        <v>6.9790000000000001</v>
      </c>
      <c r="BG112" s="342">
        <v>0</v>
      </c>
      <c r="BH112" s="342">
        <v>0</v>
      </c>
      <c r="BI112" s="342">
        <v>0.17100000000000001</v>
      </c>
      <c r="BJ112" s="342">
        <v>0</v>
      </c>
      <c r="BK112" s="342">
        <v>0</v>
      </c>
      <c r="BL112" s="372">
        <v>0</v>
      </c>
      <c r="BM112" s="373">
        <f t="shared" si="5"/>
        <v>139.72899999999998</v>
      </c>
      <c r="BN112" s="344"/>
      <c r="BO112" s="341">
        <v>0</v>
      </c>
      <c r="BP112" s="374">
        <f t="shared" si="6"/>
        <v>11095.044</v>
      </c>
      <c r="BQ112" s="343">
        <f t="shared" si="7"/>
        <v>1363.5119999999999</v>
      </c>
      <c r="BR112" s="375">
        <v>0.752</v>
      </c>
      <c r="BS112" s="341">
        <v>1362.76</v>
      </c>
      <c r="BT112" s="376">
        <v>9725.9339999999993</v>
      </c>
      <c r="BU112" s="376">
        <v>5.5979999999999999</v>
      </c>
      <c r="BV112" s="341">
        <v>0</v>
      </c>
      <c r="BW112" s="377">
        <v>0</v>
      </c>
      <c r="BX112" s="344">
        <v>0</v>
      </c>
      <c r="BZ112" s="209"/>
    </row>
    <row r="113" spans="1:79" ht="15.75" customHeight="1">
      <c r="A113" s="267" t="s">
        <v>66</v>
      </c>
      <c r="B113" s="344" t="s">
        <v>67</v>
      </c>
      <c r="C113" s="342">
        <f t="shared" si="4"/>
        <v>6427.4589999999998</v>
      </c>
      <c r="D113" s="341"/>
      <c r="E113" s="341"/>
      <c r="F113" s="341"/>
      <c r="G113" s="341"/>
      <c r="H113" s="341"/>
      <c r="I113" s="341"/>
      <c r="J113" s="341"/>
      <c r="K113" s="341"/>
      <c r="L113" s="343">
        <v>0</v>
      </c>
      <c r="M113" s="342">
        <v>0</v>
      </c>
      <c r="N113" s="342">
        <v>0</v>
      </c>
      <c r="O113" s="342">
        <v>0</v>
      </c>
      <c r="P113" s="342">
        <v>0</v>
      </c>
      <c r="Q113" s="342">
        <v>0</v>
      </c>
      <c r="R113" s="342">
        <v>2.0350000000000001</v>
      </c>
      <c r="S113" s="342">
        <v>0</v>
      </c>
      <c r="T113" s="342">
        <v>0</v>
      </c>
      <c r="U113" s="342">
        <v>0</v>
      </c>
      <c r="V113" s="342">
        <v>0</v>
      </c>
      <c r="W113" s="342">
        <v>0</v>
      </c>
      <c r="X113" s="342">
        <v>0</v>
      </c>
      <c r="Y113" s="342">
        <v>0.106</v>
      </c>
      <c r="Z113" s="342">
        <v>0</v>
      </c>
      <c r="AA113" s="342">
        <v>0</v>
      </c>
      <c r="AB113" s="342">
        <v>0</v>
      </c>
      <c r="AC113" s="342">
        <v>0</v>
      </c>
      <c r="AD113" s="342">
        <v>0</v>
      </c>
      <c r="AE113" s="342">
        <v>0</v>
      </c>
      <c r="AF113" s="342">
        <v>0</v>
      </c>
      <c r="AG113" s="342">
        <v>0</v>
      </c>
      <c r="AH113" s="342">
        <v>0</v>
      </c>
      <c r="AI113" s="342">
        <v>0</v>
      </c>
      <c r="AJ113" s="342">
        <v>0</v>
      </c>
      <c r="AK113" s="342">
        <v>0</v>
      </c>
      <c r="AL113" s="342">
        <v>0</v>
      </c>
      <c r="AM113" s="342">
        <v>0</v>
      </c>
      <c r="AN113" s="342">
        <v>0</v>
      </c>
      <c r="AO113" s="342">
        <v>5.0599999999999996</v>
      </c>
      <c r="AP113" s="342">
        <v>5.83</v>
      </c>
      <c r="AQ113" s="342">
        <v>1.706</v>
      </c>
      <c r="AR113" s="342">
        <v>0</v>
      </c>
      <c r="AS113" s="342">
        <v>0</v>
      </c>
      <c r="AT113" s="342">
        <v>0</v>
      </c>
      <c r="AU113" s="342">
        <v>0</v>
      </c>
      <c r="AV113" s="342">
        <v>0</v>
      </c>
      <c r="AW113" s="342">
        <v>0</v>
      </c>
      <c r="AX113" s="342">
        <v>1.0999999999999999E-2</v>
      </c>
      <c r="AY113" s="342">
        <v>0</v>
      </c>
      <c r="AZ113" s="342">
        <v>0</v>
      </c>
      <c r="BA113" s="342">
        <v>0</v>
      </c>
      <c r="BB113" s="342">
        <v>0</v>
      </c>
      <c r="BC113" s="342">
        <v>0</v>
      </c>
      <c r="BD113" s="342">
        <v>0</v>
      </c>
      <c r="BE113" s="342">
        <v>0</v>
      </c>
      <c r="BF113" s="342">
        <v>301.02999999999997</v>
      </c>
      <c r="BG113" s="342">
        <v>0</v>
      </c>
      <c r="BH113" s="342">
        <v>0</v>
      </c>
      <c r="BI113" s="342">
        <v>0</v>
      </c>
      <c r="BJ113" s="342">
        <v>0</v>
      </c>
      <c r="BK113" s="342">
        <v>0</v>
      </c>
      <c r="BL113" s="372">
        <v>0</v>
      </c>
      <c r="BM113" s="373">
        <f t="shared" si="5"/>
        <v>315.77799999999996</v>
      </c>
      <c r="BN113" s="344"/>
      <c r="BO113" s="341">
        <v>0</v>
      </c>
      <c r="BP113" s="374">
        <f t="shared" si="6"/>
        <v>6111.6809999999996</v>
      </c>
      <c r="BQ113" s="343">
        <f t="shared" si="7"/>
        <v>2116.107</v>
      </c>
      <c r="BR113" s="375">
        <v>810.13300000000004</v>
      </c>
      <c r="BS113" s="341">
        <v>1305.9739999999999</v>
      </c>
      <c r="BT113" s="376">
        <v>3988.259</v>
      </c>
      <c r="BU113" s="376">
        <v>7.3150000000000004</v>
      </c>
      <c r="BV113" s="341">
        <v>0</v>
      </c>
      <c r="BW113" s="377">
        <v>0</v>
      </c>
      <c r="BX113" s="344">
        <v>0</v>
      </c>
      <c r="BZ113" s="209"/>
    </row>
    <row r="114" spans="1:79" ht="15.75" customHeight="1">
      <c r="A114" s="267" t="s">
        <v>68</v>
      </c>
      <c r="B114" s="344" t="s">
        <v>291</v>
      </c>
      <c r="C114" s="342">
        <f t="shared" si="4"/>
        <v>2881.663</v>
      </c>
      <c r="D114" s="341"/>
      <c r="E114" s="341"/>
      <c r="F114" s="341"/>
      <c r="G114" s="341"/>
      <c r="H114" s="341"/>
      <c r="I114" s="341"/>
      <c r="J114" s="341"/>
      <c r="K114" s="341"/>
      <c r="L114" s="343">
        <v>0</v>
      </c>
      <c r="M114" s="342">
        <v>0</v>
      </c>
      <c r="N114" s="342">
        <v>0</v>
      </c>
      <c r="O114" s="342">
        <v>0</v>
      </c>
      <c r="P114" s="342">
        <v>0</v>
      </c>
      <c r="Q114" s="342">
        <v>0</v>
      </c>
      <c r="R114" s="342">
        <v>0</v>
      </c>
      <c r="S114" s="342">
        <v>0</v>
      </c>
      <c r="T114" s="342">
        <v>0</v>
      </c>
      <c r="U114" s="342">
        <v>0</v>
      </c>
      <c r="V114" s="342">
        <v>0</v>
      </c>
      <c r="W114" s="342">
        <v>0</v>
      </c>
      <c r="X114" s="342">
        <v>0</v>
      </c>
      <c r="Y114" s="342">
        <v>0</v>
      </c>
      <c r="Z114" s="342">
        <v>0</v>
      </c>
      <c r="AA114" s="342">
        <v>0</v>
      </c>
      <c r="AB114" s="342">
        <v>0</v>
      </c>
      <c r="AC114" s="342">
        <v>0</v>
      </c>
      <c r="AD114" s="342">
        <v>0</v>
      </c>
      <c r="AE114" s="342">
        <v>0</v>
      </c>
      <c r="AF114" s="342">
        <v>0</v>
      </c>
      <c r="AG114" s="342">
        <v>0</v>
      </c>
      <c r="AH114" s="342">
        <v>0</v>
      </c>
      <c r="AI114" s="342">
        <v>0</v>
      </c>
      <c r="AJ114" s="342">
        <v>0</v>
      </c>
      <c r="AK114" s="342">
        <v>0</v>
      </c>
      <c r="AL114" s="342">
        <v>0</v>
      </c>
      <c r="AM114" s="342">
        <v>0</v>
      </c>
      <c r="AN114" s="342">
        <v>0</v>
      </c>
      <c r="AO114" s="342">
        <v>52.966999999999999</v>
      </c>
      <c r="AP114" s="342">
        <v>4.3310000000000004</v>
      </c>
      <c r="AQ114" s="342">
        <v>0</v>
      </c>
      <c r="AR114" s="342">
        <v>0</v>
      </c>
      <c r="AS114" s="342">
        <v>0</v>
      </c>
      <c r="AT114" s="342">
        <v>0</v>
      </c>
      <c r="AU114" s="342">
        <v>0</v>
      </c>
      <c r="AV114" s="342">
        <v>0</v>
      </c>
      <c r="AW114" s="342">
        <v>0</v>
      </c>
      <c r="AX114" s="342">
        <v>0</v>
      </c>
      <c r="AY114" s="342">
        <v>0</v>
      </c>
      <c r="AZ114" s="342">
        <v>0</v>
      </c>
      <c r="BA114" s="342">
        <v>0</v>
      </c>
      <c r="BB114" s="342">
        <v>0</v>
      </c>
      <c r="BC114" s="342">
        <v>20.376999999999999</v>
      </c>
      <c r="BD114" s="342">
        <v>0</v>
      </c>
      <c r="BE114" s="342">
        <v>8.7360000000000007</v>
      </c>
      <c r="BF114" s="342">
        <v>2.9000000000000001E-2</v>
      </c>
      <c r="BG114" s="342">
        <v>7.63</v>
      </c>
      <c r="BH114" s="342">
        <v>0</v>
      </c>
      <c r="BI114" s="342">
        <v>0.17499999999999999</v>
      </c>
      <c r="BJ114" s="342">
        <v>0</v>
      </c>
      <c r="BK114" s="342">
        <v>0</v>
      </c>
      <c r="BL114" s="372">
        <v>0</v>
      </c>
      <c r="BM114" s="373">
        <f t="shared" si="5"/>
        <v>94.24499999999999</v>
      </c>
      <c r="BN114" s="344"/>
      <c r="BO114" s="341">
        <v>0</v>
      </c>
      <c r="BP114" s="374">
        <f t="shared" si="6"/>
        <v>2787.4180000000001</v>
      </c>
      <c r="BQ114" s="343">
        <f t="shared" si="7"/>
        <v>2630.11</v>
      </c>
      <c r="BR114" s="375">
        <v>0</v>
      </c>
      <c r="BS114" s="341">
        <v>2630.11</v>
      </c>
      <c r="BT114" s="376">
        <v>0</v>
      </c>
      <c r="BU114" s="376">
        <v>157.30799999999999</v>
      </c>
      <c r="BV114" s="341">
        <v>0</v>
      </c>
      <c r="BW114" s="377">
        <v>0</v>
      </c>
      <c r="BX114" s="344">
        <v>0</v>
      </c>
      <c r="BZ114" s="209"/>
    </row>
    <row r="115" spans="1:79" ht="15.75" customHeight="1">
      <c r="A115" s="267" t="s">
        <v>69</v>
      </c>
      <c r="B115" s="344" t="s">
        <v>194</v>
      </c>
      <c r="C115" s="342">
        <f t="shared" si="4"/>
        <v>830.98099999999999</v>
      </c>
      <c r="D115" s="341"/>
      <c r="E115" s="341"/>
      <c r="F115" s="341"/>
      <c r="G115" s="341"/>
      <c r="H115" s="341"/>
      <c r="I115" s="341"/>
      <c r="J115" s="341"/>
      <c r="K115" s="341"/>
      <c r="L115" s="343">
        <v>0</v>
      </c>
      <c r="M115" s="342">
        <v>0</v>
      </c>
      <c r="N115" s="342">
        <v>0</v>
      </c>
      <c r="O115" s="342">
        <v>0</v>
      </c>
      <c r="P115" s="342">
        <v>0</v>
      </c>
      <c r="Q115" s="342">
        <v>0</v>
      </c>
      <c r="R115" s="342">
        <v>0</v>
      </c>
      <c r="S115" s="342">
        <v>0</v>
      </c>
      <c r="T115" s="342">
        <v>0</v>
      </c>
      <c r="U115" s="342">
        <v>0</v>
      </c>
      <c r="V115" s="342">
        <v>0</v>
      </c>
      <c r="W115" s="342">
        <v>0</v>
      </c>
      <c r="X115" s="342">
        <v>0.81599999999999995</v>
      </c>
      <c r="Y115" s="342">
        <v>0</v>
      </c>
      <c r="Z115" s="342">
        <v>0</v>
      </c>
      <c r="AA115" s="342">
        <v>0</v>
      </c>
      <c r="AB115" s="342">
        <v>0</v>
      </c>
      <c r="AC115" s="342">
        <v>0</v>
      </c>
      <c r="AD115" s="342">
        <v>0</v>
      </c>
      <c r="AE115" s="342">
        <v>0</v>
      </c>
      <c r="AF115" s="342">
        <v>0</v>
      </c>
      <c r="AG115" s="342">
        <v>0</v>
      </c>
      <c r="AH115" s="342">
        <v>0</v>
      </c>
      <c r="AI115" s="342">
        <v>0</v>
      </c>
      <c r="AJ115" s="342">
        <v>0</v>
      </c>
      <c r="AK115" s="342">
        <v>0</v>
      </c>
      <c r="AL115" s="342">
        <v>0</v>
      </c>
      <c r="AM115" s="342">
        <v>0</v>
      </c>
      <c r="AN115" s="342">
        <v>0</v>
      </c>
      <c r="AO115" s="342">
        <v>0</v>
      </c>
      <c r="AP115" s="342">
        <v>0</v>
      </c>
      <c r="AQ115" s="342">
        <v>0</v>
      </c>
      <c r="AR115" s="342">
        <v>0</v>
      </c>
      <c r="AS115" s="342">
        <v>0</v>
      </c>
      <c r="AT115" s="342">
        <v>0</v>
      </c>
      <c r="AU115" s="342">
        <v>1.946</v>
      </c>
      <c r="AV115" s="342">
        <v>0.18</v>
      </c>
      <c r="AW115" s="342">
        <v>0</v>
      </c>
      <c r="AX115" s="342">
        <v>15.61</v>
      </c>
      <c r="AY115" s="342">
        <v>0</v>
      </c>
      <c r="AZ115" s="342">
        <v>0</v>
      </c>
      <c r="BA115" s="342">
        <v>0</v>
      </c>
      <c r="BB115" s="342">
        <v>0</v>
      </c>
      <c r="BC115" s="342">
        <v>0</v>
      </c>
      <c r="BD115" s="342">
        <v>0</v>
      </c>
      <c r="BE115" s="342">
        <v>0</v>
      </c>
      <c r="BF115" s="342">
        <v>0</v>
      </c>
      <c r="BG115" s="342">
        <v>0</v>
      </c>
      <c r="BH115" s="342">
        <v>0</v>
      </c>
      <c r="BI115" s="342">
        <v>0</v>
      </c>
      <c r="BJ115" s="342">
        <v>0</v>
      </c>
      <c r="BK115" s="342">
        <v>0</v>
      </c>
      <c r="BL115" s="372">
        <v>0</v>
      </c>
      <c r="BM115" s="373">
        <f t="shared" si="5"/>
        <v>18.552</v>
      </c>
      <c r="BN115" s="344"/>
      <c r="BO115" s="341">
        <v>0</v>
      </c>
      <c r="BP115" s="374">
        <f t="shared" si="6"/>
        <v>812.42899999999997</v>
      </c>
      <c r="BQ115" s="343">
        <f t="shared" si="7"/>
        <v>229.03299999999999</v>
      </c>
      <c r="BR115" s="375">
        <v>0</v>
      </c>
      <c r="BS115" s="341">
        <v>229.03299999999999</v>
      </c>
      <c r="BT115" s="376">
        <v>0</v>
      </c>
      <c r="BU115" s="376">
        <v>583.39599999999996</v>
      </c>
      <c r="BV115" s="341">
        <v>0</v>
      </c>
      <c r="BW115" s="377">
        <v>0</v>
      </c>
      <c r="BX115" s="344">
        <v>0</v>
      </c>
      <c r="BZ115" s="209"/>
    </row>
    <row r="116" spans="1:79" ht="15.75" customHeight="1">
      <c r="A116" s="267" t="s">
        <v>70</v>
      </c>
      <c r="B116" s="344" t="s">
        <v>201</v>
      </c>
      <c r="C116" s="342">
        <f t="shared" si="4"/>
        <v>2390.5140000000001</v>
      </c>
      <c r="D116" s="341"/>
      <c r="E116" s="341"/>
      <c r="F116" s="341"/>
      <c r="G116" s="341"/>
      <c r="H116" s="341"/>
      <c r="I116" s="341"/>
      <c r="J116" s="341"/>
      <c r="K116" s="341"/>
      <c r="L116" s="343">
        <v>2.4169999999999998</v>
      </c>
      <c r="M116" s="342">
        <v>0</v>
      </c>
      <c r="N116" s="342">
        <v>15.814</v>
      </c>
      <c r="O116" s="342">
        <v>39.658999999999999</v>
      </c>
      <c r="P116" s="342">
        <v>39.926000000000002</v>
      </c>
      <c r="Q116" s="342">
        <v>1.7999999999999999E-2</v>
      </c>
      <c r="R116" s="342">
        <v>1.446</v>
      </c>
      <c r="S116" s="342">
        <v>0.91</v>
      </c>
      <c r="T116" s="342">
        <v>0</v>
      </c>
      <c r="U116" s="342">
        <v>2.798</v>
      </c>
      <c r="V116" s="342">
        <v>2.1000000000000001E-2</v>
      </c>
      <c r="W116" s="342">
        <v>0.46899999999999997</v>
      </c>
      <c r="X116" s="342">
        <v>0.77700000000000002</v>
      </c>
      <c r="Y116" s="342">
        <v>0.71099999999999997</v>
      </c>
      <c r="Z116" s="342">
        <v>1.0349999999999999</v>
      </c>
      <c r="AA116" s="342">
        <v>4.4130000000000003</v>
      </c>
      <c r="AB116" s="342">
        <v>3.3039999999999998</v>
      </c>
      <c r="AC116" s="342">
        <v>9.125</v>
      </c>
      <c r="AD116" s="342">
        <v>25.689</v>
      </c>
      <c r="AE116" s="342">
        <v>14.015000000000001</v>
      </c>
      <c r="AF116" s="342">
        <v>7.1970000000000001</v>
      </c>
      <c r="AG116" s="342">
        <v>16.776</v>
      </c>
      <c r="AH116" s="342">
        <v>11.868</v>
      </c>
      <c r="AI116" s="342">
        <v>12.28</v>
      </c>
      <c r="AJ116" s="342">
        <v>36.381</v>
      </c>
      <c r="AK116" s="342">
        <v>14.214</v>
      </c>
      <c r="AL116" s="342">
        <v>46.305999999999997</v>
      </c>
      <c r="AM116" s="342">
        <v>51.655000000000001</v>
      </c>
      <c r="AN116" s="342">
        <v>4.8849999999999998</v>
      </c>
      <c r="AO116" s="342">
        <v>112.354</v>
      </c>
      <c r="AP116" s="342">
        <v>34.124000000000002</v>
      </c>
      <c r="AQ116" s="342">
        <v>10.016999999999999</v>
      </c>
      <c r="AR116" s="342">
        <v>35.408999999999999</v>
      </c>
      <c r="AS116" s="342">
        <v>5.3739999999999997</v>
      </c>
      <c r="AT116" s="342">
        <v>54.759</v>
      </c>
      <c r="AU116" s="342">
        <v>3.6030000000000002</v>
      </c>
      <c r="AV116" s="342">
        <v>48.386000000000003</v>
      </c>
      <c r="AW116" s="342">
        <v>9.077</v>
      </c>
      <c r="AX116" s="342">
        <v>12.782</v>
      </c>
      <c r="AY116" s="342">
        <v>1.601</v>
      </c>
      <c r="AZ116" s="342">
        <v>12.638</v>
      </c>
      <c r="BA116" s="342">
        <v>7.2880000000000003</v>
      </c>
      <c r="BB116" s="342">
        <v>40.023000000000003</v>
      </c>
      <c r="BC116" s="342">
        <v>0.82199999999999995</v>
      </c>
      <c r="BD116" s="342">
        <v>19.010000000000002</v>
      </c>
      <c r="BE116" s="342">
        <v>6.3650000000000002</v>
      </c>
      <c r="BF116" s="342">
        <v>23.646999999999998</v>
      </c>
      <c r="BG116" s="342">
        <v>4.2649999999999997</v>
      </c>
      <c r="BH116" s="342">
        <v>20.963999999999999</v>
      </c>
      <c r="BI116" s="342">
        <v>44.412999999999997</v>
      </c>
      <c r="BJ116" s="342">
        <v>0</v>
      </c>
      <c r="BK116" s="342">
        <v>0</v>
      </c>
      <c r="BL116" s="372">
        <v>0</v>
      </c>
      <c r="BM116" s="373">
        <f t="shared" si="5"/>
        <v>871.03</v>
      </c>
      <c r="BN116" s="344"/>
      <c r="BO116" s="341">
        <v>0</v>
      </c>
      <c r="BP116" s="374">
        <f t="shared" si="6"/>
        <v>1519.4839999999999</v>
      </c>
      <c r="BQ116" s="343">
        <f t="shared" si="7"/>
        <v>1519.4839999999999</v>
      </c>
      <c r="BR116" s="375">
        <v>0</v>
      </c>
      <c r="BS116" s="341">
        <v>1519.4839999999999</v>
      </c>
      <c r="BT116" s="376">
        <v>0</v>
      </c>
      <c r="BU116" s="376">
        <v>0</v>
      </c>
      <c r="BV116" s="341">
        <v>0</v>
      </c>
      <c r="BW116" s="377">
        <v>0</v>
      </c>
      <c r="BX116" s="344">
        <v>0</v>
      </c>
      <c r="BZ116" s="209"/>
    </row>
    <row r="117" spans="1:79" ht="15.75" customHeight="1">
      <c r="A117" s="267" t="s">
        <v>71</v>
      </c>
      <c r="B117" s="344" t="s">
        <v>195</v>
      </c>
      <c r="C117" s="342">
        <f t="shared" si="4"/>
        <v>1019.956</v>
      </c>
      <c r="D117" s="341"/>
      <c r="E117" s="341"/>
      <c r="F117" s="341"/>
      <c r="G117" s="341"/>
      <c r="H117" s="341"/>
      <c r="I117" s="341"/>
      <c r="J117" s="341"/>
      <c r="K117" s="341"/>
      <c r="L117" s="343">
        <v>0</v>
      </c>
      <c r="M117" s="342">
        <v>0</v>
      </c>
      <c r="N117" s="342">
        <v>0</v>
      </c>
      <c r="O117" s="342">
        <v>0</v>
      </c>
      <c r="P117" s="342">
        <v>0</v>
      </c>
      <c r="Q117" s="342">
        <v>0</v>
      </c>
      <c r="R117" s="342">
        <v>0</v>
      </c>
      <c r="S117" s="342">
        <v>0</v>
      </c>
      <c r="T117" s="342">
        <v>0</v>
      </c>
      <c r="U117" s="342">
        <v>0</v>
      </c>
      <c r="V117" s="342">
        <v>0</v>
      </c>
      <c r="W117" s="342">
        <v>0</v>
      </c>
      <c r="X117" s="342">
        <v>0</v>
      </c>
      <c r="Y117" s="342">
        <v>0</v>
      </c>
      <c r="Z117" s="342">
        <v>0</v>
      </c>
      <c r="AA117" s="342">
        <v>0</v>
      </c>
      <c r="AB117" s="342">
        <v>0</v>
      </c>
      <c r="AC117" s="342">
        <v>0</v>
      </c>
      <c r="AD117" s="342">
        <v>0</v>
      </c>
      <c r="AE117" s="342">
        <v>0</v>
      </c>
      <c r="AF117" s="342">
        <v>0</v>
      </c>
      <c r="AG117" s="342">
        <v>0</v>
      </c>
      <c r="AH117" s="342">
        <v>0</v>
      </c>
      <c r="AI117" s="342">
        <v>0</v>
      </c>
      <c r="AJ117" s="342">
        <v>0</v>
      </c>
      <c r="AK117" s="342">
        <v>0</v>
      </c>
      <c r="AL117" s="342">
        <v>0</v>
      </c>
      <c r="AM117" s="342">
        <v>0</v>
      </c>
      <c r="AN117" s="342">
        <v>0</v>
      </c>
      <c r="AO117" s="342">
        <v>0</v>
      </c>
      <c r="AP117" s="342">
        <v>0</v>
      </c>
      <c r="AQ117" s="342">
        <v>0</v>
      </c>
      <c r="AR117" s="342">
        <v>0</v>
      </c>
      <c r="AS117" s="342">
        <v>0</v>
      </c>
      <c r="AT117" s="342">
        <v>0</v>
      </c>
      <c r="AU117" s="342">
        <v>0</v>
      </c>
      <c r="AV117" s="342">
        <v>0</v>
      </c>
      <c r="AW117" s="342">
        <v>0</v>
      </c>
      <c r="AX117" s="342">
        <v>0</v>
      </c>
      <c r="AY117" s="342">
        <v>0</v>
      </c>
      <c r="AZ117" s="342">
        <v>0</v>
      </c>
      <c r="BA117" s="342">
        <v>0</v>
      </c>
      <c r="BB117" s="342">
        <v>0</v>
      </c>
      <c r="BC117" s="342">
        <v>0</v>
      </c>
      <c r="BD117" s="342">
        <v>0</v>
      </c>
      <c r="BE117" s="342">
        <v>0</v>
      </c>
      <c r="BF117" s="342">
        <v>0</v>
      </c>
      <c r="BG117" s="342">
        <v>0</v>
      </c>
      <c r="BH117" s="342">
        <v>0</v>
      </c>
      <c r="BI117" s="342">
        <v>0</v>
      </c>
      <c r="BJ117" s="342">
        <v>0</v>
      </c>
      <c r="BK117" s="342">
        <v>0</v>
      </c>
      <c r="BL117" s="372">
        <v>0</v>
      </c>
      <c r="BM117" s="373">
        <f t="shared" si="5"/>
        <v>0</v>
      </c>
      <c r="BN117" s="344"/>
      <c r="BO117" s="341">
        <v>0</v>
      </c>
      <c r="BP117" s="374">
        <f t="shared" si="6"/>
        <v>1019.956</v>
      </c>
      <c r="BQ117" s="343">
        <f t="shared" si="7"/>
        <v>1019.956</v>
      </c>
      <c r="BR117" s="375">
        <v>1019.956</v>
      </c>
      <c r="BS117" s="341">
        <v>0</v>
      </c>
      <c r="BT117" s="376">
        <v>0</v>
      </c>
      <c r="BU117" s="376">
        <v>0</v>
      </c>
      <c r="BV117" s="341">
        <v>0</v>
      </c>
      <c r="BW117" s="377">
        <v>0</v>
      </c>
      <c r="BX117" s="344">
        <v>0</v>
      </c>
      <c r="BZ117" s="209"/>
    </row>
    <row r="118" spans="1:79" ht="15.75" customHeight="1">
      <c r="A118" s="267" t="s">
        <v>75</v>
      </c>
      <c r="B118" s="344" t="s">
        <v>196</v>
      </c>
      <c r="C118" s="342">
        <f t="shared" si="4"/>
        <v>9352.372000000003</v>
      </c>
      <c r="D118" s="341"/>
      <c r="E118" s="341"/>
      <c r="F118" s="341"/>
      <c r="G118" s="341"/>
      <c r="H118" s="341"/>
      <c r="I118" s="341"/>
      <c r="J118" s="341"/>
      <c r="K118" s="341"/>
      <c r="L118" s="343">
        <v>0</v>
      </c>
      <c r="M118" s="342">
        <v>0</v>
      </c>
      <c r="N118" s="342">
        <v>0</v>
      </c>
      <c r="O118" s="342">
        <v>0</v>
      </c>
      <c r="P118" s="342">
        <v>0</v>
      </c>
      <c r="Q118" s="342">
        <v>0</v>
      </c>
      <c r="R118" s="342">
        <v>0</v>
      </c>
      <c r="S118" s="342">
        <v>0</v>
      </c>
      <c r="T118" s="342">
        <v>0</v>
      </c>
      <c r="U118" s="342">
        <v>0</v>
      </c>
      <c r="V118" s="342">
        <v>0</v>
      </c>
      <c r="W118" s="342">
        <v>0</v>
      </c>
      <c r="X118" s="342">
        <v>0</v>
      </c>
      <c r="Y118" s="342">
        <v>0</v>
      </c>
      <c r="Z118" s="342">
        <v>0</v>
      </c>
      <c r="AA118" s="342">
        <v>0</v>
      </c>
      <c r="AB118" s="342">
        <v>0</v>
      </c>
      <c r="AC118" s="342">
        <v>0</v>
      </c>
      <c r="AD118" s="342">
        <v>0</v>
      </c>
      <c r="AE118" s="342">
        <v>0</v>
      </c>
      <c r="AF118" s="342">
        <v>0</v>
      </c>
      <c r="AG118" s="342">
        <v>0</v>
      </c>
      <c r="AH118" s="342">
        <v>0</v>
      </c>
      <c r="AI118" s="342">
        <v>0</v>
      </c>
      <c r="AJ118" s="342">
        <v>0</v>
      </c>
      <c r="AK118" s="342">
        <v>0</v>
      </c>
      <c r="AL118" s="342">
        <v>0</v>
      </c>
      <c r="AM118" s="342">
        <v>0</v>
      </c>
      <c r="AN118" s="342">
        <v>0</v>
      </c>
      <c r="AO118" s="342">
        <v>0</v>
      </c>
      <c r="AP118" s="342">
        <v>0</v>
      </c>
      <c r="AQ118" s="342">
        <v>0</v>
      </c>
      <c r="AR118" s="342">
        <v>0</v>
      </c>
      <c r="AS118" s="342">
        <v>0</v>
      </c>
      <c r="AT118" s="342">
        <v>0</v>
      </c>
      <c r="AU118" s="342">
        <v>0</v>
      </c>
      <c r="AV118" s="342">
        <v>0</v>
      </c>
      <c r="AW118" s="342">
        <v>0</v>
      </c>
      <c r="AX118" s="342">
        <v>0</v>
      </c>
      <c r="AY118" s="342">
        <v>0</v>
      </c>
      <c r="AZ118" s="342">
        <v>0</v>
      </c>
      <c r="BA118" s="342">
        <v>0</v>
      </c>
      <c r="BB118" s="342">
        <v>0</v>
      </c>
      <c r="BC118" s="342">
        <v>0</v>
      </c>
      <c r="BD118" s="342">
        <v>0</v>
      </c>
      <c r="BE118" s="342">
        <v>0</v>
      </c>
      <c r="BF118" s="342">
        <v>0</v>
      </c>
      <c r="BG118" s="342">
        <v>0</v>
      </c>
      <c r="BH118" s="342">
        <v>0</v>
      </c>
      <c r="BI118" s="342">
        <v>0</v>
      </c>
      <c r="BJ118" s="342">
        <v>0</v>
      </c>
      <c r="BK118" s="342">
        <v>0</v>
      </c>
      <c r="BL118" s="372">
        <v>0</v>
      </c>
      <c r="BM118" s="373">
        <f t="shared" si="5"/>
        <v>0</v>
      </c>
      <c r="BN118" s="344"/>
      <c r="BO118" s="341">
        <v>48264.413</v>
      </c>
      <c r="BP118" s="374">
        <f t="shared" si="6"/>
        <v>-38912.040999999997</v>
      </c>
      <c r="BQ118" s="343">
        <f t="shared" si="7"/>
        <v>-38912.040999999997</v>
      </c>
      <c r="BR118" s="375">
        <v>0</v>
      </c>
      <c r="BS118" s="341">
        <v>-38912.040999999997</v>
      </c>
      <c r="BT118" s="376">
        <v>0</v>
      </c>
      <c r="BU118" s="376">
        <v>0</v>
      </c>
      <c r="BV118" s="341">
        <v>0</v>
      </c>
      <c r="BW118" s="377">
        <v>0</v>
      </c>
      <c r="BX118" s="344">
        <v>0</v>
      </c>
      <c r="BZ118" s="209"/>
    </row>
    <row r="119" spans="1:79" ht="15.75" customHeight="1" thickBot="1">
      <c r="A119" s="280" t="s">
        <v>76</v>
      </c>
      <c r="B119" s="344" t="s">
        <v>139</v>
      </c>
      <c r="C119" s="342">
        <f t="shared" si="4"/>
        <v>0</v>
      </c>
      <c r="D119" s="341"/>
      <c r="E119" s="341"/>
      <c r="F119" s="341"/>
      <c r="G119" s="341"/>
      <c r="H119" s="341"/>
      <c r="I119" s="341"/>
      <c r="J119" s="341"/>
      <c r="K119" s="341"/>
      <c r="L119" s="343">
        <v>0</v>
      </c>
      <c r="M119" s="342">
        <v>0</v>
      </c>
      <c r="N119" s="342">
        <v>0</v>
      </c>
      <c r="O119" s="342">
        <v>0</v>
      </c>
      <c r="P119" s="342">
        <v>0</v>
      </c>
      <c r="Q119" s="342">
        <v>0</v>
      </c>
      <c r="R119" s="342">
        <v>0</v>
      </c>
      <c r="S119" s="342">
        <v>0</v>
      </c>
      <c r="T119" s="342">
        <v>0</v>
      </c>
      <c r="U119" s="342">
        <v>0</v>
      </c>
      <c r="V119" s="342">
        <v>0</v>
      </c>
      <c r="W119" s="342">
        <v>0</v>
      </c>
      <c r="X119" s="342">
        <v>0</v>
      </c>
      <c r="Y119" s="342">
        <v>0</v>
      </c>
      <c r="Z119" s="342">
        <v>0</v>
      </c>
      <c r="AA119" s="342">
        <v>0</v>
      </c>
      <c r="AB119" s="342">
        <v>0</v>
      </c>
      <c r="AC119" s="342">
        <v>0</v>
      </c>
      <c r="AD119" s="342">
        <v>0</v>
      </c>
      <c r="AE119" s="342">
        <v>0</v>
      </c>
      <c r="AF119" s="342">
        <v>0</v>
      </c>
      <c r="AG119" s="342">
        <v>0</v>
      </c>
      <c r="AH119" s="342">
        <v>0</v>
      </c>
      <c r="AI119" s="342">
        <v>0</v>
      </c>
      <c r="AJ119" s="342">
        <v>0</v>
      </c>
      <c r="AK119" s="342">
        <v>0</v>
      </c>
      <c r="AL119" s="342">
        <v>0</v>
      </c>
      <c r="AM119" s="342">
        <v>0</v>
      </c>
      <c r="AN119" s="342">
        <v>0</v>
      </c>
      <c r="AO119" s="342">
        <v>0</v>
      </c>
      <c r="AP119" s="342">
        <v>0</v>
      </c>
      <c r="AQ119" s="342">
        <v>0</v>
      </c>
      <c r="AR119" s="342">
        <v>0</v>
      </c>
      <c r="AS119" s="342">
        <v>0</v>
      </c>
      <c r="AT119" s="342">
        <v>0</v>
      </c>
      <c r="AU119" s="342">
        <v>0</v>
      </c>
      <c r="AV119" s="342">
        <v>0</v>
      </c>
      <c r="AW119" s="342">
        <v>0</v>
      </c>
      <c r="AX119" s="342">
        <v>0</v>
      </c>
      <c r="AY119" s="342">
        <v>0</v>
      </c>
      <c r="AZ119" s="342">
        <v>0</v>
      </c>
      <c r="BA119" s="342">
        <v>0</v>
      </c>
      <c r="BB119" s="342">
        <v>0</v>
      </c>
      <c r="BC119" s="342">
        <v>0</v>
      </c>
      <c r="BD119" s="342">
        <v>0</v>
      </c>
      <c r="BE119" s="342">
        <v>0</v>
      </c>
      <c r="BF119" s="342">
        <v>0</v>
      </c>
      <c r="BG119" s="342">
        <v>0</v>
      </c>
      <c r="BH119" s="342">
        <v>0</v>
      </c>
      <c r="BI119" s="342">
        <v>0</v>
      </c>
      <c r="BJ119" s="342">
        <v>0</v>
      </c>
      <c r="BK119" s="342">
        <v>0</v>
      </c>
      <c r="BL119" s="342">
        <v>0</v>
      </c>
      <c r="BM119" s="373">
        <f t="shared" si="5"/>
        <v>0</v>
      </c>
      <c r="BN119" s="344"/>
      <c r="BO119" s="341">
        <v>0</v>
      </c>
      <c r="BP119" s="374">
        <f t="shared" si="6"/>
        <v>0</v>
      </c>
      <c r="BQ119" s="343">
        <f t="shared" si="7"/>
        <v>0</v>
      </c>
      <c r="BR119" s="375">
        <v>0</v>
      </c>
      <c r="BS119" s="341">
        <v>0</v>
      </c>
      <c r="BT119" s="376">
        <v>0</v>
      </c>
      <c r="BU119" s="376">
        <v>0</v>
      </c>
      <c r="BV119" s="341">
        <v>0</v>
      </c>
      <c r="BW119" s="377">
        <v>0</v>
      </c>
      <c r="BX119" s="344">
        <v>0</v>
      </c>
      <c r="BZ119" s="209"/>
    </row>
    <row r="120" spans="1:79" ht="15.75" customHeight="1" thickTop="1" thickBot="1">
      <c r="B120" s="378" t="s">
        <v>80</v>
      </c>
      <c r="C120" s="348">
        <f>SUM(C67:C119)</f>
        <v>468885.56700000016</v>
      </c>
      <c r="D120" s="348">
        <f t="shared" ref="D120:BR120" si="8">SUM(D67:D119)</f>
        <v>0</v>
      </c>
      <c r="E120" s="348">
        <f t="shared" si="8"/>
        <v>0</v>
      </c>
      <c r="F120" s="348">
        <f t="shared" si="8"/>
        <v>0</v>
      </c>
      <c r="G120" s="348">
        <f t="shared" si="8"/>
        <v>0</v>
      </c>
      <c r="H120" s="348">
        <f t="shared" si="8"/>
        <v>0</v>
      </c>
      <c r="I120" s="348">
        <f t="shared" si="8"/>
        <v>0</v>
      </c>
      <c r="J120" s="348">
        <f t="shared" si="8"/>
        <v>0</v>
      </c>
      <c r="K120" s="379">
        <f t="shared" si="8"/>
        <v>0</v>
      </c>
      <c r="L120" s="348">
        <f t="shared" si="8"/>
        <v>4239.3890000000001</v>
      </c>
      <c r="M120" s="348">
        <f t="shared" si="8"/>
        <v>3347.0839999999998</v>
      </c>
      <c r="N120" s="348">
        <f t="shared" si="8"/>
        <v>300.04900000000004</v>
      </c>
      <c r="O120" s="348">
        <f t="shared" si="8"/>
        <v>9423.4919999999947</v>
      </c>
      <c r="P120" s="348">
        <f t="shared" si="8"/>
        <v>3121.7609999999995</v>
      </c>
      <c r="Q120" s="348">
        <f t="shared" si="8"/>
        <v>235.50899999999993</v>
      </c>
      <c r="R120" s="348">
        <f t="shared" si="8"/>
        <v>709.75600000000009</v>
      </c>
      <c r="S120" s="348">
        <f t="shared" si="8"/>
        <v>471.82300000000004</v>
      </c>
      <c r="T120" s="348">
        <f t="shared" si="8"/>
        <v>0</v>
      </c>
      <c r="U120" s="348">
        <f t="shared" si="8"/>
        <v>794.82699999999988</v>
      </c>
      <c r="V120" s="348">
        <f t="shared" si="8"/>
        <v>246.03899999999999</v>
      </c>
      <c r="W120" s="348">
        <f t="shared" si="8"/>
        <v>237.83300000000006</v>
      </c>
      <c r="X120" s="348">
        <f t="shared" si="8"/>
        <v>673.01800000000014</v>
      </c>
      <c r="Y120" s="348">
        <f t="shared" si="8"/>
        <v>746.80500000000018</v>
      </c>
      <c r="Z120" s="348">
        <f t="shared" si="8"/>
        <v>360.93199999999996</v>
      </c>
      <c r="AA120" s="348">
        <f t="shared" si="8"/>
        <v>398.97999999999996</v>
      </c>
      <c r="AB120" s="348">
        <f t="shared" si="8"/>
        <v>261.28199999999993</v>
      </c>
      <c r="AC120" s="348">
        <f t="shared" si="8"/>
        <v>6926.3140000000003</v>
      </c>
      <c r="AD120" s="348">
        <f t="shared" si="8"/>
        <v>2039.299</v>
      </c>
      <c r="AE120" s="348">
        <f t="shared" si="8"/>
        <v>16228.638000000001</v>
      </c>
      <c r="AF120" s="348">
        <f t="shared" si="8"/>
        <v>981.32600000000002</v>
      </c>
      <c r="AG120" s="348">
        <f t="shared" si="8"/>
        <v>900.86099999999988</v>
      </c>
      <c r="AH120" s="348">
        <f t="shared" si="8"/>
        <v>5104.9000000000015</v>
      </c>
      <c r="AI120" s="348">
        <f t="shared" si="8"/>
        <v>4704.8109999999997</v>
      </c>
      <c r="AJ120" s="348">
        <f t="shared" si="8"/>
        <v>7716.6029999999992</v>
      </c>
      <c r="AK120" s="348">
        <f t="shared" si="8"/>
        <v>2062.0410000000006</v>
      </c>
      <c r="AL120" s="348">
        <f t="shared" si="8"/>
        <v>10115.878000000001</v>
      </c>
      <c r="AM120" s="348">
        <f t="shared" si="8"/>
        <v>4033.4180000000001</v>
      </c>
      <c r="AN120" s="348">
        <f t="shared" si="8"/>
        <v>93.701999999999998</v>
      </c>
      <c r="AO120" s="348">
        <f t="shared" si="8"/>
        <v>15818.789999999999</v>
      </c>
      <c r="AP120" s="348">
        <f t="shared" si="8"/>
        <v>4139.6309999999994</v>
      </c>
      <c r="AQ120" s="348">
        <f t="shared" si="8"/>
        <v>491.12699999999995</v>
      </c>
      <c r="AR120" s="348">
        <f t="shared" si="8"/>
        <v>4144.4869999999992</v>
      </c>
      <c r="AS120" s="348">
        <f t="shared" si="8"/>
        <v>523.05899999999997</v>
      </c>
      <c r="AT120" s="348">
        <f t="shared" si="8"/>
        <v>3471.39</v>
      </c>
      <c r="AU120" s="348">
        <f t="shared" si="8"/>
        <v>822.34500000000003</v>
      </c>
      <c r="AV120" s="348">
        <f t="shared" si="8"/>
        <v>480.16399999999999</v>
      </c>
      <c r="AW120" s="348">
        <f t="shared" si="8"/>
        <v>3476.1109999999999</v>
      </c>
      <c r="AX120" s="348">
        <f t="shared" si="8"/>
        <v>1666.3250000000007</v>
      </c>
      <c r="AY120" s="348">
        <f t="shared" si="8"/>
        <v>8.5399999999999991</v>
      </c>
      <c r="AZ120" s="348">
        <f t="shared" si="8"/>
        <v>548.327</v>
      </c>
      <c r="BA120" s="348">
        <f t="shared" si="8"/>
        <v>3973.9300000000007</v>
      </c>
      <c r="BB120" s="348">
        <f t="shared" si="8"/>
        <v>717.22099999999978</v>
      </c>
      <c r="BC120" s="348">
        <f t="shared" si="8"/>
        <v>6446.6640000000016</v>
      </c>
      <c r="BD120" s="348">
        <f t="shared" si="8"/>
        <v>265.81700000000001</v>
      </c>
      <c r="BE120" s="348">
        <f t="shared" si="8"/>
        <v>1220.954</v>
      </c>
      <c r="BF120" s="348">
        <f t="shared" si="8"/>
        <v>2291.6430000000005</v>
      </c>
      <c r="BG120" s="348">
        <f t="shared" si="8"/>
        <v>1301.1500000000001</v>
      </c>
      <c r="BH120" s="348">
        <f t="shared" si="8"/>
        <v>330.35500000000002</v>
      </c>
      <c r="BI120" s="348">
        <f t="shared" si="8"/>
        <v>690.03499999999997</v>
      </c>
      <c r="BJ120" s="348">
        <f t="shared" si="8"/>
        <v>0</v>
      </c>
      <c r="BK120" s="348">
        <f t="shared" si="8"/>
        <v>0</v>
      </c>
      <c r="BL120" s="348">
        <f t="shared" si="8"/>
        <v>0</v>
      </c>
      <c r="BM120" s="348">
        <f t="shared" si="8"/>
        <v>139304.43499999994</v>
      </c>
      <c r="BN120" s="378">
        <f t="shared" si="8"/>
        <v>0</v>
      </c>
      <c r="BO120" s="379">
        <f t="shared" si="8"/>
        <v>94477.634000000005</v>
      </c>
      <c r="BP120" s="379">
        <f t="shared" si="8"/>
        <v>178485.79300000001</v>
      </c>
      <c r="BQ120" s="348">
        <f t="shared" si="8"/>
        <v>140388.67699999997</v>
      </c>
      <c r="BR120" s="348">
        <f t="shared" si="8"/>
        <v>19592.887000000002</v>
      </c>
      <c r="BS120" s="380">
        <f t="shared" ref="BS120:BX120" si="9">SUM(BS67:BS119)</f>
        <v>120795.78999999998</v>
      </c>
      <c r="BT120" s="380">
        <f t="shared" si="9"/>
        <v>37343.498999999996</v>
      </c>
      <c r="BU120" s="380">
        <f t="shared" si="9"/>
        <v>753.61699999999996</v>
      </c>
      <c r="BV120" s="348">
        <f t="shared" si="9"/>
        <v>57385.133999999998</v>
      </c>
      <c r="BW120" s="348">
        <f t="shared" si="9"/>
        <v>-767.42900000000054</v>
      </c>
      <c r="BX120" s="381">
        <f t="shared" si="9"/>
        <v>0</v>
      </c>
      <c r="BZ120" s="209"/>
    </row>
    <row r="121" spans="1:79" ht="15.75" customHeight="1" thickTop="1">
      <c r="B121" s="90" t="s">
        <v>111</v>
      </c>
      <c r="C121" s="382"/>
      <c r="D121" s="383"/>
      <c r="E121" s="383"/>
      <c r="F121" s="383">
        <f>F61</f>
        <v>15140.569</v>
      </c>
      <c r="G121" s="383">
        <f>G61</f>
        <v>0</v>
      </c>
      <c r="H121" s="383">
        <f>H61</f>
        <v>2032.1020000000003</v>
      </c>
      <c r="I121" s="383">
        <f>I61</f>
        <v>0</v>
      </c>
      <c r="J121" s="383">
        <f>J61</f>
        <v>10469.610999999997</v>
      </c>
      <c r="K121" s="383"/>
      <c r="L121" s="382">
        <v>6608.5230000000001</v>
      </c>
      <c r="M121" s="384">
        <v>2707.7579999999998</v>
      </c>
      <c r="N121" s="384">
        <v>498.44200000000001</v>
      </c>
      <c r="O121" s="384">
        <v>3724.2370000000001</v>
      </c>
      <c r="P121" s="384">
        <v>1679.3240000000001</v>
      </c>
      <c r="Q121" s="384">
        <v>392.88499999999999</v>
      </c>
      <c r="R121" s="384">
        <v>573.29999999999995</v>
      </c>
      <c r="S121" s="384">
        <v>337</v>
      </c>
      <c r="T121" s="384">
        <v>0</v>
      </c>
      <c r="U121" s="384">
        <v>512.11199999999997</v>
      </c>
      <c r="V121" s="384">
        <v>221.99700000000001</v>
      </c>
      <c r="W121" s="384">
        <v>77.710999999999999</v>
      </c>
      <c r="X121" s="384">
        <v>234.37899999999999</v>
      </c>
      <c r="Y121" s="384">
        <v>327.71</v>
      </c>
      <c r="Z121" s="384">
        <v>301.82100000000003</v>
      </c>
      <c r="AA121" s="384">
        <v>479.25400000000002</v>
      </c>
      <c r="AB121" s="384">
        <v>568.68799999999999</v>
      </c>
      <c r="AC121" s="384">
        <v>2302.4259999999999</v>
      </c>
      <c r="AD121" s="384">
        <v>1960.7460000000001</v>
      </c>
      <c r="AE121" s="384">
        <v>15941.056</v>
      </c>
      <c r="AF121" s="384">
        <v>2301.3679999999999</v>
      </c>
      <c r="AG121" s="384">
        <v>1409.7919999999999</v>
      </c>
      <c r="AH121" s="384">
        <v>4589.2539999999999</v>
      </c>
      <c r="AI121" s="384">
        <v>13221.475</v>
      </c>
      <c r="AJ121" s="384">
        <v>11563.323</v>
      </c>
      <c r="AK121" s="384">
        <v>1103.307</v>
      </c>
      <c r="AL121" s="384">
        <v>-3983.3009999999999</v>
      </c>
      <c r="AM121" s="384">
        <v>10201.925999999999</v>
      </c>
      <c r="AN121" s="384">
        <v>290.45800000000003</v>
      </c>
      <c r="AO121" s="384">
        <v>10543.03</v>
      </c>
      <c r="AP121" s="384">
        <v>4631.357</v>
      </c>
      <c r="AQ121" s="384">
        <v>619.67499999999995</v>
      </c>
      <c r="AR121" s="384">
        <v>4598.9319999999998</v>
      </c>
      <c r="AS121" s="384">
        <v>519.66899999999998</v>
      </c>
      <c r="AT121" s="384">
        <v>12802.032999999999</v>
      </c>
      <c r="AU121" s="384">
        <v>877.20600000000002</v>
      </c>
      <c r="AV121" s="384">
        <v>796.09900000000005</v>
      </c>
      <c r="AW121" s="384">
        <v>16473.276000000002</v>
      </c>
      <c r="AX121" s="384">
        <v>2139.386</v>
      </c>
      <c r="AY121" s="384">
        <v>6.09</v>
      </c>
      <c r="AZ121" s="384">
        <v>588.49400000000003</v>
      </c>
      <c r="BA121" s="384">
        <v>2538.2130000000002</v>
      </c>
      <c r="BB121" s="384">
        <v>1929.905</v>
      </c>
      <c r="BC121" s="384">
        <v>20300.072</v>
      </c>
      <c r="BD121" s="384">
        <v>473.77499999999998</v>
      </c>
      <c r="BE121" s="384">
        <v>9983.5789999999997</v>
      </c>
      <c r="BF121" s="384">
        <v>4136.8999999999996</v>
      </c>
      <c r="BG121" s="384">
        <v>1563.1969999999999</v>
      </c>
      <c r="BH121" s="384">
        <v>500.62599999999998</v>
      </c>
      <c r="BI121" s="384">
        <v>1155.5139999999999</v>
      </c>
      <c r="BJ121" s="384">
        <v>1019.956</v>
      </c>
      <c r="BK121" s="384">
        <v>0</v>
      </c>
      <c r="BL121" s="384">
        <v>0</v>
      </c>
      <c r="BM121" s="385">
        <f>SUM(L121:BL121)</f>
        <v>178343.95499999996</v>
      </c>
      <c r="BN121" s="385">
        <f>SUM(C121:BL121)</f>
        <v>205986.23699999996</v>
      </c>
      <c r="BZ121" s="209"/>
    </row>
    <row r="122" spans="1:79" ht="15.75" customHeight="1" thickBot="1">
      <c r="B122" s="90" t="s">
        <v>11</v>
      </c>
      <c r="C122" s="343"/>
      <c r="D122" s="341"/>
      <c r="E122" s="341"/>
      <c r="F122" s="341"/>
      <c r="G122" s="341"/>
      <c r="H122" s="341"/>
      <c r="I122" s="341"/>
      <c r="J122" s="341"/>
      <c r="K122" s="341"/>
      <c r="L122" s="343">
        <v>1026.0719999999999</v>
      </c>
      <c r="M122" s="342">
        <v>221.12700000000001</v>
      </c>
      <c r="N122" s="342">
        <v>114.607</v>
      </c>
      <c r="O122" s="342">
        <v>1425.104</v>
      </c>
      <c r="P122" s="342">
        <v>633.15200000000004</v>
      </c>
      <c r="Q122" s="342">
        <v>64.613</v>
      </c>
      <c r="R122" s="342">
        <v>220.18199999999999</v>
      </c>
      <c r="S122" s="342">
        <v>126.998</v>
      </c>
      <c r="T122" s="342">
        <v>0</v>
      </c>
      <c r="U122" s="342">
        <v>205.87799999999999</v>
      </c>
      <c r="V122" s="342">
        <v>94.311999999999998</v>
      </c>
      <c r="W122" s="342">
        <v>44.271000000000001</v>
      </c>
      <c r="X122" s="342">
        <v>151.78800000000001</v>
      </c>
      <c r="Y122" s="342">
        <v>188.268</v>
      </c>
      <c r="Z122" s="342">
        <v>110.22499999999999</v>
      </c>
      <c r="AA122" s="342">
        <v>194.96299999999999</v>
      </c>
      <c r="AB122" s="342">
        <v>424.20299999999997</v>
      </c>
      <c r="AC122" s="342">
        <v>1109.1120000000001</v>
      </c>
      <c r="AD122" s="342">
        <v>509.71899999999999</v>
      </c>
      <c r="AE122" s="342">
        <v>2983.2289999999998</v>
      </c>
      <c r="AF122" s="342">
        <v>660.12099999999998</v>
      </c>
      <c r="AG122" s="342">
        <v>756.06799999999998</v>
      </c>
      <c r="AH122" s="342">
        <v>1396.742</v>
      </c>
      <c r="AI122" s="342">
        <v>3293.9009999999998</v>
      </c>
      <c r="AJ122" s="342">
        <v>1343.53</v>
      </c>
      <c r="AK122" s="342">
        <v>603.69000000000005</v>
      </c>
      <c r="AL122" s="342">
        <v>1872.8019999999999</v>
      </c>
      <c r="AM122" s="342">
        <v>3848.8470000000002</v>
      </c>
      <c r="AN122" s="342">
        <v>198.977</v>
      </c>
      <c r="AO122" s="342">
        <v>5185.0829999999996</v>
      </c>
      <c r="AP122" s="342">
        <v>1199.6279999999999</v>
      </c>
      <c r="AQ122" s="342">
        <v>500.27</v>
      </c>
      <c r="AR122" s="342">
        <v>1537.1780000000001</v>
      </c>
      <c r="AS122" s="342">
        <v>409.96300000000002</v>
      </c>
      <c r="AT122" s="342">
        <v>5225.5159999999996</v>
      </c>
      <c r="AU122" s="342">
        <v>376.303</v>
      </c>
      <c r="AV122" s="342">
        <v>184.95500000000001</v>
      </c>
      <c r="AW122" s="342">
        <v>1159.17</v>
      </c>
      <c r="AX122" s="342">
        <v>1364.12</v>
      </c>
      <c r="AY122" s="342">
        <v>5.6159999999999997</v>
      </c>
      <c r="AZ122" s="342">
        <v>193.20500000000001</v>
      </c>
      <c r="BA122" s="342">
        <v>629.44799999999998</v>
      </c>
      <c r="BB122" s="342">
        <v>1584.722</v>
      </c>
      <c r="BC122" s="342">
        <v>16919.374</v>
      </c>
      <c r="BD122" s="342">
        <v>374.12799999999999</v>
      </c>
      <c r="BE122" s="342">
        <v>8412.241</v>
      </c>
      <c r="BF122" s="342">
        <v>3129.134</v>
      </c>
      <c r="BG122" s="342">
        <v>416.58499999999998</v>
      </c>
      <c r="BH122" s="342">
        <v>500.62599999999998</v>
      </c>
      <c r="BI122" s="342">
        <v>302.697</v>
      </c>
      <c r="BJ122" s="342">
        <v>1019.956</v>
      </c>
      <c r="BK122" s="342">
        <v>0</v>
      </c>
      <c r="BL122" s="342">
        <v>0</v>
      </c>
      <c r="BM122" s="344">
        <f t="shared" ref="BM122:BM129" si="10">SUM(L122:BL122)</f>
        <v>74452.419000000009</v>
      </c>
      <c r="BN122" s="344">
        <f t="shared" ref="BN122:BN129" si="11">SUM(C122:BL122)</f>
        <v>74452.419000000009</v>
      </c>
      <c r="BZ122" s="209"/>
    </row>
    <row r="123" spans="1:79" ht="15.75" customHeight="1" thickTop="1">
      <c r="B123" s="90" t="s">
        <v>108</v>
      </c>
      <c r="C123" s="343"/>
      <c r="D123" s="341"/>
      <c r="E123" s="341"/>
      <c r="F123" s="341"/>
      <c r="G123" s="341"/>
      <c r="H123" s="341"/>
      <c r="I123" s="341"/>
      <c r="J123" s="341"/>
      <c r="K123" s="341"/>
      <c r="L123" s="343">
        <v>1014.7430000000001</v>
      </c>
      <c r="M123" s="342">
        <v>220.08199999999999</v>
      </c>
      <c r="N123" s="342">
        <v>102.858</v>
      </c>
      <c r="O123" s="342">
        <v>1264.5820000000001</v>
      </c>
      <c r="P123" s="342">
        <v>599.91099999999994</v>
      </c>
      <c r="Q123" s="342">
        <v>57.293999999999997</v>
      </c>
      <c r="R123" s="342">
        <v>196.363</v>
      </c>
      <c r="S123" s="342">
        <v>124.14400000000001</v>
      </c>
      <c r="T123" s="342">
        <v>0</v>
      </c>
      <c r="U123" s="342">
        <v>183.095</v>
      </c>
      <c r="V123" s="342">
        <v>82.838999999999999</v>
      </c>
      <c r="W123" s="342">
        <v>39.673000000000002</v>
      </c>
      <c r="X123" s="342">
        <v>136.249</v>
      </c>
      <c r="Y123" s="342">
        <v>169.09399999999999</v>
      </c>
      <c r="Z123" s="342">
        <v>105.23099999999999</v>
      </c>
      <c r="AA123" s="342">
        <v>173.36500000000001</v>
      </c>
      <c r="AB123" s="342">
        <v>394.34899999999999</v>
      </c>
      <c r="AC123" s="342">
        <v>955.75199999999995</v>
      </c>
      <c r="AD123" s="342">
        <v>458.00299999999999</v>
      </c>
      <c r="AE123" s="342">
        <v>2653.3890000000001</v>
      </c>
      <c r="AF123" s="342">
        <v>608.77099999999996</v>
      </c>
      <c r="AG123" s="342">
        <v>667.83600000000001</v>
      </c>
      <c r="AH123" s="342">
        <v>1241.0909999999999</v>
      </c>
      <c r="AI123" s="342">
        <v>2930.9580000000001</v>
      </c>
      <c r="AJ123" s="342">
        <v>1216.809</v>
      </c>
      <c r="AK123" s="342">
        <v>576.68399999999997</v>
      </c>
      <c r="AL123" s="342">
        <v>1675.779</v>
      </c>
      <c r="AM123" s="342">
        <v>3332.895</v>
      </c>
      <c r="AN123" s="342">
        <v>168.31</v>
      </c>
      <c r="AO123" s="342">
        <v>4792.2889999999998</v>
      </c>
      <c r="AP123" s="342">
        <v>1121.085</v>
      </c>
      <c r="AQ123" s="342">
        <v>434.73200000000003</v>
      </c>
      <c r="AR123" s="342">
        <v>1343.575</v>
      </c>
      <c r="AS123" s="342">
        <v>358.92599999999999</v>
      </c>
      <c r="AT123" s="342">
        <v>3039.4720000000002</v>
      </c>
      <c r="AU123" s="342">
        <v>323.08</v>
      </c>
      <c r="AV123" s="342">
        <v>165.821</v>
      </c>
      <c r="AW123" s="342">
        <v>1017.731</v>
      </c>
      <c r="AX123" s="342">
        <v>1184.6489999999999</v>
      </c>
      <c r="AY123" s="342">
        <v>4.9930000000000003</v>
      </c>
      <c r="AZ123" s="342">
        <v>175.21299999999999</v>
      </c>
      <c r="BA123" s="342">
        <v>583.78499999999997</v>
      </c>
      <c r="BB123" s="342">
        <v>1415.3420000000001</v>
      </c>
      <c r="BC123" s="342">
        <v>11386.291999999999</v>
      </c>
      <c r="BD123" s="342">
        <v>329.27699999999999</v>
      </c>
      <c r="BE123" s="342">
        <v>8254.9</v>
      </c>
      <c r="BF123" s="342">
        <v>3018.8110000000001</v>
      </c>
      <c r="BG123" s="342">
        <v>387.89800000000002</v>
      </c>
      <c r="BH123" s="342">
        <v>434.50900000000001</v>
      </c>
      <c r="BI123" s="342">
        <v>292.01600000000002</v>
      </c>
      <c r="BJ123" s="342">
        <v>950.90800000000002</v>
      </c>
      <c r="BK123" s="342">
        <v>0</v>
      </c>
      <c r="BL123" s="342">
        <v>0</v>
      </c>
      <c r="BM123" s="344">
        <f t="shared" si="10"/>
        <v>62365.453000000023</v>
      </c>
      <c r="BN123" s="344">
        <f t="shared" si="11"/>
        <v>62365.453000000023</v>
      </c>
      <c r="BP123" s="95" t="s">
        <v>115</v>
      </c>
      <c r="BQ123" s="386"/>
      <c r="BR123" s="386"/>
      <c r="BS123" s="386"/>
      <c r="BT123" s="387">
        <f>BM121</f>
        <v>178343.95499999996</v>
      </c>
      <c r="BV123" s="95" t="s">
        <v>120</v>
      </c>
      <c r="BW123" s="386"/>
      <c r="BX123" s="386"/>
      <c r="BY123" s="386"/>
      <c r="BZ123" s="387">
        <f>BP120</f>
        <v>178485.79300000001</v>
      </c>
    </row>
    <row r="124" spans="1:79" ht="15.75" customHeight="1">
      <c r="B124" s="90" t="s">
        <v>109</v>
      </c>
      <c r="C124" s="343"/>
      <c r="D124" s="341"/>
      <c r="E124" s="341"/>
      <c r="F124" s="341"/>
      <c r="G124" s="341"/>
      <c r="H124" s="341"/>
      <c r="I124" s="341"/>
      <c r="J124" s="341"/>
      <c r="K124" s="341"/>
      <c r="L124" s="343">
        <v>10.355</v>
      </c>
      <c r="M124" s="342">
        <v>1.002</v>
      </c>
      <c r="N124" s="342">
        <v>11.04</v>
      </c>
      <c r="O124" s="342">
        <v>144.053</v>
      </c>
      <c r="P124" s="342">
        <v>30.664000000000001</v>
      </c>
      <c r="Q124" s="342">
        <v>7.0860000000000003</v>
      </c>
      <c r="R124" s="342">
        <v>21.613</v>
      </c>
      <c r="S124" s="342">
        <v>2.39</v>
      </c>
      <c r="T124" s="342">
        <v>0</v>
      </c>
      <c r="U124" s="342">
        <v>21.385999999999999</v>
      </c>
      <c r="V124" s="342">
        <v>9.8480000000000008</v>
      </c>
      <c r="W124" s="342">
        <v>0.62</v>
      </c>
      <c r="X124" s="342">
        <v>14.375</v>
      </c>
      <c r="Y124" s="342">
        <v>17.216000000000001</v>
      </c>
      <c r="Z124" s="342">
        <v>4.74</v>
      </c>
      <c r="AA124" s="342">
        <v>20.81</v>
      </c>
      <c r="AB124" s="342">
        <v>27.721</v>
      </c>
      <c r="AC124" s="342">
        <v>148.232</v>
      </c>
      <c r="AD124" s="342">
        <v>50.374000000000002</v>
      </c>
      <c r="AE124" s="342">
        <v>311.37599999999998</v>
      </c>
      <c r="AF124" s="342">
        <v>48.624000000000002</v>
      </c>
      <c r="AG124" s="342">
        <v>84.489000000000004</v>
      </c>
      <c r="AH124" s="342">
        <v>149.001</v>
      </c>
      <c r="AI124" s="342">
        <v>347.38499999999999</v>
      </c>
      <c r="AJ124" s="342">
        <v>124.254</v>
      </c>
      <c r="AK124" s="342">
        <v>24.216000000000001</v>
      </c>
      <c r="AL124" s="342">
        <v>197.005</v>
      </c>
      <c r="AM124" s="342">
        <v>503.012</v>
      </c>
      <c r="AN124" s="342">
        <v>30.193000000000001</v>
      </c>
      <c r="AO124" s="342">
        <v>380.12099999999998</v>
      </c>
      <c r="AP124" s="342">
        <v>74.772999999999996</v>
      </c>
      <c r="AQ124" s="342">
        <v>64.340999999999994</v>
      </c>
      <c r="AR124" s="342">
        <v>190.66900000000001</v>
      </c>
      <c r="AS124" s="342">
        <v>50.34</v>
      </c>
      <c r="AT124" s="342">
        <v>2177.9569999999999</v>
      </c>
      <c r="AU124" s="342">
        <v>45.136000000000003</v>
      </c>
      <c r="AV124" s="342">
        <v>19.134</v>
      </c>
      <c r="AW124" s="342">
        <v>138.52600000000001</v>
      </c>
      <c r="AX124" s="342">
        <v>107.10599999999999</v>
      </c>
      <c r="AY124" s="342">
        <v>0.623</v>
      </c>
      <c r="AZ124" s="342">
        <v>15.936999999999999</v>
      </c>
      <c r="BA124" s="342">
        <v>40.966000000000001</v>
      </c>
      <c r="BB124" s="342">
        <v>161.88800000000001</v>
      </c>
      <c r="BC124" s="342">
        <v>1124.097</v>
      </c>
      <c r="BD124" s="342">
        <v>44.850999999999999</v>
      </c>
      <c r="BE124" s="342">
        <v>149.459</v>
      </c>
      <c r="BF124" s="342">
        <v>101.504</v>
      </c>
      <c r="BG124" s="342">
        <v>27.466999999999999</v>
      </c>
      <c r="BH124" s="342">
        <v>66.082999999999998</v>
      </c>
      <c r="BI124" s="342">
        <v>10.645</v>
      </c>
      <c r="BJ124" s="342">
        <v>50.078000000000003</v>
      </c>
      <c r="BK124" s="342">
        <v>0</v>
      </c>
      <c r="BL124" s="342">
        <v>0</v>
      </c>
      <c r="BM124" s="344">
        <f t="shared" si="10"/>
        <v>7404.7809999999999</v>
      </c>
      <c r="BN124" s="344">
        <f t="shared" si="11"/>
        <v>7404.7809999999999</v>
      </c>
      <c r="BP124" s="60" t="s">
        <v>119</v>
      </c>
      <c r="BQ124" s="388"/>
      <c r="BR124" s="388"/>
      <c r="BS124" s="388"/>
      <c r="BT124" s="374">
        <f>J121</f>
        <v>10469.610999999997</v>
      </c>
      <c r="BV124" s="60" t="s">
        <v>81</v>
      </c>
      <c r="BW124" s="388"/>
      <c r="BX124" s="388"/>
      <c r="BY124" s="388"/>
      <c r="BZ124" s="374">
        <f>BV120</f>
        <v>57385.133999999998</v>
      </c>
    </row>
    <row r="125" spans="1:79" s="309" customFormat="1" ht="15.75" customHeight="1">
      <c r="B125" s="90" t="s">
        <v>110</v>
      </c>
      <c r="C125" s="389"/>
      <c r="D125" s="390"/>
      <c r="E125" s="390"/>
      <c r="F125" s="390"/>
      <c r="G125" s="390"/>
      <c r="H125" s="390"/>
      <c r="I125" s="390"/>
      <c r="J125" s="390"/>
      <c r="K125" s="390"/>
      <c r="L125" s="389">
        <v>0.97399999999999998</v>
      </c>
      <c r="M125" s="391">
        <v>4.2999999999999997E-2</v>
      </c>
      <c r="N125" s="391">
        <v>0.70899999999999996</v>
      </c>
      <c r="O125" s="391">
        <v>16.469000000000001</v>
      </c>
      <c r="P125" s="391">
        <v>2.577</v>
      </c>
      <c r="Q125" s="391">
        <v>0.23300000000000001</v>
      </c>
      <c r="R125" s="391">
        <v>2.206</v>
      </c>
      <c r="S125" s="391">
        <v>0.46400000000000002</v>
      </c>
      <c r="T125" s="391">
        <v>0</v>
      </c>
      <c r="U125" s="391">
        <v>1.397</v>
      </c>
      <c r="V125" s="391">
        <v>1.625</v>
      </c>
      <c r="W125" s="391">
        <v>3.9780000000000002</v>
      </c>
      <c r="X125" s="391">
        <v>1.1639999999999999</v>
      </c>
      <c r="Y125" s="391">
        <v>1.958</v>
      </c>
      <c r="Z125" s="391">
        <v>0.254</v>
      </c>
      <c r="AA125" s="391">
        <v>0.78800000000000003</v>
      </c>
      <c r="AB125" s="391">
        <v>2.133</v>
      </c>
      <c r="AC125" s="391">
        <v>5.1280000000000001</v>
      </c>
      <c r="AD125" s="391">
        <v>1.3420000000000001</v>
      </c>
      <c r="AE125" s="391">
        <v>18.463999999999999</v>
      </c>
      <c r="AF125" s="391">
        <v>2.726</v>
      </c>
      <c r="AG125" s="391">
        <v>3.7429999999999999</v>
      </c>
      <c r="AH125" s="391">
        <v>6.65</v>
      </c>
      <c r="AI125" s="391">
        <v>15.558</v>
      </c>
      <c r="AJ125" s="391">
        <v>2.4670000000000001</v>
      </c>
      <c r="AK125" s="391">
        <v>2.79</v>
      </c>
      <c r="AL125" s="391">
        <v>1.7999999999999999E-2</v>
      </c>
      <c r="AM125" s="391">
        <v>12.94</v>
      </c>
      <c r="AN125" s="391">
        <v>0.47399999999999998</v>
      </c>
      <c r="AO125" s="391">
        <v>12.673</v>
      </c>
      <c r="AP125" s="391">
        <v>3.77</v>
      </c>
      <c r="AQ125" s="391">
        <v>1.1970000000000001</v>
      </c>
      <c r="AR125" s="391">
        <v>2.9340000000000002</v>
      </c>
      <c r="AS125" s="391">
        <v>0.69699999999999995</v>
      </c>
      <c r="AT125" s="391">
        <v>8.0869999999999997</v>
      </c>
      <c r="AU125" s="391">
        <v>8.0869999999999997</v>
      </c>
      <c r="AV125" s="391">
        <v>0</v>
      </c>
      <c r="AW125" s="391">
        <v>2.9129999999999998</v>
      </c>
      <c r="AX125" s="391">
        <v>72.364999999999995</v>
      </c>
      <c r="AY125" s="391">
        <v>0</v>
      </c>
      <c r="AZ125" s="391">
        <v>2.0550000000000002</v>
      </c>
      <c r="BA125" s="391">
        <v>4.6970000000000001</v>
      </c>
      <c r="BB125" s="391">
        <v>7.492</v>
      </c>
      <c r="BC125" s="391">
        <v>4408.9849999999997</v>
      </c>
      <c r="BD125" s="391">
        <v>0</v>
      </c>
      <c r="BE125" s="391">
        <v>7.8819999999999997</v>
      </c>
      <c r="BF125" s="391">
        <v>8.8190000000000008</v>
      </c>
      <c r="BG125" s="391">
        <v>1.22</v>
      </c>
      <c r="BH125" s="391">
        <v>3.4000000000000002E-2</v>
      </c>
      <c r="BI125" s="391">
        <v>3.5999999999999997E-2</v>
      </c>
      <c r="BJ125" s="391">
        <v>18.97</v>
      </c>
      <c r="BK125" s="391">
        <v>0</v>
      </c>
      <c r="BL125" s="391">
        <v>0</v>
      </c>
      <c r="BM125" s="344">
        <f t="shared" si="10"/>
        <v>4682.1849999999995</v>
      </c>
      <c r="BN125" s="344">
        <f t="shared" si="11"/>
        <v>4682.1849999999995</v>
      </c>
      <c r="BO125" s="327"/>
      <c r="BP125" s="60" t="s">
        <v>116</v>
      </c>
      <c r="BQ125" s="256"/>
      <c r="BR125" s="256"/>
      <c r="BS125" s="256"/>
      <c r="BT125" s="392">
        <f>I121</f>
        <v>0</v>
      </c>
      <c r="BV125" s="60" t="s">
        <v>121</v>
      </c>
      <c r="BW125" s="388"/>
      <c r="BX125" s="388"/>
      <c r="BY125" s="388"/>
      <c r="BZ125" s="374">
        <f>BW120</f>
        <v>-767.42900000000054</v>
      </c>
      <c r="CA125" s="316"/>
    </row>
    <row r="126" spans="1:79" ht="15.75" customHeight="1">
      <c r="B126" s="90" t="s">
        <v>112</v>
      </c>
      <c r="C126" s="343"/>
      <c r="D126" s="341"/>
      <c r="E126" s="341"/>
      <c r="F126" s="341"/>
      <c r="G126" s="341"/>
      <c r="H126" s="341"/>
      <c r="I126" s="341"/>
      <c r="J126" s="341"/>
      <c r="K126" s="341"/>
      <c r="L126" s="343">
        <v>0.94499999999999995</v>
      </c>
      <c r="M126" s="342">
        <v>0</v>
      </c>
      <c r="N126" s="342">
        <v>2.6579999999999999</v>
      </c>
      <c r="O126" s="342">
        <v>1.2689999999999999</v>
      </c>
      <c r="P126" s="342">
        <v>0.32600000000000001</v>
      </c>
      <c r="Q126" s="342">
        <v>0.126</v>
      </c>
      <c r="R126" s="342">
        <v>1.08</v>
      </c>
      <c r="S126" s="342">
        <v>0.28599999999999998</v>
      </c>
      <c r="T126" s="342">
        <v>0</v>
      </c>
      <c r="U126" s="342">
        <v>29.373999999999999</v>
      </c>
      <c r="V126" s="342">
        <v>0.78400000000000003</v>
      </c>
      <c r="W126" s="342">
        <v>0.443</v>
      </c>
      <c r="X126" s="342">
        <v>1.377</v>
      </c>
      <c r="Y126" s="342">
        <v>0.54500000000000004</v>
      </c>
      <c r="Z126" s="342">
        <v>1E-3</v>
      </c>
      <c r="AA126" s="342">
        <v>0.92400000000000004</v>
      </c>
      <c r="AB126" s="342">
        <v>1.131</v>
      </c>
      <c r="AC126" s="342">
        <v>6.2190000000000003</v>
      </c>
      <c r="AD126" s="342">
        <v>28.158999999999999</v>
      </c>
      <c r="AE126" s="342">
        <v>221.989</v>
      </c>
      <c r="AF126" s="342">
        <v>8.1649999999999991</v>
      </c>
      <c r="AG126" s="342">
        <v>39.256</v>
      </c>
      <c r="AH126" s="342">
        <v>62.5</v>
      </c>
      <c r="AI126" s="342">
        <v>145.887</v>
      </c>
      <c r="AJ126" s="342">
        <v>1.5649999999999999</v>
      </c>
      <c r="AK126" s="342">
        <v>3.4000000000000002E-2</v>
      </c>
      <c r="AL126" s="342">
        <v>3.0000000000000001E-3</v>
      </c>
      <c r="AM126" s="342">
        <v>13.634</v>
      </c>
      <c r="AN126" s="342">
        <v>1.208</v>
      </c>
      <c r="AO126" s="342">
        <v>398.22399999999999</v>
      </c>
      <c r="AP126" s="342">
        <v>1.41</v>
      </c>
      <c r="AQ126" s="342">
        <v>5.6000000000000001E-2</v>
      </c>
      <c r="AR126" s="342">
        <v>327.21499999999997</v>
      </c>
      <c r="AS126" s="342">
        <v>1.496</v>
      </c>
      <c r="AT126" s="342">
        <v>21.038</v>
      </c>
      <c r="AU126" s="342">
        <v>5.0890000000000004</v>
      </c>
      <c r="AV126" s="342">
        <v>2.2149999999999999</v>
      </c>
      <c r="AW126" s="342">
        <v>76.507999999999996</v>
      </c>
      <c r="AX126" s="342">
        <v>6.6260000000000003</v>
      </c>
      <c r="AY126" s="342">
        <v>3.3000000000000002E-2</v>
      </c>
      <c r="AZ126" s="342">
        <v>0.95</v>
      </c>
      <c r="BA126" s="342">
        <v>4.2759999999999998</v>
      </c>
      <c r="BB126" s="342">
        <v>0.17499999999999999</v>
      </c>
      <c r="BC126" s="342">
        <v>0</v>
      </c>
      <c r="BD126" s="342">
        <v>0</v>
      </c>
      <c r="BE126" s="342">
        <v>0.20399999999999999</v>
      </c>
      <c r="BF126" s="342">
        <v>8.7530000000000001</v>
      </c>
      <c r="BG126" s="342">
        <v>11.51</v>
      </c>
      <c r="BH126" s="342">
        <v>0</v>
      </c>
      <c r="BI126" s="342">
        <v>0.58799999999999997</v>
      </c>
      <c r="BJ126" s="342">
        <v>0</v>
      </c>
      <c r="BK126" s="342">
        <v>0</v>
      </c>
      <c r="BL126" s="342">
        <v>0</v>
      </c>
      <c r="BM126" s="344">
        <f t="shared" si="10"/>
        <v>1436.2539999999999</v>
      </c>
      <c r="BN126" s="344">
        <f t="shared" si="11"/>
        <v>1436.2539999999999</v>
      </c>
      <c r="BO126" s="327"/>
      <c r="BP126" s="60" t="s">
        <v>117</v>
      </c>
      <c r="BQ126" s="388"/>
      <c r="BR126" s="388"/>
      <c r="BS126" s="388"/>
      <c r="BT126" s="374">
        <f>H121+F121</f>
        <v>17172.670999999998</v>
      </c>
      <c r="BV126" s="60" t="s">
        <v>122</v>
      </c>
      <c r="BW126" s="388"/>
      <c r="BX126" s="388"/>
      <c r="BY126" s="388"/>
      <c r="BZ126" s="374">
        <f>BX120</f>
        <v>0</v>
      </c>
      <c r="CA126" s="317"/>
    </row>
    <row r="127" spans="1:79" ht="15.75" customHeight="1">
      <c r="B127" s="90" t="s">
        <v>213</v>
      </c>
      <c r="C127" s="343"/>
      <c r="D127" s="341"/>
      <c r="E127" s="341"/>
      <c r="F127" s="341"/>
      <c r="G127" s="341"/>
      <c r="H127" s="341"/>
      <c r="I127" s="341"/>
      <c r="J127" s="341"/>
      <c r="K127" s="341"/>
      <c r="L127" s="343">
        <v>0</v>
      </c>
      <c r="M127" s="342">
        <v>0</v>
      </c>
      <c r="N127" s="342">
        <v>0</v>
      </c>
      <c r="O127" s="342">
        <v>0</v>
      </c>
      <c r="P127" s="342">
        <v>0</v>
      </c>
      <c r="Q127" s="342">
        <v>0</v>
      </c>
      <c r="R127" s="342">
        <v>0</v>
      </c>
      <c r="S127" s="342">
        <v>0</v>
      </c>
      <c r="T127" s="342">
        <v>0</v>
      </c>
      <c r="U127" s="342">
        <v>0</v>
      </c>
      <c r="V127" s="342">
        <v>0</v>
      </c>
      <c r="W127" s="342">
        <v>0</v>
      </c>
      <c r="X127" s="342">
        <v>0</v>
      </c>
      <c r="Y127" s="342">
        <v>0</v>
      </c>
      <c r="Z127" s="342">
        <v>0</v>
      </c>
      <c r="AA127" s="342">
        <v>0</v>
      </c>
      <c r="AB127" s="342">
        <v>0</v>
      </c>
      <c r="AC127" s="342">
        <v>0</v>
      </c>
      <c r="AD127" s="342">
        <v>0</v>
      </c>
      <c r="AE127" s="342">
        <v>0</v>
      </c>
      <c r="AF127" s="342">
        <v>0</v>
      </c>
      <c r="AG127" s="342">
        <v>0</v>
      </c>
      <c r="AH127" s="342">
        <v>0</v>
      </c>
      <c r="AI127" s="342">
        <v>0</v>
      </c>
      <c r="AJ127" s="342">
        <v>0</v>
      </c>
      <c r="AK127" s="342">
        <v>-33.755000000000003</v>
      </c>
      <c r="AL127" s="342">
        <v>0</v>
      </c>
      <c r="AM127" s="342">
        <v>0</v>
      </c>
      <c r="AN127" s="342">
        <v>0</v>
      </c>
      <c r="AO127" s="342">
        <v>0</v>
      </c>
      <c r="AP127" s="342">
        <v>0</v>
      </c>
      <c r="AQ127" s="342">
        <v>-54.372</v>
      </c>
      <c r="AR127" s="342">
        <v>0</v>
      </c>
      <c r="AS127" s="342">
        <v>-60</v>
      </c>
      <c r="AT127" s="342">
        <v>0</v>
      </c>
      <c r="AU127" s="342">
        <v>0</v>
      </c>
      <c r="AV127" s="342">
        <v>0</v>
      </c>
      <c r="AW127" s="342">
        <v>0</v>
      </c>
      <c r="AX127" s="342">
        <v>-4.4219999999999997</v>
      </c>
      <c r="AY127" s="342">
        <v>0</v>
      </c>
      <c r="AZ127" s="342">
        <v>0</v>
      </c>
      <c r="BA127" s="342">
        <v>0</v>
      </c>
      <c r="BB127" s="342">
        <v>0</v>
      </c>
      <c r="BC127" s="342">
        <v>0</v>
      </c>
      <c r="BD127" s="342">
        <v>0</v>
      </c>
      <c r="BE127" s="342">
        <v>0</v>
      </c>
      <c r="BF127" s="342">
        <v>0</v>
      </c>
      <c r="BG127" s="342">
        <v>0</v>
      </c>
      <c r="BH127" s="342">
        <v>0</v>
      </c>
      <c r="BI127" s="342">
        <v>0</v>
      </c>
      <c r="BJ127" s="342">
        <v>0</v>
      </c>
      <c r="BK127" s="342">
        <v>0</v>
      </c>
      <c r="BL127" s="342">
        <v>0</v>
      </c>
      <c r="BM127" s="344">
        <f t="shared" si="10"/>
        <v>-152.54900000000001</v>
      </c>
      <c r="BN127" s="344">
        <f t="shared" si="11"/>
        <v>-152.54900000000001</v>
      </c>
      <c r="BO127" s="327"/>
      <c r="BP127" s="60" t="s">
        <v>118</v>
      </c>
      <c r="BQ127" s="388"/>
      <c r="BR127" s="388"/>
      <c r="BS127" s="388"/>
      <c r="BT127" s="374">
        <f>G121</f>
        <v>0</v>
      </c>
      <c r="BV127" s="60" t="s">
        <v>266</v>
      </c>
      <c r="BW127" s="388"/>
      <c r="BX127" s="388"/>
      <c r="BY127" s="388"/>
      <c r="BZ127" s="374">
        <f>BO120</f>
        <v>94477.634000000005</v>
      </c>
      <c r="CA127" s="317"/>
    </row>
    <row r="128" spans="1:79" ht="15.75" customHeight="1" thickBot="1">
      <c r="B128" s="90" t="s">
        <v>113</v>
      </c>
      <c r="C128" s="393"/>
      <c r="D128" s="394"/>
      <c r="E128" s="394"/>
      <c r="F128" s="394"/>
      <c r="G128" s="394"/>
      <c r="H128" s="394"/>
      <c r="I128" s="394"/>
      <c r="J128" s="394"/>
      <c r="K128" s="394"/>
      <c r="L128" s="393">
        <v>5581.5060000000003</v>
      </c>
      <c r="M128" s="395">
        <v>2486.6309999999999</v>
      </c>
      <c r="N128" s="395">
        <v>381.17700000000002</v>
      </c>
      <c r="O128" s="395">
        <v>2297.864</v>
      </c>
      <c r="P128" s="395">
        <v>1045.846</v>
      </c>
      <c r="Q128" s="395">
        <v>328.14600000000002</v>
      </c>
      <c r="R128" s="395">
        <v>352.03800000000001</v>
      </c>
      <c r="S128" s="395">
        <v>209.71600000000001</v>
      </c>
      <c r="T128" s="395">
        <v>0</v>
      </c>
      <c r="U128" s="395">
        <v>276.86</v>
      </c>
      <c r="V128" s="395">
        <v>126.901</v>
      </c>
      <c r="W128" s="395">
        <v>32.997</v>
      </c>
      <c r="X128" s="395">
        <v>81.213999999999999</v>
      </c>
      <c r="Y128" s="395">
        <v>138.89699999999999</v>
      </c>
      <c r="Z128" s="395">
        <v>191.595</v>
      </c>
      <c r="AA128" s="395">
        <v>283.36700000000002</v>
      </c>
      <c r="AB128" s="395">
        <v>143.35400000000001</v>
      </c>
      <c r="AC128" s="395">
        <v>1187.095</v>
      </c>
      <c r="AD128" s="395">
        <v>1422.8679999999999</v>
      </c>
      <c r="AE128" s="395">
        <v>12735.838</v>
      </c>
      <c r="AF128" s="395">
        <v>1633.0820000000001</v>
      </c>
      <c r="AG128" s="395">
        <v>614.46799999999996</v>
      </c>
      <c r="AH128" s="395">
        <v>3130.0120000000002</v>
      </c>
      <c r="AI128" s="395">
        <v>9781.6869999999999</v>
      </c>
      <c r="AJ128" s="395">
        <v>10218.227999999999</v>
      </c>
      <c r="AK128" s="395">
        <v>533.33799999999997</v>
      </c>
      <c r="AL128" s="395">
        <v>-5856.1059999999998</v>
      </c>
      <c r="AM128" s="395">
        <v>6339.4449999999997</v>
      </c>
      <c r="AN128" s="395">
        <v>90.272999999999996</v>
      </c>
      <c r="AO128" s="395">
        <v>4959.723</v>
      </c>
      <c r="AP128" s="395">
        <v>3430.319</v>
      </c>
      <c r="AQ128" s="395">
        <v>173.721</v>
      </c>
      <c r="AR128" s="395">
        <v>2734.5390000000002</v>
      </c>
      <c r="AS128" s="395">
        <v>168.21</v>
      </c>
      <c r="AT128" s="395">
        <v>7555.4790000000003</v>
      </c>
      <c r="AU128" s="395">
        <v>495.81400000000002</v>
      </c>
      <c r="AV128" s="395">
        <v>608.92899999999997</v>
      </c>
      <c r="AW128" s="395">
        <v>15237.598</v>
      </c>
      <c r="AX128" s="395">
        <v>773.06200000000001</v>
      </c>
      <c r="AY128" s="395">
        <v>0.441</v>
      </c>
      <c r="AZ128" s="395">
        <v>394.339</v>
      </c>
      <c r="BA128" s="395">
        <v>1904.489</v>
      </c>
      <c r="BB128" s="395">
        <v>345.00799999999998</v>
      </c>
      <c r="BC128" s="395">
        <v>3380.6979999999999</v>
      </c>
      <c r="BD128" s="395">
        <v>99.647000000000006</v>
      </c>
      <c r="BE128" s="395">
        <v>1571.134</v>
      </c>
      <c r="BF128" s="395">
        <v>999.01300000000003</v>
      </c>
      <c r="BG128" s="395">
        <v>1135.1020000000001</v>
      </c>
      <c r="BH128" s="395">
        <v>0</v>
      </c>
      <c r="BI128" s="395">
        <v>852.22900000000004</v>
      </c>
      <c r="BJ128" s="395">
        <v>0</v>
      </c>
      <c r="BK128" s="395">
        <v>0</v>
      </c>
      <c r="BL128" s="395">
        <v>0</v>
      </c>
      <c r="BM128" s="396">
        <f t="shared" si="10"/>
        <v>102607.83100000006</v>
      </c>
      <c r="BN128" s="396">
        <f t="shared" si="11"/>
        <v>102607.83100000006</v>
      </c>
      <c r="BO128" s="327"/>
      <c r="BP128" s="267"/>
      <c r="BQ128" s="388"/>
      <c r="BR128" s="388"/>
      <c r="BS128" s="388"/>
      <c r="BT128" s="374"/>
      <c r="BV128" s="60" t="s">
        <v>267</v>
      </c>
      <c r="BW128" s="388"/>
      <c r="BX128" s="388"/>
      <c r="BY128" s="388"/>
      <c r="BZ128" s="374">
        <f>BO61</f>
        <v>123594.89499999999</v>
      </c>
      <c r="CA128" s="317"/>
    </row>
    <row r="129" spans="2:79" ht="15.75" customHeight="1" thickTop="1" thickBot="1">
      <c r="B129" s="108" t="s">
        <v>114</v>
      </c>
      <c r="C129" s="397"/>
      <c r="D129" s="397"/>
      <c r="E129" s="397"/>
      <c r="F129" s="397"/>
      <c r="G129" s="397"/>
      <c r="H129" s="397"/>
      <c r="I129" s="397"/>
      <c r="J129" s="397"/>
      <c r="K129" s="397"/>
      <c r="L129" s="398">
        <v>19.187999999999999</v>
      </c>
      <c r="M129" s="399">
        <v>4.1660000000000004</v>
      </c>
      <c r="N129" s="399">
        <v>1.331</v>
      </c>
      <c r="O129" s="399">
        <v>8.8360000000000003</v>
      </c>
      <c r="P129" s="399">
        <v>1.234</v>
      </c>
      <c r="Q129" s="399">
        <v>4.9000000000000002E-2</v>
      </c>
      <c r="R129" s="399">
        <v>2.5099999999999998</v>
      </c>
      <c r="S129" s="399">
        <v>1.248</v>
      </c>
      <c r="T129" s="399">
        <v>0</v>
      </c>
      <c r="U129" s="399">
        <v>0.29099999999999998</v>
      </c>
      <c r="V129" s="399">
        <v>6.4000000000000001E-2</v>
      </c>
      <c r="W129" s="399">
        <v>0.107</v>
      </c>
      <c r="X129" s="399">
        <v>0.379</v>
      </c>
      <c r="Y129" s="399">
        <v>1.921</v>
      </c>
      <c r="Z129" s="399">
        <v>1.556</v>
      </c>
      <c r="AA129" s="399">
        <v>0.48299999999999998</v>
      </c>
      <c r="AB129" s="399">
        <v>0.58099999999999996</v>
      </c>
      <c r="AC129" s="399">
        <v>0.90500000000000003</v>
      </c>
      <c r="AD129" s="399">
        <v>0.66400000000000003</v>
      </c>
      <c r="AE129" s="399">
        <v>20.469000000000001</v>
      </c>
      <c r="AF129" s="399">
        <v>4.1660000000000004</v>
      </c>
      <c r="AG129" s="399">
        <v>1.5609999999999999</v>
      </c>
      <c r="AH129" s="399">
        <v>1.478</v>
      </c>
      <c r="AI129" s="399">
        <v>25.917999999999999</v>
      </c>
      <c r="AJ129" s="399">
        <v>6.827</v>
      </c>
      <c r="AK129" s="399">
        <v>0.46400000000000002</v>
      </c>
      <c r="AL129" s="399">
        <v>0.48699999999999999</v>
      </c>
      <c r="AM129" s="399">
        <v>3.1469999999999998</v>
      </c>
      <c r="AN129" s="399">
        <v>0.19400000000000001</v>
      </c>
      <c r="AO129" s="399">
        <v>8.1639999999999997</v>
      </c>
      <c r="AP129" s="399">
        <v>7.5659999999999998</v>
      </c>
      <c r="AQ129" s="399">
        <v>0.56999999999999995</v>
      </c>
      <c r="AR129" s="399">
        <v>1.272</v>
      </c>
      <c r="AS129" s="399">
        <v>0.94199999999999995</v>
      </c>
      <c r="AT129" s="399">
        <v>1.5229999999999999</v>
      </c>
      <c r="AU129" s="399">
        <v>0.186</v>
      </c>
      <c r="AV129" s="399">
        <v>0.10299999999999999</v>
      </c>
      <c r="AW129" s="399">
        <v>0.76400000000000001</v>
      </c>
      <c r="AX129" s="399">
        <v>1.8260000000000001</v>
      </c>
      <c r="AY129" s="399">
        <v>1.0999999999999999E-2</v>
      </c>
      <c r="AZ129" s="399">
        <v>0.42799999999999999</v>
      </c>
      <c r="BA129" s="399">
        <v>0.877</v>
      </c>
      <c r="BB129" s="399">
        <v>4.5570000000000004</v>
      </c>
      <c r="BC129" s="399">
        <v>20.001000000000001</v>
      </c>
      <c r="BD129" s="399">
        <v>0.221</v>
      </c>
      <c r="BE129" s="399">
        <v>12.691000000000001</v>
      </c>
      <c r="BF129" s="399">
        <v>4.3449999999999998</v>
      </c>
      <c r="BG129" s="399">
        <v>1.5940000000000001</v>
      </c>
      <c r="BH129" s="399">
        <v>1.1579999999999999</v>
      </c>
      <c r="BI129" s="399">
        <v>4.2430000000000003</v>
      </c>
      <c r="BJ129" s="399">
        <v>11.544</v>
      </c>
      <c r="BK129" s="399">
        <v>0</v>
      </c>
      <c r="BL129" s="399">
        <v>0</v>
      </c>
      <c r="BM129" s="381">
        <f t="shared" si="10"/>
        <v>194.81</v>
      </c>
      <c r="BN129" s="400">
        <f t="shared" si="11"/>
        <v>194.81</v>
      </c>
      <c r="BO129" s="327"/>
      <c r="BP129" s="401" t="s">
        <v>82</v>
      </c>
      <c r="BQ129" s="328"/>
      <c r="BR129" s="328"/>
      <c r="BS129" s="328"/>
      <c r="BT129" s="400">
        <f>BT123+BT124+BT125+BT126+BT127</f>
        <v>205986.23699999996</v>
      </c>
      <c r="BV129" s="401" t="s">
        <v>82</v>
      </c>
      <c r="BW129" s="328"/>
      <c r="BX129" s="328"/>
      <c r="BY129" s="328"/>
      <c r="BZ129" s="400">
        <f>BZ123+BZ124+BZ125+BZ126+BZ127-BZ128</f>
        <v>205986.23699999999</v>
      </c>
      <c r="CA129" s="317"/>
    </row>
    <row r="130" spans="2:79" ht="15.75" customHeight="1" thickTop="1"/>
  </sheetData>
  <mergeCells count="9">
    <mergeCell ref="I5:I7"/>
    <mergeCell ref="J5:J7"/>
    <mergeCell ref="K5:K7"/>
    <mergeCell ref="C5:C7"/>
    <mergeCell ref="D5:D6"/>
    <mergeCell ref="E5:E7"/>
    <mergeCell ref="F5:F6"/>
    <mergeCell ref="G5:G7"/>
    <mergeCell ref="H5:H7"/>
  </mergeCells>
  <printOptions gridLines="1"/>
  <pageMargins left="0.19685039370078741" right="0.19685039370078741" top="0.59055118110236227" bottom="0.31496062992125984" header="0.51181102362204722" footer="0.23622047244094491"/>
  <pageSetup paperSize="9" scale="14" fitToWidth="3" orientation="landscape" horizontalDpi="300" verticalDpi="300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3"/>
  <sheetViews>
    <sheetView showGridLines="0" view="pageBreakPreview" topLeftCell="D1" zoomScale="106" zoomScaleNormal="100" zoomScaleSheetLayoutView="106" workbookViewId="0">
      <selection activeCell="D1" sqref="D1"/>
    </sheetView>
  </sheetViews>
  <sheetFormatPr defaultColWidth="11.42578125" defaultRowHeight="12.75"/>
  <cols>
    <col min="1" max="1" width="9.140625" style="209" customWidth="1"/>
    <col min="2" max="2" width="42.28515625" style="209" customWidth="1"/>
    <col min="3" max="3" width="12.140625" style="209" customWidth="1"/>
    <col min="4" max="4" width="11.5703125" style="209" customWidth="1"/>
    <col min="5" max="7" width="9.7109375" style="209" customWidth="1"/>
    <col min="8" max="8" width="11.28515625" style="209" customWidth="1"/>
    <col min="9" max="9" width="11.5703125" style="209" customWidth="1"/>
    <col min="10" max="10" width="11.140625" style="209" customWidth="1"/>
    <col min="11" max="11" width="13.7109375" style="209" customWidth="1"/>
    <col min="12" max="64" width="12.7109375" style="209" customWidth="1"/>
    <col min="65" max="66" width="12.7109375" style="327" customWidth="1"/>
    <col min="67" max="67" width="11.28515625" style="209" customWidth="1"/>
    <col min="68" max="71" width="9.7109375" style="209" customWidth="1"/>
    <col min="72" max="72" width="10.85546875" style="209" customWidth="1"/>
    <col min="73" max="75" width="9.7109375" style="209" customWidth="1"/>
    <col min="76" max="76" width="10.42578125" style="209" customWidth="1"/>
    <col min="77" max="77" width="14.7109375" style="209" customWidth="1"/>
    <col min="78" max="78" width="9.7109375" style="317" customWidth="1"/>
    <col min="79" max="16384" width="11.42578125" style="209"/>
  </cols>
  <sheetData>
    <row r="1" spans="1:78" ht="15.75">
      <c r="B1" s="210"/>
      <c r="C1" s="210"/>
      <c r="D1" s="210"/>
      <c r="E1" s="210"/>
      <c r="F1" s="4" t="s">
        <v>185</v>
      </c>
      <c r="G1" s="483" t="s">
        <v>278</v>
      </c>
      <c r="H1" s="211"/>
      <c r="I1" s="210"/>
      <c r="J1" s="210"/>
      <c r="K1" s="210"/>
      <c r="L1" s="210"/>
      <c r="M1" s="210"/>
      <c r="N1" s="405" t="s">
        <v>145</v>
      </c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2"/>
    </row>
    <row r="2" spans="1:78">
      <c r="B2" s="194" t="s">
        <v>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3" t="s">
        <v>279</v>
      </c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3"/>
      <c r="BN2" s="213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2"/>
    </row>
    <row r="3" spans="1:78" ht="13.5" thickBot="1">
      <c r="B3" s="210"/>
      <c r="C3" s="214" t="s">
        <v>85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3"/>
      <c r="BN3" s="215"/>
      <c r="BO3" s="210"/>
      <c r="BP3" s="210"/>
      <c r="BQ3" s="210"/>
      <c r="BR3" s="210"/>
      <c r="BS3" s="210"/>
      <c r="BT3" s="214"/>
      <c r="BU3" s="210"/>
      <c r="BV3" s="210"/>
      <c r="BW3" s="210"/>
      <c r="BX3" s="210"/>
      <c r="BY3" s="210"/>
      <c r="BZ3" s="212"/>
    </row>
    <row r="4" spans="1:78" ht="14.25" thickTop="1" thickBot="1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6" t="s">
        <v>86</v>
      </c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8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2"/>
      <c r="BZ4" s="210"/>
    </row>
    <row r="5" spans="1:78" ht="70.5" customHeight="1" thickTop="1">
      <c r="A5" s="219"/>
      <c r="B5" s="220" t="s">
        <v>84</v>
      </c>
      <c r="C5" s="488" t="s">
        <v>280</v>
      </c>
      <c r="D5" s="221" t="s">
        <v>87</v>
      </c>
      <c r="E5" s="221" t="s">
        <v>88</v>
      </c>
      <c r="F5" s="221" t="s">
        <v>214</v>
      </c>
      <c r="G5" s="221" t="s">
        <v>212</v>
      </c>
      <c r="H5" s="221" t="s">
        <v>89</v>
      </c>
      <c r="I5" s="221" t="s">
        <v>90</v>
      </c>
      <c r="J5" s="222" t="s">
        <v>91</v>
      </c>
      <c r="K5" s="223" t="s">
        <v>124</v>
      </c>
      <c r="L5" s="489" t="s">
        <v>281</v>
      </c>
      <c r="M5" s="224" t="s">
        <v>265</v>
      </c>
      <c r="N5" s="490" t="s">
        <v>270</v>
      </c>
      <c r="O5" s="490" t="s">
        <v>146</v>
      </c>
      <c r="P5" s="490" t="s">
        <v>282</v>
      </c>
      <c r="Q5" s="490" t="s">
        <v>283</v>
      </c>
      <c r="R5" s="224" t="s">
        <v>204</v>
      </c>
      <c r="S5" s="490" t="s">
        <v>284</v>
      </c>
      <c r="T5" s="490" t="s">
        <v>285</v>
      </c>
      <c r="U5" s="490" t="s">
        <v>147</v>
      </c>
      <c r="V5" s="224" t="s">
        <v>132</v>
      </c>
      <c r="W5" s="224" t="s">
        <v>133</v>
      </c>
      <c r="X5" s="490" t="s">
        <v>286</v>
      </c>
      <c r="Y5" s="224" t="s">
        <v>134</v>
      </c>
      <c r="Z5" s="224" t="s">
        <v>205</v>
      </c>
      <c r="AA5" s="490" t="s">
        <v>287</v>
      </c>
      <c r="AB5" s="224" t="s">
        <v>135</v>
      </c>
      <c r="AC5" s="224" t="s">
        <v>207</v>
      </c>
      <c r="AD5" s="224" t="s">
        <v>136</v>
      </c>
      <c r="AE5" s="490" t="s">
        <v>197</v>
      </c>
      <c r="AF5" s="490" t="s">
        <v>288</v>
      </c>
      <c r="AG5" s="490" t="s">
        <v>151</v>
      </c>
      <c r="AH5" s="490" t="s">
        <v>289</v>
      </c>
      <c r="AI5" s="490" t="s">
        <v>152</v>
      </c>
      <c r="AJ5" s="490" t="s">
        <v>153</v>
      </c>
      <c r="AK5" s="224" t="s">
        <v>41</v>
      </c>
      <c r="AL5" s="224" t="s">
        <v>43</v>
      </c>
      <c r="AM5" s="490" t="s">
        <v>154</v>
      </c>
      <c r="AN5" s="224" t="s">
        <v>187</v>
      </c>
      <c r="AO5" s="224" t="s">
        <v>47</v>
      </c>
      <c r="AP5" s="490" t="s">
        <v>290</v>
      </c>
      <c r="AQ5" s="224" t="s">
        <v>209</v>
      </c>
      <c r="AR5" s="224" t="s">
        <v>51</v>
      </c>
      <c r="AS5" s="224" t="s">
        <v>188</v>
      </c>
      <c r="AT5" s="224" t="s">
        <v>137</v>
      </c>
      <c r="AU5" s="224" t="s">
        <v>138</v>
      </c>
      <c r="AV5" s="224" t="s">
        <v>189</v>
      </c>
      <c r="AW5" s="224" t="s">
        <v>175</v>
      </c>
      <c r="AX5" s="224" t="s">
        <v>210</v>
      </c>
      <c r="AY5" s="224" t="s">
        <v>190</v>
      </c>
      <c r="AZ5" s="224" t="s">
        <v>191</v>
      </c>
      <c r="BA5" s="224" t="s">
        <v>192</v>
      </c>
      <c r="BB5" s="224" t="s">
        <v>193</v>
      </c>
      <c r="BC5" s="224" t="s">
        <v>63</v>
      </c>
      <c r="BD5" s="224" t="s">
        <v>211</v>
      </c>
      <c r="BE5" s="490" t="s">
        <v>74</v>
      </c>
      <c r="BF5" s="224" t="s">
        <v>67</v>
      </c>
      <c r="BG5" s="490" t="s">
        <v>291</v>
      </c>
      <c r="BH5" s="224" t="s">
        <v>194</v>
      </c>
      <c r="BI5" s="490" t="s">
        <v>201</v>
      </c>
      <c r="BJ5" s="224" t="s">
        <v>195</v>
      </c>
      <c r="BK5" s="224" t="s">
        <v>196</v>
      </c>
      <c r="BL5" s="221" t="s">
        <v>139</v>
      </c>
      <c r="BM5" s="223" t="s">
        <v>92</v>
      </c>
      <c r="BN5" s="225" t="s">
        <v>93</v>
      </c>
      <c r="BO5" s="226" t="s">
        <v>94</v>
      </c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</row>
    <row r="6" spans="1:78" ht="15" customHeight="1">
      <c r="A6" s="227"/>
      <c r="B6" s="228"/>
      <c r="C6" s="229"/>
      <c r="D6" s="228"/>
      <c r="E6" s="228"/>
      <c r="F6" s="228"/>
      <c r="G6" s="228"/>
      <c r="H6" s="228"/>
      <c r="I6" s="228"/>
      <c r="J6" s="228"/>
      <c r="K6" s="228"/>
      <c r="L6" s="230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31"/>
      <c r="BN6" s="232"/>
      <c r="BO6" s="233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</row>
    <row r="7" spans="1:78" ht="15" customHeight="1" thickBot="1">
      <c r="A7" s="234"/>
      <c r="B7" s="235"/>
      <c r="C7" s="236"/>
      <c r="D7" s="235"/>
      <c r="E7" s="235"/>
      <c r="F7" s="235"/>
      <c r="G7" s="235"/>
      <c r="H7" s="235"/>
      <c r="I7" s="235"/>
      <c r="J7" s="235"/>
      <c r="K7" s="235"/>
      <c r="L7" s="237" t="s">
        <v>15</v>
      </c>
      <c r="M7" s="236" t="s">
        <v>16</v>
      </c>
      <c r="N7" s="236" t="s">
        <v>17</v>
      </c>
      <c r="O7" s="236" t="s">
        <v>18</v>
      </c>
      <c r="P7" s="236" t="s">
        <v>19</v>
      </c>
      <c r="Q7" s="236" t="s">
        <v>20</v>
      </c>
      <c r="R7" s="236" t="s">
        <v>21</v>
      </c>
      <c r="S7" s="236" t="s">
        <v>22</v>
      </c>
      <c r="T7" s="236" t="s">
        <v>23</v>
      </c>
      <c r="U7" s="236" t="s">
        <v>24</v>
      </c>
      <c r="V7" s="236" t="s">
        <v>25</v>
      </c>
      <c r="W7" s="236" t="s">
        <v>26</v>
      </c>
      <c r="X7" s="236" t="s">
        <v>27</v>
      </c>
      <c r="Y7" s="236" t="s">
        <v>28</v>
      </c>
      <c r="Z7" s="236" t="s">
        <v>29</v>
      </c>
      <c r="AA7" s="236" t="s">
        <v>30</v>
      </c>
      <c r="AB7" s="236" t="s">
        <v>31</v>
      </c>
      <c r="AC7" s="236" t="s">
        <v>32</v>
      </c>
      <c r="AD7" s="236" t="s">
        <v>33</v>
      </c>
      <c r="AE7" s="236" t="s">
        <v>34</v>
      </c>
      <c r="AF7" s="236" t="s">
        <v>35</v>
      </c>
      <c r="AG7" s="236" t="s">
        <v>36</v>
      </c>
      <c r="AH7" s="236" t="s">
        <v>37</v>
      </c>
      <c r="AI7" s="236" t="s">
        <v>38</v>
      </c>
      <c r="AJ7" s="236" t="s">
        <v>39</v>
      </c>
      <c r="AK7" s="236" t="s">
        <v>40</v>
      </c>
      <c r="AL7" s="236" t="s">
        <v>42</v>
      </c>
      <c r="AM7" s="236" t="s">
        <v>44</v>
      </c>
      <c r="AN7" s="236" t="s">
        <v>45</v>
      </c>
      <c r="AO7" s="236" t="s">
        <v>46</v>
      </c>
      <c r="AP7" s="236" t="s">
        <v>48</v>
      </c>
      <c r="AQ7" s="236" t="s">
        <v>49</v>
      </c>
      <c r="AR7" s="236" t="s">
        <v>50</v>
      </c>
      <c r="AS7" s="236" t="s">
        <v>52</v>
      </c>
      <c r="AT7" s="236" t="s">
        <v>53</v>
      </c>
      <c r="AU7" s="236" t="s">
        <v>54</v>
      </c>
      <c r="AV7" s="236" t="s">
        <v>55</v>
      </c>
      <c r="AW7" s="236" t="s">
        <v>56</v>
      </c>
      <c r="AX7" s="236" t="s">
        <v>57</v>
      </c>
      <c r="AY7" s="236" t="s">
        <v>58</v>
      </c>
      <c r="AZ7" s="236" t="s">
        <v>59</v>
      </c>
      <c r="BA7" s="236" t="s">
        <v>60</v>
      </c>
      <c r="BB7" s="236" t="s">
        <v>61</v>
      </c>
      <c r="BC7" s="236" t="s">
        <v>62</v>
      </c>
      <c r="BD7" s="236" t="s">
        <v>64</v>
      </c>
      <c r="BE7" s="236" t="s">
        <v>65</v>
      </c>
      <c r="BF7" s="236" t="s">
        <v>66</v>
      </c>
      <c r="BG7" s="236" t="s">
        <v>68</v>
      </c>
      <c r="BH7" s="236" t="s">
        <v>69</v>
      </c>
      <c r="BI7" s="236" t="s">
        <v>70</v>
      </c>
      <c r="BJ7" s="236" t="s">
        <v>71</v>
      </c>
      <c r="BK7" s="236" t="s">
        <v>75</v>
      </c>
      <c r="BL7" s="236" t="s">
        <v>76</v>
      </c>
      <c r="BM7" s="238"/>
      <c r="BN7" s="232"/>
      <c r="BO7" s="233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</row>
    <row r="8" spans="1:78" ht="13.5" thickTop="1">
      <c r="A8" s="227" t="s">
        <v>15</v>
      </c>
      <c r="B8" s="239" t="s">
        <v>281</v>
      </c>
      <c r="C8" s="240">
        <f>D8+E8+F8+G8+H8+I8+J8+K8</f>
        <v>16787.897000000001</v>
      </c>
      <c r="D8" s="239">
        <v>2467.5830000000001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278.23599999999999</v>
      </c>
      <c r="K8" s="239">
        <f>BM8+BN8+BO8</f>
        <v>14042.078000000001</v>
      </c>
      <c r="L8" s="241">
        <v>9148.5540000000001</v>
      </c>
      <c r="M8" s="240">
        <v>0</v>
      </c>
      <c r="N8" s="240">
        <v>0</v>
      </c>
      <c r="O8" s="240">
        <v>431.435</v>
      </c>
      <c r="P8" s="240">
        <v>0</v>
      </c>
      <c r="Q8" s="240">
        <v>0</v>
      </c>
      <c r="R8" s="240">
        <v>0</v>
      </c>
      <c r="S8" s="240">
        <v>46.545999999999999</v>
      </c>
      <c r="T8" s="240">
        <v>0</v>
      </c>
      <c r="U8" s="240">
        <v>0</v>
      </c>
      <c r="V8" s="240">
        <v>0</v>
      </c>
      <c r="W8" s="240">
        <v>0</v>
      </c>
      <c r="X8" s="240">
        <v>0</v>
      </c>
      <c r="Y8" s="240">
        <v>0</v>
      </c>
      <c r="Z8" s="240">
        <v>0</v>
      </c>
      <c r="AA8" s="240">
        <v>0.30599999999999999</v>
      </c>
      <c r="AB8" s="240">
        <v>0</v>
      </c>
      <c r="AC8" s="240">
        <v>0</v>
      </c>
      <c r="AD8" s="240">
        <v>0</v>
      </c>
      <c r="AE8" s="240">
        <v>0</v>
      </c>
      <c r="AF8" s="240">
        <v>0</v>
      </c>
      <c r="AG8" s="240">
        <v>0</v>
      </c>
      <c r="AH8" s="240">
        <v>0</v>
      </c>
      <c r="AI8" s="240">
        <v>0</v>
      </c>
      <c r="AJ8" s="240">
        <v>0</v>
      </c>
      <c r="AK8" s="240">
        <v>0</v>
      </c>
      <c r="AL8" s="240">
        <v>0</v>
      </c>
      <c r="AM8" s="240">
        <v>0</v>
      </c>
      <c r="AN8" s="240">
        <v>0</v>
      </c>
      <c r="AO8" s="240">
        <v>0</v>
      </c>
      <c r="AP8" s="240">
        <v>0</v>
      </c>
      <c r="AQ8" s="240">
        <v>0</v>
      </c>
      <c r="AR8" s="240">
        <v>0</v>
      </c>
      <c r="AS8" s="240">
        <v>0</v>
      </c>
      <c r="AT8" s="240">
        <v>0</v>
      </c>
      <c r="AU8" s="240">
        <v>0</v>
      </c>
      <c r="AV8" s="240">
        <v>0</v>
      </c>
      <c r="AW8" s="240">
        <v>0</v>
      </c>
      <c r="AX8" s="240">
        <v>0</v>
      </c>
      <c r="AY8" s="240">
        <v>0</v>
      </c>
      <c r="AZ8" s="240">
        <v>0</v>
      </c>
      <c r="BA8" s="240">
        <v>0</v>
      </c>
      <c r="BB8" s="240">
        <v>0</v>
      </c>
      <c r="BC8" s="240">
        <v>0.308</v>
      </c>
      <c r="BD8" s="240">
        <v>0</v>
      </c>
      <c r="BE8" s="240">
        <v>0</v>
      </c>
      <c r="BF8" s="240">
        <v>0</v>
      </c>
      <c r="BG8" s="240">
        <v>0</v>
      </c>
      <c r="BH8" s="240">
        <v>0</v>
      </c>
      <c r="BI8" s="240">
        <v>0</v>
      </c>
      <c r="BJ8" s="240">
        <v>0</v>
      </c>
      <c r="BK8" s="240">
        <v>0</v>
      </c>
      <c r="BL8" s="240">
        <v>0</v>
      </c>
      <c r="BM8" s="242">
        <f>SUM(L8:BL8)</f>
        <v>9627.1490000000013</v>
      </c>
      <c r="BN8" s="243"/>
      <c r="BO8" s="244">
        <v>4414.9290000000001</v>
      </c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</row>
    <row r="9" spans="1:78">
      <c r="A9" s="227" t="s">
        <v>16</v>
      </c>
      <c r="B9" s="239" t="s">
        <v>265</v>
      </c>
      <c r="C9" s="240">
        <f t="shared" ref="C9:C60" si="0">D9+E9+F9+G9+H9+I9+J9+K9</f>
        <v>8170.603000000001</v>
      </c>
      <c r="D9" s="239">
        <v>2343.15</v>
      </c>
      <c r="E9" s="239">
        <v>0</v>
      </c>
      <c r="F9" s="239">
        <v>0</v>
      </c>
      <c r="G9" s="239">
        <v>0</v>
      </c>
      <c r="H9" s="239">
        <v>0</v>
      </c>
      <c r="I9" s="239">
        <v>0</v>
      </c>
      <c r="J9" s="239">
        <v>3.29</v>
      </c>
      <c r="K9" s="239">
        <f t="shared" ref="K9:K60" si="1">BM9+BN9+BO9</f>
        <v>5824.1630000000005</v>
      </c>
      <c r="L9" s="241">
        <v>0</v>
      </c>
      <c r="M9" s="240">
        <v>5710.3429999999998</v>
      </c>
      <c r="N9" s="240">
        <v>0</v>
      </c>
      <c r="O9" s="240">
        <v>43.234000000000002</v>
      </c>
      <c r="P9" s="240">
        <v>0</v>
      </c>
      <c r="Q9" s="240">
        <v>0</v>
      </c>
      <c r="R9" s="240">
        <v>0</v>
      </c>
      <c r="S9" s="240">
        <v>58.000999999999998</v>
      </c>
      <c r="T9" s="240">
        <v>0</v>
      </c>
      <c r="U9" s="240">
        <v>0</v>
      </c>
      <c r="V9" s="240">
        <v>0</v>
      </c>
      <c r="W9" s="240">
        <v>0</v>
      </c>
      <c r="X9" s="240">
        <v>0</v>
      </c>
      <c r="Y9" s="240">
        <v>0</v>
      </c>
      <c r="Z9" s="240">
        <v>0</v>
      </c>
      <c r="AA9" s="240">
        <v>0</v>
      </c>
      <c r="AB9" s="240">
        <v>0</v>
      </c>
      <c r="AC9" s="240">
        <v>0</v>
      </c>
      <c r="AD9" s="240">
        <v>0</v>
      </c>
      <c r="AE9" s="240">
        <v>0</v>
      </c>
      <c r="AF9" s="240">
        <v>0</v>
      </c>
      <c r="AG9" s="240">
        <v>0</v>
      </c>
      <c r="AH9" s="240">
        <v>0</v>
      </c>
      <c r="AI9" s="240">
        <v>0</v>
      </c>
      <c r="AJ9" s="240">
        <v>0</v>
      </c>
      <c r="AK9" s="240">
        <v>0</v>
      </c>
      <c r="AL9" s="240">
        <v>0</v>
      </c>
      <c r="AM9" s="240">
        <v>0</v>
      </c>
      <c r="AN9" s="240">
        <v>0</v>
      </c>
      <c r="AO9" s="240">
        <v>0</v>
      </c>
      <c r="AP9" s="240">
        <v>0</v>
      </c>
      <c r="AQ9" s="240">
        <v>0</v>
      </c>
      <c r="AR9" s="240">
        <v>0</v>
      </c>
      <c r="AS9" s="240">
        <v>0</v>
      </c>
      <c r="AT9" s="240">
        <v>0</v>
      </c>
      <c r="AU9" s="240">
        <v>0</v>
      </c>
      <c r="AV9" s="240">
        <v>0</v>
      </c>
      <c r="AW9" s="240">
        <v>0</v>
      </c>
      <c r="AX9" s="240">
        <v>0</v>
      </c>
      <c r="AY9" s="240">
        <v>0</v>
      </c>
      <c r="AZ9" s="240">
        <v>0</v>
      </c>
      <c r="BA9" s="240">
        <v>0</v>
      </c>
      <c r="BB9" s="240">
        <v>0</v>
      </c>
      <c r="BC9" s="240">
        <v>0</v>
      </c>
      <c r="BD9" s="240">
        <v>0</v>
      </c>
      <c r="BE9" s="240">
        <v>0</v>
      </c>
      <c r="BF9" s="240">
        <v>0</v>
      </c>
      <c r="BG9" s="240">
        <v>0</v>
      </c>
      <c r="BH9" s="240">
        <v>0</v>
      </c>
      <c r="BI9" s="240">
        <v>0</v>
      </c>
      <c r="BJ9" s="240">
        <v>0</v>
      </c>
      <c r="BK9" s="240">
        <v>0</v>
      </c>
      <c r="BL9" s="240">
        <v>0</v>
      </c>
      <c r="BM9" s="242">
        <f t="shared" ref="BM9:BM60" si="2">SUM(L9:BL9)</f>
        <v>5811.5780000000004</v>
      </c>
      <c r="BN9" s="245"/>
      <c r="BO9" s="246">
        <v>12.585000000000001</v>
      </c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</row>
    <row r="10" spans="1:78">
      <c r="A10" s="227" t="s">
        <v>17</v>
      </c>
      <c r="B10" s="239" t="s">
        <v>270</v>
      </c>
      <c r="C10" s="240">
        <f t="shared" si="0"/>
        <v>1471.5030000000002</v>
      </c>
      <c r="D10" s="239">
        <v>476.60399999999998</v>
      </c>
      <c r="E10" s="239">
        <v>0</v>
      </c>
      <c r="F10" s="239">
        <v>11.999000000000001</v>
      </c>
      <c r="G10" s="239">
        <v>0</v>
      </c>
      <c r="H10" s="239">
        <v>0</v>
      </c>
      <c r="I10" s="239">
        <v>0</v>
      </c>
      <c r="J10" s="239">
        <v>9.5500000000000007</v>
      </c>
      <c r="K10" s="239">
        <f t="shared" si="1"/>
        <v>973.35</v>
      </c>
      <c r="L10" s="241">
        <v>0</v>
      </c>
      <c r="M10" s="240">
        <v>0</v>
      </c>
      <c r="N10" s="240">
        <v>759.16399999999999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  <c r="X10" s="240">
        <v>0</v>
      </c>
      <c r="Y10" s="240">
        <v>0</v>
      </c>
      <c r="Z10" s="240">
        <v>0</v>
      </c>
      <c r="AA10" s="240">
        <v>0</v>
      </c>
      <c r="AB10" s="240">
        <v>0</v>
      </c>
      <c r="AC10" s="240">
        <v>0</v>
      </c>
      <c r="AD10" s="240">
        <v>0</v>
      </c>
      <c r="AE10" s="240">
        <v>7.5350000000000001</v>
      </c>
      <c r="AF10" s="240">
        <v>0</v>
      </c>
      <c r="AG10" s="240">
        <v>0</v>
      </c>
      <c r="AH10" s="240">
        <v>16.262</v>
      </c>
      <c r="AI10" s="240">
        <v>0</v>
      </c>
      <c r="AJ10" s="240">
        <v>0</v>
      </c>
      <c r="AK10" s="240">
        <v>0</v>
      </c>
      <c r="AL10" s="240">
        <v>0</v>
      </c>
      <c r="AM10" s="240">
        <v>0</v>
      </c>
      <c r="AN10" s="240">
        <v>0</v>
      </c>
      <c r="AO10" s="240">
        <v>0</v>
      </c>
      <c r="AP10" s="240">
        <v>0</v>
      </c>
      <c r="AQ10" s="240">
        <v>0</v>
      </c>
      <c r="AR10" s="240">
        <v>0</v>
      </c>
      <c r="AS10" s="240">
        <v>0</v>
      </c>
      <c r="AT10" s="240">
        <v>0</v>
      </c>
      <c r="AU10" s="240">
        <v>0</v>
      </c>
      <c r="AV10" s="240">
        <v>0</v>
      </c>
      <c r="AW10" s="240">
        <v>0</v>
      </c>
      <c r="AX10" s="240">
        <v>0</v>
      </c>
      <c r="AY10" s="240">
        <v>0</v>
      </c>
      <c r="AZ10" s="240">
        <v>0</v>
      </c>
      <c r="BA10" s="240">
        <v>0</v>
      </c>
      <c r="BB10" s="240">
        <v>0</v>
      </c>
      <c r="BC10" s="240">
        <v>5.3410000000000002</v>
      </c>
      <c r="BD10" s="240">
        <v>0</v>
      </c>
      <c r="BE10" s="240">
        <v>0</v>
      </c>
      <c r="BF10" s="240">
        <v>0</v>
      </c>
      <c r="BG10" s="240">
        <v>7.2210000000000001</v>
      </c>
      <c r="BH10" s="240">
        <v>0</v>
      </c>
      <c r="BI10" s="240">
        <v>0</v>
      </c>
      <c r="BJ10" s="240">
        <v>0</v>
      </c>
      <c r="BK10" s="240">
        <v>0</v>
      </c>
      <c r="BL10" s="240">
        <v>0</v>
      </c>
      <c r="BM10" s="242">
        <f t="shared" si="2"/>
        <v>795.52300000000002</v>
      </c>
      <c r="BN10" s="245"/>
      <c r="BO10" s="246">
        <v>177.827</v>
      </c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</row>
    <row r="11" spans="1:78">
      <c r="A11" s="227" t="s">
        <v>18</v>
      </c>
      <c r="B11" s="239" t="s">
        <v>146</v>
      </c>
      <c r="C11" s="240">
        <f t="shared" si="0"/>
        <v>40347.485000000001</v>
      </c>
      <c r="D11" s="239">
        <v>5420.2820000000002</v>
      </c>
      <c r="E11" s="239">
        <v>0</v>
      </c>
      <c r="F11" s="239">
        <v>2702.5509999999999</v>
      </c>
      <c r="G11" s="239">
        <v>0</v>
      </c>
      <c r="H11" s="239">
        <v>0</v>
      </c>
      <c r="I11" s="239">
        <v>0</v>
      </c>
      <c r="J11" s="239">
        <v>2753.4169999999999</v>
      </c>
      <c r="K11" s="239">
        <f t="shared" si="1"/>
        <v>29471.235000000001</v>
      </c>
      <c r="L11" s="241">
        <v>414.10399999999998</v>
      </c>
      <c r="M11" s="240">
        <v>12.436999999999999</v>
      </c>
      <c r="N11" s="240">
        <v>0</v>
      </c>
      <c r="O11" s="240">
        <v>12203.451999999999</v>
      </c>
      <c r="P11" s="240">
        <v>0</v>
      </c>
      <c r="Q11" s="240">
        <v>0</v>
      </c>
      <c r="R11" s="240">
        <v>0</v>
      </c>
      <c r="S11" s="240">
        <v>58.615000000000002</v>
      </c>
      <c r="T11" s="240">
        <v>0</v>
      </c>
      <c r="U11" s="240">
        <v>0</v>
      </c>
      <c r="V11" s="240">
        <v>0</v>
      </c>
      <c r="W11" s="240">
        <v>0</v>
      </c>
      <c r="X11" s="240">
        <v>0</v>
      </c>
      <c r="Y11" s="240">
        <v>0</v>
      </c>
      <c r="Z11" s="240">
        <v>0</v>
      </c>
      <c r="AA11" s="240">
        <v>9.0999999999999998E-2</v>
      </c>
      <c r="AB11" s="240">
        <v>0</v>
      </c>
      <c r="AC11" s="240">
        <v>0</v>
      </c>
      <c r="AD11" s="240">
        <v>0</v>
      </c>
      <c r="AE11" s="240">
        <v>1.3069999999999999</v>
      </c>
      <c r="AF11" s="240">
        <v>0</v>
      </c>
      <c r="AG11" s="240">
        <v>0</v>
      </c>
      <c r="AH11" s="240">
        <v>0</v>
      </c>
      <c r="AI11" s="240">
        <v>6.9279999999999999</v>
      </c>
      <c r="AJ11" s="240">
        <v>0</v>
      </c>
      <c r="AK11" s="240">
        <v>0</v>
      </c>
      <c r="AL11" s="240">
        <v>0</v>
      </c>
      <c r="AM11" s="240">
        <v>0</v>
      </c>
      <c r="AN11" s="240">
        <v>0</v>
      </c>
      <c r="AO11" s="240">
        <v>0</v>
      </c>
      <c r="AP11" s="240">
        <v>0</v>
      </c>
      <c r="AQ11" s="240">
        <v>0</v>
      </c>
      <c r="AR11" s="240">
        <v>0</v>
      </c>
      <c r="AS11" s="240">
        <v>0</v>
      </c>
      <c r="AT11" s="240">
        <v>0</v>
      </c>
      <c r="AU11" s="240">
        <v>0</v>
      </c>
      <c r="AV11" s="240">
        <v>0</v>
      </c>
      <c r="AW11" s="240">
        <v>0</v>
      </c>
      <c r="AX11" s="240">
        <v>0</v>
      </c>
      <c r="AY11" s="240">
        <v>0</v>
      </c>
      <c r="AZ11" s="240">
        <v>0</v>
      </c>
      <c r="BA11" s="240">
        <v>0</v>
      </c>
      <c r="BB11" s="240">
        <v>0</v>
      </c>
      <c r="BC11" s="240">
        <v>0</v>
      </c>
      <c r="BD11" s="240">
        <v>0</v>
      </c>
      <c r="BE11" s="240">
        <v>0</v>
      </c>
      <c r="BF11" s="240">
        <v>0</v>
      </c>
      <c r="BG11" s="240">
        <v>0</v>
      </c>
      <c r="BH11" s="240">
        <v>0</v>
      </c>
      <c r="BI11" s="240">
        <v>0</v>
      </c>
      <c r="BJ11" s="240">
        <v>0</v>
      </c>
      <c r="BK11" s="240">
        <v>0</v>
      </c>
      <c r="BL11" s="240">
        <v>0</v>
      </c>
      <c r="BM11" s="242">
        <f t="shared" si="2"/>
        <v>12696.933999999999</v>
      </c>
      <c r="BN11" s="245"/>
      <c r="BO11" s="246">
        <v>16774.300999999999</v>
      </c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</row>
    <row r="12" spans="1:78">
      <c r="A12" s="227" t="s">
        <v>19</v>
      </c>
      <c r="B12" s="239" t="s">
        <v>282</v>
      </c>
      <c r="C12" s="240">
        <f t="shared" si="0"/>
        <v>11566.743999999999</v>
      </c>
      <c r="D12" s="239">
        <v>1099.028</v>
      </c>
      <c r="E12" s="239">
        <v>0</v>
      </c>
      <c r="F12" s="239">
        <v>786.73900000000003</v>
      </c>
      <c r="G12" s="239">
        <v>0</v>
      </c>
      <c r="H12" s="239">
        <v>0</v>
      </c>
      <c r="I12" s="239">
        <v>0</v>
      </c>
      <c r="J12" s="239">
        <v>2125.8510000000001</v>
      </c>
      <c r="K12" s="239">
        <f t="shared" si="1"/>
        <v>7555.1259999999993</v>
      </c>
      <c r="L12" s="241">
        <v>1143.066</v>
      </c>
      <c r="M12" s="240">
        <v>0</v>
      </c>
      <c r="N12" s="240">
        <v>0</v>
      </c>
      <c r="O12" s="240">
        <v>292.85399999999998</v>
      </c>
      <c r="P12" s="240">
        <v>3394.7359999999999</v>
      </c>
      <c r="Q12" s="240">
        <v>0</v>
      </c>
      <c r="R12" s="240">
        <v>8.6620000000000008</v>
      </c>
      <c r="S12" s="240">
        <v>9.9890000000000008</v>
      </c>
      <c r="T12" s="240">
        <v>0</v>
      </c>
      <c r="U12" s="240">
        <v>0</v>
      </c>
      <c r="V12" s="240">
        <v>0</v>
      </c>
      <c r="W12" s="240">
        <v>0</v>
      </c>
      <c r="X12" s="240">
        <v>0</v>
      </c>
      <c r="Y12" s="240">
        <v>0</v>
      </c>
      <c r="Z12" s="240">
        <v>0</v>
      </c>
      <c r="AA12" s="240">
        <v>0.86899999999999999</v>
      </c>
      <c r="AB12" s="240">
        <v>0</v>
      </c>
      <c r="AC12" s="240">
        <v>0</v>
      </c>
      <c r="AD12" s="240">
        <v>0</v>
      </c>
      <c r="AE12" s="240">
        <v>0</v>
      </c>
      <c r="AF12" s="240">
        <v>0</v>
      </c>
      <c r="AG12" s="240">
        <v>0</v>
      </c>
      <c r="AH12" s="240">
        <v>0</v>
      </c>
      <c r="AI12" s="240">
        <v>0</v>
      </c>
      <c r="AJ12" s="240">
        <v>0</v>
      </c>
      <c r="AK12" s="240">
        <v>0</v>
      </c>
      <c r="AL12" s="240">
        <v>0</v>
      </c>
      <c r="AM12" s="240">
        <v>0</v>
      </c>
      <c r="AN12" s="240">
        <v>0</v>
      </c>
      <c r="AO12" s="240">
        <v>0</v>
      </c>
      <c r="AP12" s="240">
        <v>0</v>
      </c>
      <c r="AQ12" s="240">
        <v>0</v>
      </c>
      <c r="AR12" s="240">
        <v>0</v>
      </c>
      <c r="AS12" s="240">
        <v>0</v>
      </c>
      <c r="AT12" s="240">
        <v>0</v>
      </c>
      <c r="AU12" s="240">
        <v>0</v>
      </c>
      <c r="AV12" s="240">
        <v>0</v>
      </c>
      <c r="AW12" s="240">
        <v>0</v>
      </c>
      <c r="AX12" s="240">
        <v>0</v>
      </c>
      <c r="AY12" s="240">
        <v>0</v>
      </c>
      <c r="AZ12" s="240">
        <v>0</v>
      </c>
      <c r="BA12" s="240">
        <v>0</v>
      </c>
      <c r="BB12" s="240">
        <v>0</v>
      </c>
      <c r="BC12" s="240">
        <v>0</v>
      </c>
      <c r="BD12" s="240">
        <v>0</v>
      </c>
      <c r="BE12" s="240">
        <v>0</v>
      </c>
      <c r="BF12" s="240">
        <v>0</v>
      </c>
      <c r="BG12" s="240">
        <v>0</v>
      </c>
      <c r="BH12" s="240">
        <v>0</v>
      </c>
      <c r="BI12" s="240">
        <v>0</v>
      </c>
      <c r="BJ12" s="240">
        <v>0</v>
      </c>
      <c r="BK12" s="240">
        <v>0</v>
      </c>
      <c r="BL12" s="240">
        <v>0</v>
      </c>
      <c r="BM12" s="242">
        <f t="shared" si="2"/>
        <v>4850.1759999999995</v>
      </c>
      <c r="BN12" s="245"/>
      <c r="BO12" s="246">
        <v>2704.95</v>
      </c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</row>
    <row r="13" spans="1:78">
      <c r="A13" s="227" t="s">
        <v>20</v>
      </c>
      <c r="B13" s="239" t="s">
        <v>283</v>
      </c>
      <c r="C13" s="240">
        <f t="shared" si="0"/>
        <v>1695.3919999999998</v>
      </c>
      <c r="D13" s="239">
        <v>513.56200000000001</v>
      </c>
      <c r="E13" s="239">
        <v>0</v>
      </c>
      <c r="F13" s="239">
        <v>175.4</v>
      </c>
      <c r="G13" s="239">
        <v>0</v>
      </c>
      <c r="H13" s="239">
        <v>32.813000000000002</v>
      </c>
      <c r="I13" s="239">
        <v>0</v>
      </c>
      <c r="J13" s="239">
        <v>143.90799999999999</v>
      </c>
      <c r="K13" s="239">
        <f t="shared" si="1"/>
        <v>829.70899999999995</v>
      </c>
      <c r="L13" s="241">
        <v>0</v>
      </c>
      <c r="M13" s="240">
        <v>0</v>
      </c>
      <c r="N13" s="240">
        <v>0</v>
      </c>
      <c r="O13" s="240">
        <v>0</v>
      </c>
      <c r="P13" s="240">
        <v>0</v>
      </c>
      <c r="Q13" s="240">
        <v>527.07799999999997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0</v>
      </c>
      <c r="Z13" s="240">
        <v>0</v>
      </c>
      <c r="AA13" s="240">
        <v>0</v>
      </c>
      <c r="AB13" s="240">
        <v>0</v>
      </c>
      <c r="AC13" s="240">
        <v>0</v>
      </c>
      <c r="AD13" s="240">
        <v>0</v>
      </c>
      <c r="AE13" s="240">
        <v>0</v>
      </c>
      <c r="AF13" s="240">
        <v>0</v>
      </c>
      <c r="AG13" s="240">
        <v>0</v>
      </c>
      <c r="AH13" s="240">
        <v>0</v>
      </c>
      <c r="AI13" s="240">
        <v>0</v>
      </c>
      <c r="AJ13" s="240">
        <v>0</v>
      </c>
      <c r="AK13" s="240">
        <v>0</v>
      </c>
      <c r="AL13" s="240">
        <v>0</v>
      </c>
      <c r="AM13" s="240">
        <v>0</v>
      </c>
      <c r="AN13" s="240">
        <v>0</v>
      </c>
      <c r="AO13" s="240">
        <v>0</v>
      </c>
      <c r="AP13" s="240">
        <v>0</v>
      </c>
      <c r="AQ13" s="240">
        <v>0</v>
      </c>
      <c r="AR13" s="240">
        <v>0</v>
      </c>
      <c r="AS13" s="240">
        <v>0</v>
      </c>
      <c r="AT13" s="240">
        <v>0</v>
      </c>
      <c r="AU13" s="240">
        <v>0</v>
      </c>
      <c r="AV13" s="240">
        <v>0</v>
      </c>
      <c r="AW13" s="240">
        <v>0</v>
      </c>
      <c r="AX13" s="240">
        <v>0</v>
      </c>
      <c r="AY13" s="240">
        <v>0</v>
      </c>
      <c r="AZ13" s="240">
        <v>0</v>
      </c>
      <c r="BA13" s="240">
        <v>0</v>
      </c>
      <c r="BB13" s="240">
        <v>0</v>
      </c>
      <c r="BC13" s="240">
        <v>0</v>
      </c>
      <c r="BD13" s="240">
        <v>0</v>
      </c>
      <c r="BE13" s="240">
        <v>0</v>
      </c>
      <c r="BF13" s="240">
        <v>0</v>
      </c>
      <c r="BG13" s="240">
        <v>0</v>
      </c>
      <c r="BH13" s="240">
        <v>0</v>
      </c>
      <c r="BI13" s="240">
        <v>0</v>
      </c>
      <c r="BJ13" s="240">
        <v>0</v>
      </c>
      <c r="BK13" s="240">
        <v>0</v>
      </c>
      <c r="BL13" s="240">
        <v>0</v>
      </c>
      <c r="BM13" s="242">
        <f t="shared" si="2"/>
        <v>527.07799999999997</v>
      </c>
      <c r="BN13" s="245"/>
      <c r="BO13" s="246">
        <v>302.63099999999997</v>
      </c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</row>
    <row r="14" spans="1:78">
      <c r="A14" s="227" t="s">
        <v>21</v>
      </c>
      <c r="B14" s="239" t="s">
        <v>204</v>
      </c>
      <c r="C14" s="240">
        <f t="shared" si="0"/>
        <v>5704.2550000000001</v>
      </c>
      <c r="D14" s="239">
        <v>1061.617</v>
      </c>
      <c r="E14" s="239">
        <v>0</v>
      </c>
      <c r="F14" s="239">
        <v>394.46300000000002</v>
      </c>
      <c r="G14" s="239">
        <v>0</v>
      </c>
      <c r="H14" s="239">
        <v>0</v>
      </c>
      <c r="I14" s="239">
        <v>0</v>
      </c>
      <c r="J14" s="239">
        <v>455.387</v>
      </c>
      <c r="K14" s="239">
        <f t="shared" si="1"/>
        <v>3792.788</v>
      </c>
      <c r="L14" s="241">
        <v>0</v>
      </c>
      <c r="M14" s="240">
        <v>0</v>
      </c>
      <c r="N14" s="240">
        <v>0</v>
      </c>
      <c r="O14" s="240">
        <v>0</v>
      </c>
      <c r="P14" s="240">
        <v>0</v>
      </c>
      <c r="Q14" s="240">
        <v>0</v>
      </c>
      <c r="R14" s="240">
        <v>1218.0899999999999</v>
      </c>
      <c r="S14" s="240">
        <v>132.00899999999999</v>
      </c>
      <c r="T14" s="240">
        <v>0</v>
      </c>
      <c r="U14" s="240">
        <v>0</v>
      </c>
      <c r="V14" s="240">
        <v>0</v>
      </c>
      <c r="W14" s="240">
        <v>0</v>
      </c>
      <c r="X14" s="240">
        <v>0</v>
      </c>
      <c r="Y14" s="240">
        <v>0</v>
      </c>
      <c r="Z14" s="240">
        <v>1.0449999999999999</v>
      </c>
      <c r="AA14" s="240">
        <v>2.6549999999999998</v>
      </c>
      <c r="AB14" s="240">
        <v>0</v>
      </c>
      <c r="AC14" s="240">
        <v>0</v>
      </c>
      <c r="AD14" s="240">
        <v>0</v>
      </c>
      <c r="AE14" s="240">
        <v>0</v>
      </c>
      <c r="AF14" s="240">
        <v>0</v>
      </c>
      <c r="AG14" s="240">
        <v>0</v>
      </c>
      <c r="AH14" s="240">
        <v>0</v>
      </c>
      <c r="AI14" s="240">
        <v>160.15199999999999</v>
      </c>
      <c r="AJ14" s="240">
        <v>0</v>
      </c>
      <c r="AK14" s="240">
        <v>0</v>
      </c>
      <c r="AL14" s="240">
        <v>0</v>
      </c>
      <c r="AM14" s="240">
        <v>0</v>
      </c>
      <c r="AN14" s="240">
        <v>0</v>
      </c>
      <c r="AO14" s="240">
        <v>0</v>
      </c>
      <c r="AP14" s="240">
        <v>0</v>
      </c>
      <c r="AQ14" s="240">
        <v>0</v>
      </c>
      <c r="AR14" s="240">
        <v>0</v>
      </c>
      <c r="AS14" s="240">
        <v>0</v>
      </c>
      <c r="AT14" s="240">
        <v>0</v>
      </c>
      <c r="AU14" s="240">
        <v>0</v>
      </c>
      <c r="AV14" s="240">
        <v>0</v>
      </c>
      <c r="AW14" s="240">
        <v>0</v>
      </c>
      <c r="AX14" s="240">
        <v>0</v>
      </c>
      <c r="AY14" s="240">
        <v>0</v>
      </c>
      <c r="AZ14" s="240">
        <v>0</v>
      </c>
      <c r="BA14" s="240">
        <v>0</v>
      </c>
      <c r="BB14" s="240">
        <v>0</v>
      </c>
      <c r="BC14" s="240">
        <v>0</v>
      </c>
      <c r="BD14" s="240">
        <v>0</v>
      </c>
      <c r="BE14" s="240">
        <v>0</v>
      </c>
      <c r="BF14" s="240">
        <v>0</v>
      </c>
      <c r="BG14" s="240">
        <v>0</v>
      </c>
      <c r="BH14" s="240">
        <v>0</v>
      </c>
      <c r="BI14" s="240">
        <v>0</v>
      </c>
      <c r="BJ14" s="240">
        <v>0</v>
      </c>
      <c r="BK14" s="240">
        <v>0</v>
      </c>
      <c r="BL14" s="240">
        <v>0</v>
      </c>
      <c r="BM14" s="242">
        <f t="shared" si="2"/>
        <v>1513.951</v>
      </c>
      <c r="BN14" s="245"/>
      <c r="BO14" s="246">
        <v>2278.837</v>
      </c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</row>
    <row r="15" spans="1:78">
      <c r="A15" s="227" t="s">
        <v>22</v>
      </c>
      <c r="B15" s="239" t="s">
        <v>284</v>
      </c>
      <c r="C15" s="240">
        <f t="shared" si="0"/>
        <v>2419.982</v>
      </c>
      <c r="D15" s="239">
        <v>412.13</v>
      </c>
      <c r="E15" s="239">
        <v>0</v>
      </c>
      <c r="F15" s="239">
        <v>115.508</v>
      </c>
      <c r="G15" s="239">
        <v>0</v>
      </c>
      <c r="H15" s="239">
        <v>0</v>
      </c>
      <c r="I15" s="239">
        <v>0</v>
      </c>
      <c r="J15" s="239">
        <v>102.413</v>
      </c>
      <c r="K15" s="239">
        <f t="shared" si="1"/>
        <v>1789.931</v>
      </c>
      <c r="L15" s="241">
        <v>0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240">
        <v>447.815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145.71</v>
      </c>
      <c r="AA15" s="240">
        <v>5.4619999999999997</v>
      </c>
      <c r="AB15" s="240">
        <v>0</v>
      </c>
      <c r="AC15" s="240">
        <v>0</v>
      </c>
      <c r="AD15" s="240">
        <v>0</v>
      </c>
      <c r="AE15" s="240">
        <v>3.2730000000000001</v>
      </c>
      <c r="AF15" s="240">
        <v>0</v>
      </c>
      <c r="AG15" s="240">
        <v>0</v>
      </c>
      <c r="AH15" s="240">
        <v>0</v>
      </c>
      <c r="AI15" s="240">
        <v>0</v>
      </c>
      <c r="AJ15" s="240">
        <v>0</v>
      </c>
      <c r="AK15" s="240">
        <v>0</v>
      </c>
      <c r="AL15" s="240">
        <v>0</v>
      </c>
      <c r="AM15" s="240">
        <v>0</v>
      </c>
      <c r="AN15" s="240">
        <v>0</v>
      </c>
      <c r="AO15" s="240">
        <v>0</v>
      </c>
      <c r="AP15" s="240">
        <v>0</v>
      </c>
      <c r="AQ15" s="240">
        <v>0</v>
      </c>
      <c r="AR15" s="240">
        <v>0</v>
      </c>
      <c r="AS15" s="240">
        <v>0</v>
      </c>
      <c r="AT15" s="240">
        <v>0</v>
      </c>
      <c r="AU15" s="240">
        <v>0</v>
      </c>
      <c r="AV15" s="240">
        <v>0</v>
      </c>
      <c r="AW15" s="240">
        <v>0</v>
      </c>
      <c r="AX15" s="240">
        <v>0</v>
      </c>
      <c r="AY15" s="240">
        <v>0</v>
      </c>
      <c r="AZ15" s="240">
        <v>0</v>
      </c>
      <c r="BA15" s="240">
        <v>0</v>
      </c>
      <c r="BB15" s="240">
        <v>0</v>
      </c>
      <c r="BC15" s="240">
        <v>0</v>
      </c>
      <c r="BD15" s="240">
        <v>0</v>
      </c>
      <c r="BE15" s="240">
        <v>0</v>
      </c>
      <c r="BF15" s="240">
        <v>0</v>
      </c>
      <c r="BG15" s="240">
        <v>0</v>
      </c>
      <c r="BH15" s="240">
        <v>0</v>
      </c>
      <c r="BI15" s="240">
        <v>0</v>
      </c>
      <c r="BJ15" s="240">
        <v>0</v>
      </c>
      <c r="BK15" s="240">
        <v>0</v>
      </c>
      <c r="BL15" s="240">
        <v>0</v>
      </c>
      <c r="BM15" s="242">
        <f t="shared" si="2"/>
        <v>602.26</v>
      </c>
      <c r="BN15" s="245"/>
      <c r="BO15" s="246">
        <v>1187.671</v>
      </c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</row>
    <row r="16" spans="1:78">
      <c r="A16" s="227" t="s">
        <v>23</v>
      </c>
      <c r="B16" s="239" t="s">
        <v>285</v>
      </c>
      <c r="C16" s="240">
        <f t="shared" si="0"/>
        <v>33290.737999999998</v>
      </c>
      <c r="D16" s="239">
        <v>5131.7659999999996</v>
      </c>
      <c r="E16" s="239">
        <v>0</v>
      </c>
      <c r="F16" s="239">
        <v>953.053</v>
      </c>
      <c r="G16" s="239">
        <v>0</v>
      </c>
      <c r="H16" s="239">
        <v>568.94299999999998</v>
      </c>
      <c r="I16" s="239">
        <v>0</v>
      </c>
      <c r="J16" s="239">
        <v>1268.249</v>
      </c>
      <c r="K16" s="239">
        <f t="shared" si="1"/>
        <v>25368.726999999999</v>
      </c>
      <c r="L16" s="241">
        <v>0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0">
        <v>0</v>
      </c>
      <c r="S16" s="240">
        <v>0</v>
      </c>
      <c r="T16" s="240">
        <v>0</v>
      </c>
      <c r="U16" s="240">
        <v>0</v>
      </c>
      <c r="V16" s="240">
        <v>0</v>
      </c>
      <c r="W16" s="240">
        <v>0</v>
      </c>
      <c r="X16" s="240">
        <v>0</v>
      </c>
      <c r="Y16" s="240">
        <v>0</v>
      </c>
      <c r="Z16" s="240">
        <v>0</v>
      </c>
      <c r="AA16" s="240">
        <v>8.6999999999999994E-2</v>
      </c>
      <c r="AB16" s="240">
        <v>0</v>
      </c>
      <c r="AC16" s="240">
        <v>0</v>
      </c>
      <c r="AD16" s="240">
        <v>0</v>
      </c>
      <c r="AE16" s="240">
        <v>0</v>
      </c>
      <c r="AF16" s="240">
        <v>0</v>
      </c>
      <c r="AG16" s="240">
        <v>0</v>
      </c>
      <c r="AH16" s="240">
        <v>0</v>
      </c>
      <c r="AI16" s="240">
        <v>0</v>
      </c>
      <c r="AJ16" s="240">
        <v>0</v>
      </c>
      <c r="AK16" s="240">
        <v>0</v>
      </c>
      <c r="AL16" s="240">
        <v>0</v>
      </c>
      <c r="AM16" s="240">
        <v>0</v>
      </c>
      <c r="AN16" s="240">
        <v>0</v>
      </c>
      <c r="AO16" s="240">
        <v>0</v>
      </c>
      <c r="AP16" s="240">
        <v>0</v>
      </c>
      <c r="AQ16" s="240">
        <v>0</v>
      </c>
      <c r="AR16" s="240">
        <v>0</v>
      </c>
      <c r="AS16" s="240">
        <v>0</v>
      </c>
      <c r="AT16" s="240">
        <v>0</v>
      </c>
      <c r="AU16" s="240">
        <v>0</v>
      </c>
      <c r="AV16" s="240">
        <v>0</v>
      </c>
      <c r="AW16" s="240">
        <v>0</v>
      </c>
      <c r="AX16" s="240">
        <v>0</v>
      </c>
      <c r="AY16" s="240">
        <v>0</v>
      </c>
      <c r="AZ16" s="240">
        <v>0</v>
      </c>
      <c r="BA16" s="240">
        <v>0</v>
      </c>
      <c r="BB16" s="240">
        <v>0</v>
      </c>
      <c r="BC16" s="240">
        <v>0</v>
      </c>
      <c r="BD16" s="240">
        <v>0</v>
      </c>
      <c r="BE16" s="240">
        <v>0</v>
      </c>
      <c r="BF16" s="240">
        <v>0</v>
      </c>
      <c r="BG16" s="240">
        <v>0</v>
      </c>
      <c r="BH16" s="240">
        <v>0</v>
      </c>
      <c r="BI16" s="240">
        <v>0</v>
      </c>
      <c r="BJ16" s="240">
        <v>0</v>
      </c>
      <c r="BK16" s="240">
        <v>0</v>
      </c>
      <c r="BL16" s="240">
        <v>0</v>
      </c>
      <c r="BM16" s="242">
        <f t="shared" si="2"/>
        <v>8.6999999999999994E-2</v>
      </c>
      <c r="BN16" s="245"/>
      <c r="BO16" s="246">
        <v>25368.639999999999</v>
      </c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</row>
    <row r="17" spans="1:78">
      <c r="A17" s="227" t="s">
        <v>24</v>
      </c>
      <c r="B17" s="239" t="s">
        <v>147</v>
      </c>
      <c r="C17" s="240">
        <f t="shared" si="0"/>
        <v>6827.2260000000006</v>
      </c>
      <c r="D17" s="239">
        <v>1041.5640000000001</v>
      </c>
      <c r="E17" s="239">
        <v>0</v>
      </c>
      <c r="F17" s="239">
        <v>361.40100000000001</v>
      </c>
      <c r="G17" s="239">
        <v>0</v>
      </c>
      <c r="H17" s="239">
        <v>0</v>
      </c>
      <c r="I17" s="239">
        <v>0</v>
      </c>
      <c r="J17" s="239">
        <v>491.09199999999998</v>
      </c>
      <c r="K17" s="239">
        <f t="shared" si="1"/>
        <v>4933.1689999999999</v>
      </c>
      <c r="L17" s="241">
        <v>0</v>
      </c>
      <c r="M17" s="240">
        <v>0</v>
      </c>
      <c r="N17" s="240">
        <v>0</v>
      </c>
      <c r="O17" s="240">
        <v>0</v>
      </c>
      <c r="P17" s="240">
        <v>0</v>
      </c>
      <c r="Q17" s="240">
        <v>0</v>
      </c>
      <c r="R17" s="240">
        <v>17.707999999999998</v>
      </c>
      <c r="S17" s="240">
        <v>0</v>
      </c>
      <c r="T17" s="240">
        <v>0</v>
      </c>
      <c r="U17" s="240">
        <v>1136.037</v>
      </c>
      <c r="V17" s="240">
        <v>0</v>
      </c>
      <c r="W17" s="240">
        <v>0</v>
      </c>
      <c r="X17" s="240">
        <v>0</v>
      </c>
      <c r="Y17" s="240">
        <v>0</v>
      </c>
      <c r="Z17" s="240">
        <v>0</v>
      </c>
      <c r="AA17" s="240">
        <v>26.064</v>
      </c>
      <c r="AB17" s="240">
        <v>0</v>
      </c>
      <c r="AC17" s="240">
        <v>0</v>
      </c>
      <c r="AD17" s="240">
        <v>0</v>
      </c>
      <c r="AE17" s="240">
        <v>34.930999999999997</v>
      </c>
      <c r="AF17" s="240">
        <v>0</v>
      </c>
      <c r="AG17" s="240">
        <v>36.341000000000001</v>
      </c>
      <c r="AH17" s="240">
        <v>0</v>
      </c>
      <c r="AI17" s="240">
        <v>0.81299999999999994</v>
      </c>
      <c r="AJ17" s="240">
        <v>0.17100000000000001</v>
      </c>
      <c r="AK17" s="240">
        <v>0</v>
      </c>
      <c r="AL17" s="240">
        <v>0</v>
      </c>
      <c r="AM17" s="240">
        <v>0</v>
      </c>
      <c r="AN17" s="240">
        <v>0</v>
      </c>
      <c r="AO17" s="240">
        <v>0</v>
      </c>
      <c r="AP17" s="240">
        <v>0</v>
      </c>
      <c r="AQ17" s="240">
        <v>0</v>
      </c>
      <c r="AR17" s="240">
        <v>0</v>
      </c>
      <c r="AS17" s="240">
        <v>0</v>
      </c>
      <c r="AT17" s="240">
        <v>0</v>
      </c>
      <c r="AU17" s="240">
        <v>0</v>
      </c>
      <c r="AV17" s="240">
        <v>0</v>
      </c>
      <c r="AW17" s="240">
        <v>0</v>
      </c>
      <c r="AX17" s="240">
        <v>0</v>
      </c>
      <c r="AY17" s="240">
        <v>0</v>
      </c>
      <c r="AZ17" s="240">
        <v>0</v>
      </c>
      <c r="BA17" s="240">
        <v>0</v>
      </c>
      <c r="BB17" s="240">
        <v>0</v>
      </c>
      <c r="BC17" s="240">
        <v>0</v>
      </c>
      <c r="BD17" s="240">
        <v>0</v>
      </c>
      <c r="BE17" s="240">
        <v>0</v>
      </c>
      <c r="BF17" s="240">
        <v>0</v>
      </c>
      <c r="BG17" s="240">
        <v>0</v>
      </c>
      <c r="BH17" s="240">
        <v>0</v>
      </c>
      <c r="BI17" s="240">
        <v>0</v>
      </c>
      <c r="BJ17" s="240">
        <v>0</v>
      </c>
      <c r="BK17" s="240">
        <v>0</v>
      </c>
      <c r="BL17" s="240">
        <v>0</v>
      </c>
      <c r="BM17" s="242">
        <f t="shared" si="2"/>
        <v>1252.0650000000003</v>
      </c>
      <c r="BN17" s="245"/>
      <c r="BO17" s="246">
        <v>3681.1039999999998</v>
      </c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</row>
    <row r="18" spans="1:78">
      <c r="A18" s="227" t="s">
        <v>25</v>
      </c>
      <c r="B18" s="239" t="s">
        <v>132</v>
      </c>
      <c r="C18" s="240">
        <f t="shared" si="0"/>
        <v>2892.6130000000003</v>
      </c>
      <c r="D18" s="239">
        <v>1094.1130000000001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v>6.9020000000000001</v>
      </c>
      <c r="K18" s="239">
        <f t="shared" si="1"/>
        <v>1791.598</v>
      </c>
      <c r="L18" s="241">
        <v>0</v>
      </c>
      <c r="M18" s="240">
        <v>0</v>
      </c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240">
        <v>0</v>
      </c>
      <c r="T18" s="240">
        <v>0</v>
      </c>
      <c r="U18" s="240">
        <v>0</v>
      </c>
      <c r="V18" s="240">
        <v>458.42599999999999</v>
      </c>
      <c r="W18" s="240">
        <v>0</v>
      </c>
      <c r="X18" s="240">
        <v>0</v>
      </c>
      <c r="Y18" s="240">
        <v>0</v>
      </c>
      <c r="Z18" s="240">
        <v>0</v>
      </c>
      <c r="AA18" s="240">
        <v>0</v>
      </c>
      <c r="AB18" s="240">
        <v>0</v>
      </c>
      <c r="AC18" s="240">
        <v>0</v>
      </c>
      <c r="AD18" s="240">
        <v>0</v>
      </c>
      <c r="AE18" s="240">
        <v>0</v>
      </c>
      <c r="AF18" s="240">
        <v>0</v>
      </c>
      <c r="AG18" s="240">
        <v>0</v>
      </c>
      <c r="AH18" s="240">
        <v>0</v>
      </c>
      <c r="AI18" s="240">
        <v>0</v>
      </c>
      <c r="AJ18" s="240">
        <v>0</v>
      </c>
      <c r="AK18" s="240">
        <v>0</v>
      </c>
      <c r="AL18" s="240">
        <v>0</v>
      </c>
      <c r="AM18" s="240">
        <v>0</v>
      </c>
      <c r="AN18" s="240">
        <v>0</v>
      </c>
      <c r="AO18" s="240">
        <v>0</v>
      </c>
      <c r="AP18" s="240">
        <v>0</v>
      </c>
      <c r="AQ18" s="240">
        <v>0</v>
      </c>
      <c r="AR18" s="240">
        <v>0</v>
      </c>
      <c r="AS18" s="240">
        <v>0</v>
      </c>
      <c r="AT18" s="240">
        <v>0</v>
      </c>
      <c r="AU18" s="240">
        <v>0</v>
      </c>
      <c r="AV18" s="240">
        <v>0</v>
      </c>
      <c r="AW18" s="240">
        <v>0</v>
      </c>
      <c r="AX18" s="240">
        <v>0</v>
      </c>
      <c r="AY18" s="240">
        <v>0</v>
      </c>
      <c r="AZ18" s="240">
        <v>0</v>
      </c>
      <c r="BA18" s="240">
        <v>0</v>
      </c>
      <c r="BB18" s="240">
        <v>0</v>
      </c>
      <c r="BC18" s="240">
        <v>0</v>
      </c>
      <c r="BD18" s="240">
        <v>0</v>
      </c>
      <c r="BE18" s="240">
        <v>0</v>
      </c>
      <c r="BF18" s="240">
        <v>0</v>
      </c>
      <c r="BG18" s="240">
        <v>0</v>
      </c>
      <c r="BH18" s="240">
        <v>0</v>
      </c>
      <c r="BI18" s="240">
        <v>0</v>
      </c>
      <c r="BJ18" s="240">
        <v>0</v>
      </c>
      <c r="BK18" s="240">
        <v>0</v>
      </c>
      <c r="BL18" s="240">
        <v>0</v>
      </c>
      <c r="BM18" s="242">
        <f t="shared" si="2"/>
        <v>458.42599999999999</v>
      </c>
      <c r="BN18" s="245"/>
      <c r="BO18" s="246">
        <v>1333.172</v>
      </c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</row>
    <row r="19" spans="1:78">
      <c r="A19" s="227" t="s">
        <v>26</v>
      </c>
      <c r="B19" s="239" t="s">
        <v>133</v>
      </c>
      <c r="C19" s="240">
        <f t="shared" si="0"/>
        <v>4245.549</v>
      </c>
      <c r="D19" s="239">
        <v>395.03</v>
      </c>
      <c r="E19" s="239">
        <v>0</v>
      </c>
      <c r="F19" s="239">
        <v>50.905999999999999</v>
      </c>
      <c r="G19" s="239">
        <v>0</v>
      </c>
      <c r="H19" s="239">
        <v>0</v>
      </c>
      <c r="I19" s="239">
        <v>0</v>
      </c>
      <c r="J19" s="239">
        <v>346.04599999999999</v>
      </c>
      <c r="K19" s="239">
        <f t="shared" si="1"/>
        <v>3453.567</v>
      </c>
      <c r="L19" s="241">
        <v>0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240">
        <v>0</v>
      </c>
      <c r="T19" s="240">
        <v>0</v>
      </c>
      <c r="U19" s="240">
        <v>0</v>
      </c>
      <c r="V19" s="240">
        <v>0</v>
      </c>
      <c r="W19" s="240">
        <v>305.39600000000002</v>
      </c>
      <c r="X19" s="240">
        <v>0</v>
      </c>
      <c r="Y19" s="240">
        <v>0</v>
      </c>
      <c r="Z19" s="240">
        <v>2.5619999999999998</v>
      </c>
      <c r="AA19" s="240">
        <v>0</v>
      </c>
      <c r="AB19" s="240">
        <v>0</v>
      </c>
      <c r="AC19" s="240">
        <v>0</v>
      </c>
      <c r="AD19" s="240">
        <v>0</v>
      </c>
      <c r="AE19" s="240">
        <v>0</v>
      </c>
      <c r="AF19" s="240">
        <v>0</v>
      </c>
      <c r="AG19" s="240">
        <v>0</v>
      </c>
      <c r="AH19" s="240">
        <v>0</v>
      </c>
      <c r="AI19" s="240">
        <v>0</v>
      </c>
      <c r="AJ19" s="240">
        <v>0</v>
      </c>
      <c r="AK19" s="240">
        <v>0</v>
      </c>
      <c r="AL19" s="240">
        <v>0</v>
      </c>
      <c r="AM19" s="240">
        <v>0</v>
      </c>
      <c r="AN19" s="240">
        <v>0</v>
      </c>
      <c r="AO19" s="240">
        <v>0</v>
      </c>
      <c r="AP19" s="240">
        <v>0</v>
      </c>
      <c r="AQ19" s="240">
        <v>0</v>
      </c>
      <c r="AR19" s="240">
        <v>0</v>
      </c>
      <c r="AS19" s="240">
        <v>0</v>
      </c>
      <c r="AT19" s="240">
        <v>0</v>
      </c>
      <c r="AU19" s="240">
        <v>0</v>
      </c>
      <c r="AV19" s="240">
        <v>0</v>
      </c>
      <c r="AW19" s="240">
        <v>0</v>
      </c>
      <c r="AX19" s="240">
        <v>0</v>
      </c>
      <c r="AY19" s="240">
        <v>0</v>
      </c>
      <c r="AZ19" s="240">
        <v>0</v>
      </c>
      <c r="BA19" s="240">
        <v>0</v>
      </c>
      <c r="BB19" s="240">
        <v>0</v>
      </c>
      <c r="BC19" s="240">
        <v>0</v>
      </c>
      <c r="BD19" s="240">
        <v>0</v>
      </c>
      <c r="BE19" s="240">
        <v>0</v>
      </c>
      <c r="BF19" s="240">
        <v>0</v>
      </c>
      <c r="BG19" s="240">
        <v>0</v>
      </c>
      <c r="BH19" s="240">
        <v>0</v>
      </c>
      <c r="BI19" s="240">
        <v>0</v>
      </c>
      <c r="BJ19" s="240">
        <v>0</v>
      </c>
      <c r="BK19" s="240">
        <v>0</v>
      </c>
      <c r="BL19" s="240">
        <v>0</v>
      </c>
      <c r="BM19" s="242">
        <f t="shared" si="2"/>
        <v>307.95800000000003</v>
      </c>
      <c r="BN19" s="245"/>
      <c r="BO19" s="246">
        <v>3145.6089999999999</v>
      </c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</row>
    <row r="20" spans="1:78">
      <c r="A20" s="227" t="s">
        <v>27</v>
      </c>
      <c r="B20" s="239" t="s">
        <v>286</v>
      </c>
      <c r="C20" s="240">
        <f t="shared" si="0"/>
        <v>8414.6970000000001</v>
      </c>
      <c r="D20" s="239">
        <v>1590.4259999999999</v>
      </c>
      <c r="E20" s="239">
        <v>0</v>
      </c>
      <c r="F20" s="239">
        <v>44.725999999999999</v>
      </c>
      <c r="G20" s="239">
        <v>0</v>
      </c>
      <c r="H20" s="239">
        <v>0</v>
      </c>
      <c r="I20" s="239">
        <v>0</v>
      </c>
      <c r="J20" s="239">
        <v>465.52</v>
      </c>
      <c r="K20" s="239">
        <f t="shared" si="1"/>
        <v>6314.0249999999996</v>
      </c>
      <c r="L20" s="241">
        <v>0</v>
      </c>
      <c r="M20" s="240">
        <v>0</v>
      </c>
      <c r="N20" s="240">
        <v>15.834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40">
        <v>0</v>
      </c>
      <c r="U20" s="240">
        <v>0</v>
      </c>
      <c r="V20" s="240">
        <v>0</v>
      </c>
      <c r="W20" s="240">
        <v>0</v>
      </c>
      <c r="X20" s="240">
        <v>932.577</v>
      </c>
      <c r="Y20" s="240">
        <v>0</v>
      </c>
      <c r="Z20" s="240">
        <v>0</v>
      </c>
      <c r="AA20" s="240">
        <v>1.105</v>
      </c>
      <c r="AB20" s="240">
        <v>0</v>
      </c>
      <c r="AC20" s="240">
        <v>0</v>
      </c>
      <c r="AD20" s="240">
        <v>0</v>
      </c>
      <c r="AE20" s="240">
        <v>49.389000000000003</v>
      </c>
      <c r="AF20" s="240">
        <v>0</v>
      </c>
      <c r="AG20" s="240">
        <v>50.085000000000001</v>
      </c>
      <c r="AH20" s="240">
        <v>441.76799999999997</v>
      </c>
      <c r="AI20" s="240">
        <v>0</v>
      </c>
      <c r="AJ20" s="240">
        <v>0</v>
      </c>
      <c r="AK20" s="240">
        <v>0</v>
      </c>
      <c r="AL20" s="240">
        <v>0</v>
      </c>
      <c r="AM20" s="240">
        <v>0</v>
      </c>
      <c r="AN20" s="240">
        <v>0</v>
      </c>
      <c r="AO20" s="240">
        <v>0</v>
      </c>
      <c r="AP20" s="240">
        <v>0</v>
      </c>
      <c r="AQ20" s="240">
        <v>0</v>
      </c>
      <c r="AR20" s="240">
        <v>0</v>
      </c>
      <c r="AS20" s="240">
        <v>0</v>
      </c>
      <c r="AT20" s="240">
        <v>0</v>
      </c>
      <c r="AU20" s="240">
        <v>0</v>
      </c>
      <c r="AV20" s="240">
        <v>0</v>
      </c>
      <c r="AW20" s="240">
        <v>0</v>
      </c>
      <c r="AX20" s="240">
        <v>0</v>
      </c>
      <c r="AY20" s="240">
        <v>0</v>
      </c>
      <c r="AZ20" s="240">
        <v>0</v>
      </c>
      <c r="BA20" s="240">
        <v>0</v>
      </c>
      <c r="BB20" s="240">
        <v>0</v>
      </c>
      <c r="BC20" s="240">
        <v>0</v>
      </c>
      <c r="BD20" s="240">
        <v>0</v>
      </c>
      <c r="BE20" s="240">
        <v>0</v>
      </c>
      <c r="BF20" s="240">
        <v>0</v>
      </c>
      <c r="BG20" s="240">
        <v>0</v>
      </c>
      <c r="BH20" s="240">
        <v>0</v>
      </c>
      <c r="BI20" s="240">
        <v>0</v>
      </c>
      <c r="BJ20" s="240">
        <v>0</v>
      </c>
      <c r="BK20" s="240">
        <v>0</v>
      </c>
      <c r="BL20" s="240">
        <v>0</v>
      </c>
      <c r="BM20" s="242">
        <f t="shared" si="2"/>
        <v>1490.758</v>
      </c>
      <c r="BN20" s="245"/>
      <c r="BO20" s="246">
        <v>4823.2669999999998</v>
      </c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</row>
    <row r="21" spans="1:78">
      <c r="A21" s="227" t="s">
        <v>28</v>
      </c>
      <c r="B21" s="239" t="s">
        <v>134</v>
      </c>
      <c r="C21" s="240">
        <f t="shared" si="0"/>
        <v>9668.2150000000001</v>
      </c>
      <c r="D21" s="239">
        <v>2286.942</v>
      </c>
      <c r="E21" s="239">
        <v>0</v>
      </c>
      <c r="F21" s="239">
        <v>74.227000000000004</v>
      </c>
      <c r="G21" s="239">
        <v>0</v>
      </c>
      <c r="H21" s="239">
        <v>0</v>
      </c>
      <c r="I21" s="239">
        <v>0</v>
      </c>
      <c r="J21" s="239">
        <v>203.09399999999999</v>
      </c>
      <c r="K21" s="239">
        <f t="shared" si="1"/>
        <v>7103.9520000000002</v>
      </c>
      <c r="L21" s="241">
        <v>0</v>
      </c>
      <c r="M21" s="240">
        <v>0</v>
      </c>
      <c r="N21" s="240">
        <v>12.706</v>
      </c>
      <c r="O21" s="240">
        <v>0</v>
      </c>
      <c r="P21" s="240">
        <v>0</v>
      </c>
      <c r="Q21" s="240">
        <v>0</v>
      </c>
      <c r="R21" s="240">
        <v>0</v>
      </c>
      <c r="S21" s="240">
        <v>60.338000000000001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1079.1590000000001</v>
      </c>
      <c r="Z21" s="240">
        <v>26.698</v>
      </c>
      <c r="AA21" s="240">
        <v>11.222</v>
      </c>
      <c r="AB21" s="240">
        <v>0</v>
      </c>
      <c r="AC21" s="240">
        <v>0</v>
      </c>
      <c r="AD21" s="240">
        <v>0</v>
      </c>
      <c r="AE21" s="240">
        <v>0</v>
      </c>
      <c r="AF21" s="240">
        <v>296.553</v>
      </c>
      <c r="AG21" s="240">
        <v>0.81299999999999994</v>
      </c>
      <c r="AH21" s="240">
        <v>0</v>
      </c>
      <c r="AI21" s="240">
        <v>0</v>
      </c>
      <c r="AJ21" s="240">
        <v>0</v>
      </c>
      <c r="AK21" s="240">
        <v>0</v>
      </c>
      <c r="AL21" s="240">
        <v>0</v>
      </c>
      <c r="AM21" s="240">
        <v>0</v>
      </c>
      <c r="AN21" s="240">
        <v>0</v>
      </c>
      <c r="AO21" s="240">
        <v>0</v>
      </c>
      <c r="AP21" s="240">
        <v>0</v>
      </c>
      <c r="AQ21" s="240">
        <v>0</v>
      </c>
      <c r="AR21" s="240">
        <v>0</v>
      </c>
      <c r="AS21" s="240">
        <v>0</v>
      </c>
      <c r="AT21" s="240">
        <v>0</v>
      </c>
      <c r="AU21" s="240">
        <v>0</v>
      </c>
      <c r="AV21" s="240">
        <v>0</v>
      </c>
      <c r="AW21" s="240">
        <v>0</v>
      </c>
      <c r="AX21" s="240">
        <v>0</v>
      </c>
      <c r="AY21" s="240">
        <v>0</v>
      </c>
      <c r="AZ21" s="240">
        <v>0</v>
      </c>
      <c r="BA21" s="240">
        <v>0</v>
      </c>
      <c r="BB21" s="240">
        <v>0</v>
      </c>
      <c r="BC21" s="240">
        <v>0</v>
      </c>
      <c r="BD21" s="240">
        <v>0</v>
      </c>
      <c r="BE21" s="240">
        <v>0</v>
      </c>
      <c r="BF21" s="240">
        <v>0</v>
      </c>
      <c r="BG21" s="240">
        <v>0</v>
      </c>
      <c r="BH21" s="240">
        <v>0</v>
      </c>
      <c r="BI21" s="240">
        <v>0</v>
      </c>
      <c r="BJ21" s="240">
        <v>0</v>
      </c>
      <c r="BK21" s="240">
        <v>0</v>
      </c>
      <c r="BL21" s="240">
        <v>0</v>
      </c>
      <c r="BM21" s="242">
        <f t="shared" si="2"/>
        <v>1487.4890000000005</v>
      </c>
      <c r="BN21" s="245"/>
      <c r="BO21" s="246">
        <v>5616.4629999999997</v>
      </c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</row>
    <row r="22" spans="1:78">
      <c r="A22" s="227" t="s">
        <v>29</v>
      </c>
      <c r="B22" s="239" t="s">
        <v>205</v>
      </c>
      <c r="C22" s="240">
        <f t="shared" si="0"/>
        <v>3129.1469999999999</v>
      </c>
      <c r="D22" s="239">
        <v>589.38099999999997</v>
      </c>
      <c r="E22" s="239">
        <v>0</v>
      </c>
      <c r="F22" s="239">
        <v>257.28800000000001</v>
      </c>
      <c r="G22" s="239">
        <v>0</v>
      </c>
      <c r="H22" s="239">
        <v>0</v>
      </c>
      <c r="I22" s="239">
        <v>0</v>
      </c>
      <c r="J22" s="239">
        <v>277.74</v>
      </c>
      <c r="K22" s="239">
        <f t="shared" si="1"/>
        <v>2004.7379999999998</v>
      </c>
      <c r="L22" s="241">
        <v>0</v>
      </c>
      <c r="M22" s="240">
        <v>0</v>
      </c>
      <c r="N22" s="240">
        <v>0</v>
      </c>
      <c r="O22" s="240">
        <v>0</v>
      </c>
      <c r="P22" s="240">
        <v>0</v>
      </c>
      <c r="Q22" s="240">
        <v>0</v>
      </c>
      <c r="R22" s="240">
        <v>8.1859999999999999</v>
      </c>
      <c r="S22" s="240">
        <v>0</v>
      </c>
      <c r="T22" s="240">
        <v>0</v>
      </c>
      <c r="U22" s="240">
        <v>0</v>
      </c>
      <c r="V22" s="240">
        <v>0</v>
      </c>
      <c r="W22" s="240">
        <v>0</v>
      </c>
      <c r="X22" s="240">
        <v>0</v>
      </c>
      <c r="Y22" s="240">
        <v>0</v>
      </c>
      <c r="Z22" s="240">
        <v>361.642</v>
      </c>
      <c r="AA22" s="240">
        <v>0</v>
      </c>
      <c r="AB22" s="240">
        <v>0</v>
      </c>
      <c r="AC22" s="240">
        <v>0</v>
      </c>
      <c r="AD22" s="240">
        <v>0</v>
      </c>
      <c r="AE22" s="240">
        <v>0</v>
      </c>
      <c r="AF22" s="240">
        <v>0</v>
      </c>
      <c r="AG22" s="240">
        <v>0</v>
      </c>
      <c r="AH22" s="240">
        <v>0</v>
      </c>
      <c r="AI22" s="240">
        <v>1.7230000000000001</v>
      </c>
      <c r="AJ22" s="240">
        <v>0</v>
      </c>
      <c r="AK22" s="240">
        <v>0</v>
      </c>
      <c r="AL22" s="240">
        <v>0</v>
      </c>
      <c r="AM22" s="240">
        <v>0</v>
      </c>
      <c r="AN22" s="240">
        <v>0</v>
      </c>
      <c r="AO22" s="240">
        <v>0</v>
      </c>
      <c r="AP22" s="240">
        <v>0</v>
      </c>
      <c r="AQ22" s="240">
        <v>0</v>
      </c>
      <c r="AR22" s="240">
        <v>0</v>
      </c>
      <c r="AS22" s="240">
        <v>0</v>
      </c>
      <c r="AT22" s="240">
        <v>0</v>
      </c>
      <c r="AU22" s="240">
        <v>0</v>
      </c>
      <c r="AV22" s="240">
        <v>0</v>
      </c>
      <c r="AW22" s="240">
        <v>0</v>
      </c>
      <c r="AX22" s="240">
        <v>0</v>
      </c>
      <c r="AY22" s="240">
        <v>0</v>
      </c>
      <c r="AZ22" s="240">
        <v>0</v>
      </c>
      <c r="BA22" s="240">
        <v>0</v>
      </c>
      <c r="BB22" s="240">
        <v>0</v>
      </c>
      <c r="BC22" s="240">
        <v>0</v>
      </c>
      <c r="BD22" s="240">
        <v>0</v>
      </c>
      <c r="BE22" s="240">
        <v>0</v>
      </c>
      <c r="BF22" s="240">
        <v>0</v>
      </c>
      <c r="BG22" s="240">
        <v>0</v>
      </c>
      <c r="BH22" s="240">
        <v>0</v>
      </c>
      <c r="BI22" s="240">
        <v>0</v>
      </c>
      <c r="BJ22" s="240">
        <v>0</v>
      </c>
      <c r="BK22" s="240">
        <v>0</v>
      </c>
      <c r="BL22" s="240">
        <v>0</v>
      </c>
      <c r="BM22" s="242">
        <f t="shared" si="2"/>
        <v>371.55099999999999</v>
      </c>
      <c r="BN22" s="245"/>
      <c r="BO22" s="246">
        <v>1633.1869999999999</v>
      </c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</row>
    <row r="23" spans="1:78">
      <c r="A23" s="227" t="s">
        <v>30</v>
      </c>
      <c r="B23" s="239" t="s">
        <v>287</v>
      </c>
      <c r="C23" s="240">
        <f t="shared" si="0"/>
        <v>32574.487000000001</v>
      </c>
      <c r="D23" s="239">
        <v>5659.6239999999998</v>
      </c>
      <c r="E23" s="239">
        <v>0</v>
      </c>
      <c r="F23" s="239">
        <v>1702.93</v>
      </c>
      <c r="G23" s="239">
        <v>0</v>
      </c>
      <c r="H23" s="239">
        <v>0</v>
      </c>
      <c r="I23" s="239">
        <v>0</v>
      </c>
      <c r="J23" s="239">
        <v>1583.635</v>
      </c>
      <c r="K23" s="239">
        <f t="shared" si="1"/>
        <v>23628.297999999999</v>
      </c>
      <c r="L23" s="241">
        <v>0</v>
      </c>
      <c r="M23" s="240">
        <v>0</v>
      </c>
      <c r="N23" s="240">
        <v>0</v>
      </c>
      <c r="O23" s="240">
        <v>4.117</v>
      </c>
      <c r="P23" s="240">
        <v>0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12.993</v>
      </c>
      <c r="AA23" s="240">
        <v>828.45299999999997</v>
      </c>
      <c r="AB23" s="240">
        <v>0</v>
      </c>
      <c r="AC23" s="240">
        <v>0</v>
      </c>
      <c r="AD23" s="240">
        <v>0</v>
      </c>
      <c r="AE23" s="240">
        <v>0</v>
      </c>
      <c r="AF23" s="240">
        <v>44.829000000000001</v>
      </c>
      <c r="AG23" s="240">
        <v>0</v>
      </c>
      <c r="AH23" s="240">
        <v>0</v>
      </c>
      <c r="AI23" s="240">
        <v>0</v>
      </c>
      <c r="AJ23" s="240">
        <v>0</v>
      </c>
      <c r="AK23" s="240">
        <v>0</v>
      </c>
      <c r="AL23" s="240">
        <v>0</v>
      </c>
      <c r="AM23" s="240">
        <v>0</v>
      </c>
      <c r="AN23" s="240">
        <v>0</v>
      </c>
      <c r="AO23" s="240">
        <v>0</v>
      </c>
      <c r="AP23" s="240">
        <v>0</v>
      </c>
      <c r="AQ23" s="240">
        <v>0</v>
      </c>
      <c r="AR23" s="240">
        <v>0</v>
      </c>
      <c r="AS23" s="240">
        <v>0</v>
      </c>
      <c r="AT23" s="240">
        <v>0</v>
      </c>
      <c r="AU23" s="240">
        <v>0</v>
      </c>
      <c r="AV23" s="240">
        <v>0</v>
      </c>
      <c r="AW23" s="240">
        <v>0</v>
      </c>
      <c r="AX23" s="240">
        <v>0</v>
      </c>
      <c r="AY23" s="240">
        <v>0</v>
      </c>
      <c r="AZ23" s="240">
        <v>0</v>
      </c>
      <c r="BA23" s="240">
        <v>0</v>
      </c>
      <c r="BB23" s="240">
        <v>0</v>
      </c>
      <c r="BC23" s="240">
        <v>0</v>
      </c>
      <c r="BD23" s="240">
        <v>0</v>
      </c>
      <c r="BE23" s="240">
        <v>0</v>
      </c>
      <c r="BF23" s="240">
        <v>0</v>
      </c>
      <c r="BG23" s="240">
        <v>0</v>
      </c>
      <c r="BH23" s="240">
        <v>0</v>
      </c>
      <c r="BI23" s="240">
        <v>0</v>
      </c>
      <c r="BJ23" s="240">
        <v>0</v>
      </c>
      <c r="BK23" s="240">
        <v>0</v>
      </c>
      <c r="BL23" s="240">
        <v>0</v>
      </c>
      <c r="BM23" s="242">
        <f t="shared" si="2"/>
        <v>890.39199999999994</v>
      </c>
      <c r="BN23" s="245"/>
      <c r="BO23" s="246">
        <v>22737.905999999999</v>
      </c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</row>
    <row r="24" spans="1:78">
      <c r="A24" s="227" t="s">
        <v>31</v>
      </c>
      <c r="B24" s="239" t="s">
        <v>135</v>
      </c>
      <c r="C24" s="240">
        <f t="shared" si="0"/>
        <v>1800.527</v>
      </c>
      <c r="D24" s="239">
        <v>0</v>
      </c>
      <c r="E24" s="239">
        <v>0</v>
      </c>
      <c r="F24" s="239">
        <v>6.0490000000000004</v>
      </c>
      <c r="G24" s="239">
        <v>0</v>
      </c>
      <c r="H24" s="239">
        <v>0</v>
      </c>
      <c r="I24" s="239">
        <v>0</v>
      </c>
      <c r="J24" s="239">
        <v>0</v>
      </c>
      <c r="K24" s="239">
        <f t="shared" si="1"/>
        <v>1794.4780000000001</v>
      </c>
      <c r="L24" s="241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40">
        <v>0</v>
      </c>
      <c r="Y24" s="240">
        <v>0</v>
      </c>
      <c r="Z24" s="240">
        <v>0</v>
      </c>
      <c r="AA24" s="240">
        <v>0</v>
      </c>
      <c r="AB24" s="240">
        <v>817.16600000000005</v>
      </c>
      <c r="AC24" s="240">
        <v>0</v>
      </c>
      <c r="AD24" s="240">
        <v>0</v>
      </c>
      <c r="AE24" s="240">
        <v>0</v>
      </c>
      <c r="AF24" s="240">
        <v>129.24700000000001</v>
      </c>
      <c r="AG24" s="240">
        <v>9.9350000000000005</v>
      </c>
      <c r="AH24" s="240">
        <v>0</v>
      </c>
      <c r="AI24" s="240">
        <v>0</v>
      </c>
      <c r="AJ24" s="240">
        <v>0</v>
      </c>
      <c r="AK24" s="240">
        <v>0</v>
      </c>
      <c r="AL24" s="240">
        <v>0</v>
      </c>
      <c r="AM24" s="240">
        <v>0</v>
      </c>
      <c r="AN24" s="240">
        <v>0</v>
      </c>
      <c r="AO24" s="240">
        <v>0</v>
      </c>
      <c r="AP24" s="240">
        <v>0</v>
      </c>
      <c r="AQ24" s="240">
        <v>0</v>
      </c>
      <c r="AR24" s="240">
        <v>0</v>
      </c>
      <c r="AS24" s="240">
        <v>0</v>
      </c>
      <c r="AT24" s="240">
        <v>0</v>
      </c>
      <c r="AU24" s="240">
        <v>0</v>
      </c>
      <c r="AV24" s="240">
        <v>0</v>
      </c>
      <c r="AW24" s="240">
        <v>0</v>
      </c>
      <c r="AX24" s="240">
        <v>0</v>
      </c>
      <c r="AY24" s="240">
        <v>0</v>
      </c>
      <c r="AZ24" s="240">
        <v>0</v>
      </c>
      <c r="BA24" s="240">
        <v>0</v>
      </c>
      <c r="BB24" s="240">
        <v>0</v>
      </c>
      <c r="BC24" s="240">
        <v>0</v>
      </c>
      <c r="BD24" s="240">
        <v>0</v>
      </c>
      <c r="BE24" s="240">
        <v>0</v>
      </c>
      <c r="BF24" s="240">
        <v>0</v>
      </c>
      <c r="BG24" s="240">
        <v>0</v>
      </c>
      <c r="BH24" s="240">
        <v>0</v>
      </c>
      <c r="BI24" s="240">
        <v>1.341</v>
      </c>
      <c r="BJ24" s="240">
        <v>0</v>
      </c>
      <c r="BK24" s="240">
        <v>0</v>
      </c>
      <c r="BL24" s="240">
        <v>0</v>
      </c>
      <c r="BM24" s="242">
        <f t="shared" si="2"/>
        <v>957.68899999999996</v>
      </c>
      <c r="BN24" s="245"/>
      <c r="BO24" s="246">
        <v>836.78899999999999</v>
      </c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</row>
    <row r="25" spans="1:78">
      <c r="A25" s="227" t="s">
        <v>32</v>
      </c>
      <c r="B25" s="239" t="s">
        <v>207</v>
      </c>
      <c r="C25" s="240">
        <f t="shared" si="0"/>
        <v>9552.5500000000011</v>
      </c>
      <c r="D25" s="239">
        <v>0</v>
      </c>
      <c r="E25" s="239">
        <v>0</v>
      </c>
      <c r="F25" s="239">
        <v>821.721</v>
      </c>
      <c r="G25" s="239">
        <v>0</v>
      </c>
      <c r="H25" s="239">
        <v>0</v>
      </c>
      <c r="I25" s="239">
        <v>0</v>
      </c>
      <c r="J25" s="239">
        <v>0</v>
      </c>
      <c r="K25" s="239">
        <f t="shared" si="1"/>
        <v>8730.8290000000015</v>
      </c>
      <c r="L25" s="241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40">
        <v>0</v>
      </c>
      <c r="X25" s="240">
        <v>0</v>
      </c>
      <c r="Y25" s="240">
        <v>0</v>
      </c>
      <c r="Z25" s="240">
        <v>0</v>
      </c>
      <c r="AA25" s="240">
        <v>0</v>
      </c>
      <c r="AB25" s="240">
        <v>0</v>
      </c>
      <c r="AC25" s="240">
        <v>7363.51</v>
      </c>
      <c r="AD25" s="240">
        <v>1367.146</v>
      </c>
      <c r="AE25" s="240">
        <v>0</v>
      </c>
      <c r="AF25" s="240">
        <v>0</v>
      </c>
      <c r="AG25" s="240">
        <v>0</v>
      </c>
      <c r="AH25" s="240">
        <v>0</v>
      </c>
      <c r="AI25" s="240">
        <v>0</v>
      </c>
      <c r="AJ25" s="240">
        <v>0</v>
      </c>
      <c r="AK25" s="240">
        <v>0</v>
      </c>
      <c r="AL25" s="240">
        <v>0</v>
      </c>
      <c r="AM25" s="240">
        <v>0</v>
      </c>
      <c r="AN25" s="240">
        <v>0</v>
      </c>
      <c r="AO25" s="240">
        <v>0</v>
      </c>
      <c r="AP25" s="240">
        <v>0</v>
      </c>
      <c r="AQ25" s="240">
        <v>0</v>
      </c>
      <c r="AR25" s="240">
        <v>0</v>
      </c>
      <c r="AS25" s="240">
        <v>0</v>
      </c>
      <c r="AT25" s="240">
        <v>0</v>
      </c>
      <c r="AU25" s="240">
        <v>0</v>
      </c>
      <c r="AV25" s="240">
        <v>0</v>
      </c>
      <c r="AW25" s="240">
        <v>0</v>
      </c>
      <c r="AX25" s="240">
        <v>0</v>
      </c>
      <c r="AY25" s="240">
        <v>0</v>
      </c>
      <c r="AZ25" s="240">
        <v>0</v>
      </c>
      <c r="BA25" s="240">
        <v>0</v>
      </c>
      <c r="BB25" s="240">
        <v>0</v>
      </c>
      <c r="BC25" s="240">
        <v>0.127</v>
      </c>
      <c r="BD25" s="240">
        <v>0</v>
      </c>
      <c r="BE25" s="240">
        <v>0</v>
      </c>
      <c r="BF25" s="240">
        <v>0</v>
      </c>
      <c r="BG25" s="240">
        <v>0</v>
      </c>
      <c r="BH25" s="240">
        <v>0</v>
      </c>
      <c r="BI25" s="240">
        <v>4.5999999999999999E-2</v>
      </c>
      <c r="BJ25" s="240">
        <v>0</v>
      </c>
      <c r="BK25" s="240">
        <v>0</v>
      </c>
      <c r="BL25" s="240">
        <v>0</v>
      </c>
      <c r="BM25" s="242">
        <f t="shared" si="2"/>
        <v>8730.8290000000015</v>
      </c>
      <c r="BN25" s="245"/>
      <c r="BO25" s="246">
        <v>0</v>
      </c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</row>
    <row r="26" spans="1:78">
      <c r="A26" s="227" t="s">
        <v>33</v>
      </c>
      <c r="B26" s="239" t="s">
        <v>136</v>
      </c>
      <c r="C26" s="240">
        <f t="shared" si="0"/>
        <v>4118.3710000000001</v>
      </c>
      <c r="D26" s="239">
        <v>0</v>
      </c>
      <c r="E26" s="239">
        <v>0</v>
      </c>
      <c r="F26" s="239">
        <v>308.65899999999999</v>
      </c>
      <c r="G26" s="239">
        <v>0</v>
      </c>
      <c r="H26" s="239">
        <v>0</v>
      </c>
      <c r="I26" s="239">
        <v>0</v>
      </c>
      <c r="J26" s="239">
        <v>1.2E-2</v>
      </c>
      <c r="K26" s="239">
        <f t="shared" si="1"/>
        <v>3809.7</v>
      </c>
      <c r="L26" s="241">
        <v>0</v>
      </c>
      <c r="M26" s="240">
        <v>0</v>
      </c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40">
        <v>0</v>
      </c>
      <c r="Y26" s="240">
        <v>0</v>
      </c>
      <c r="Z26" s="240">
        <v>0</v>
      </c>
      <c r="AA26" s="240">
        <v>0</v>
      </c>
      <c r="AB26" s="240">
        <v>0</v>
      </c>
      <c r="AC26" s="240">
        <v>1419.799</v>
      </c>
      <c r="AD26" s="240">
        <v>2332.5709999999999</v>
      </c>
      <c r="AE26" s="240">
        <v>0</v>
      </c>
      <c r="AF26" s="240">
        <v>0</v>
      </c>
      <c r="AG26" s="240">
        <v>0</v>
      </c>
      <c r="AH26" s="240">
        <v>0</v>
      </c>
      <c r="AI26" s="240">
        <v>0</v>
      </c>
      <c r="AJ26" s="240">
        <v>0</v>
      </c>
      <c r="AK26" s="240">
        <v>0</v>
      </c>
      <c r="AL26" s="240">
        <v>0</v>
      </c>
      <c r="AM26" s="240">
        <v>0</v>
      </c>
      <c r="AN26" s="240">
        <v>0</v>
      </c>
      <c r="AO26" s="240">
        <v>0</v>
      </c>
      <c r="AP26" s="240">
        <v>0</v>
      </c>
      <c r="AQ26" s="240">
        <v>0</v>
      </c>
      <c r="AR26" s="240">
        <v>0</v>
      </c>
      <c r="AS26" s="240">
        <v>0</v>
      </c>
      <c r="AT26" s="240">
        <v>0</v>
      </c>
      <c r="AU26" s="240">
        <v>0</v>
      </c>
      <c r="AV26" s="240">
        <v>0</v>
      </c>
      <c r="AW26" s="240">
        <v>0</v>
      </c>
      <c r="AX26" s="240">
        <v>0</v>
      </c>
      <c r="AY26" s="240">
        <v>0</v>
      </c>
      <c r="AZ26" s="240">
        <v>0</v>
      </c>
      <c r="BA26" s="240">
        <v>0</v>
      </c>
      <c r="BB26" s="240">
        <v>0</v>
      </c>
      <c r="BC26" s="240">
        <v>56.356999999999999</v>
      </c>
      <c r="BD26" s="240">
        <v>0</v>
      </c>
      <c r="BE26" s="240">
        <v>0</v>
      </c>
      <c r="BF26" s="240">
        <v>0</v>
      </c>
      <c r="BG26" s="240">
        <v>0</v>
      </c>
      <c r="BH26" s="240">
        <v>0</v>
      </c>
      <c r="BI26" s="240">
        <v>0.96799999999999997</v>
      </c>
      <c r="BJ26" s="240">
        <v>0</v>
      </c>
      <c r="BK26" s="240">
        <v>0</v>
      </c>
      <c r="BL26" s="240">
        <v>0</v>
      </c>
      <c r="BM26" s="242">
        <f t="shared" si="2"/>
        <v>3809.6949999999997</v>
      </c>
      <c r="BN26" s="245"/>
      <c r="BO26" s="246">
        <v>5.0000000000000001E-3</v>
      </c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</row>
    <row r="27" spans="1:78">
      <c r="A27" s="227" t="s">
        <v>34</v>
      </c>
      <c r="B27" s="239" t="s">
        <v>197</v>
      </c>
      <c r="C27" s="240">
        <f t="shared" si="0"/>
        <v>37804.023000000001</v>
      </c>
      <c r="D27" s="239">
        <v>0</v>
      </c>
      <c r="E27" s="239">
        <v>0</v>
      </c>
      <c r="F27" s="239">
        <v>582.44100000000003</v>
      </c>
      <c r="G27" s="239">
        <v>0</v>
      </c>
      <c r="H27" s="239">
        <v>0.16800000000000001</v>
      </c>
      <c r="I27" s="239">
        <v>0</v>
      </c>
      <c r="J27" s="239">
        <v>3.7330000000000001</v>
      </c>
      <c r="K27" s="239">
        <f t="shared" si="1"/>
        <v>37217.681000000004</v>
      </c>
      <c r="L27" s="241">
        <v>0</v>
      </c>
      <c r="M27" s="240">
        <v>0</v>
      </c>
      <c r="N27" s="240">
        <v>0.83699999999999997</v>
      </c>
      <c r="O27" s="240">
        <v>0</v>
      </c>
      <c r="P27" s="240">
        <v>0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40">
        <v>0</v>
      </c>
      <c r="Y27" s="240">
        <v>1.8080000000000001</v>
      </c>
      <c r="Z27" s="240">
        <v>0</v>
      </c>
      <c r="AA27" s="240">
        <v>5.5410000000000004</v>
      </c>
      <c r="AB27" s="240">
        <v>0</v>
      </c>
      <c r="AC27" s="240">
        <v>0</v>
      </c>
      <c r="AD27" s="240">
        <v>111.276</v>
      </c>
      <c r="AE27" s="240">
        <v>36312.989000000001</v>
      </c>
      <c r="AF27" s="240">
        <v>0</v>
      </c>
      <c r="AG27" s="240">
        <v>21.428999999999998</v>
      </c>
      <c r="AH27" s="240">
        <v>78.105000000000004</v>
      </c>
      <c r="AI27" s="240">
        <v>0.41399999999999998</v>
      </c>
      <c r="AJ27" s="240">
        <v>0</v>
      </c>
      <c r="AK27" s="240">
        <v>0</v>
      </c>
      <c r="AL27" s="240">
        <v>0</v>
      </c>
      <c r="AM27" s="240">
        <v>0</v>
      </c>
      <c r="AN27" s="240">
        <v>0</v>
      </c>
      <c r="AO27" s="240">
        <v>0</v>
      </c>
      <c r="AP27" s="240">
        <v>0</v>
      </c>
      <c r="AQ27" s="240">
        <v>0</v>
      </c>
      <c r="AR27" s="240">
        <v>10.478</v>
      </c>
      <c r="AS27" s="240">
        <v>0</v>
      </c>
      <c r="AT27" s="240">
        <v>0</v>
      </c>
      <c r="AU27" s="240">
        <v>0</v>
      </c>
      <c r="AV27" s="240">
        <v>0</v>
      </c>
      <c r="AW27" s="240">
        <v>45.811</v>
      </c>
      <c r="AX27" s="240">
        <v>0</v>
      </c>
      <c r="AY27" s="240">
        <v>0</v>
      </c>
      <c r="AZ27" s="240">
        <v>3.2309999999999999</v>
      </c>
      <c r="BA27" s="240">
        <v>0</v>
      </c>
      <c r="BB27" s="240">
        <v>0</v>
      </c>
      <c r="BC27" s="240">
        <v>0</v>
      </c>
      <c r="BD27" s="240">
        <v>0</v>
      </c>
      <c r="BE27" s="240">
        <v>0</v>
      </c>
      <c r="BF27" s="240">
        <v>0</v>
      </c>
      <c r="BG27" s="240">
        <v>0</v>
      </c>
      <c r="BH27" s="240">
        <v>0</v>
      </c>
      <c r="BI27" s="240">
        <v>0</v>
      </c>
      <c r="BJ27" s="240">
        <v>0</v>
      </c>
      <c r="BK27" s="240">
        <v>0</v>
      </c>
      <c r="BL27" s="240">
        <v>0</v>
      </c>
      <c r="BM27" s="242">
        <f t="shared" si="2"/>
        <v>36591.919000000002</v>
      </c>
      <c r="BN27" s="245"/>
      <c r="BO27" s="246">
        <v>625.76199999999994</v>
      </c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</row>
    <row r="28" spans="1:78">
      <c r="A28" s="227" t="s">
        <v>35</v>
      </c>
      <c r="B28" s="239" t="s">
        <v>288</v>
      </c>
      <c r="C28" s="240">
        <f t="shared" si="0"/>
        <v>1664.0049999999999</v>
      </c>
      <c r="D28" s="239">
        <v>-968.58600000000001</v>
      </c>
      <c r="E28" s="239">
        <v>0</v>
      </c>
      <c r="F28" s="239">
        <v>80.536000000000001</v>
      </c>
      <c r="G28" s="239">
        <v>0</v>
      </c>
      <c r="H28" s="239">
        <v>0</v>
      </c>
      <c r="I28" s="239">
        <v>0</v>
      </c>
      <c r="J28" s="239">
        <v>0</v>
      </c>
      <c r="K28" s="239">
        <f t="shared" si="1"/>
        <v>2552.0549999999998</v>
      </c>
      <c r="L28" s="241">
        <v>0</v>
      </c>
      <c r="M28" s="240">
        <v>0</v>
      </c>
      <c r="N28" s="240">
        <v>0</v>
      </c>
      <c r="O28" s="240">
        <v>0</v>
      </c>
      <c r="P28" s="240">
        <v>0</v>
      </c>
      <c r="Q28" s="240">
        <v>0</v>
      </c>
      <c r="R28" s="240">
        <v>0</v>
      </c>
      <c r="S28" s="240">
        <v>0</v>
      </c>
      <c r="T28" s="240">
        <v>0</v>
      </c>
      <c r="U28" s="240">
        <v>0</v>
      </c>
      <c r="V28" s="240">
        <v>0</v>
      </c>
      <c r="W28" s="240">
        <v>0</v>
      </c>
      <c r="X28" s="240">
        <v>0</v>
      </c>
      <c r="Y28" s="240">
        <v>0</v>
      </c>
      <c r="Z28" s="240">
        <v>0</v>
      </c>
      <c r="AA28" s="240">
        <v>0</v>
      </c>
      <c r="AB28" s="240">
        <v>0</v>
      </c>
      <c r="AC28" s="240">
        <v>0</v>
      </c>
      <c r="AD28" s="240">
        <v>0</v>
      </c>
      <c r="AE28" s="240">
        <v>0</v>
      </c>
      <c r="AF28" s="240">
        <v>2532.79</v>
      </c>
      <c r="AG28" s="240">
        <v>1.5840000000000001</v>
      </c>
      <c r="AH28" s="240">
        <v>16.609000000000002</v>
      </c>
      <c r="AI28" s="240">
        <v>0</v>
      </c>
      <c r="AJ28" s="240">
        <v>0</v>
      </c>
      <c r="AK28" s="240">
        <v>0</v>
      </c>
      <c r="AL28" s="240">
        <v>0</v>
      </c>
      <c r="AM28" s="240">
        <v>0</v>
      </c>
      <c r="AN28" s="240">
        <v>0</v>
      </c>
      <c r="AO28" s="240">
        <v>0</v>
      </c>
      <c r="AP28" s="240">
        <v>0</v>
      </c>
      <c r="AQ28" s="240">
        <v>0</v>
      </c>
      <c r="AR28" s="240">
        <v>0</v>
      </c>
      <c r="AS28" s="240">
        <v>0</v>
      </c>
      <c r="AT28" s="240">
        <v>0</v>
      </c>
      <c r="AU28" s="240">
        <v>0</v>
      </c>
      <c r="AV28" s="240">
        <v>0</v>
      </c>
      <c r="AW28" s="240">
        <v>0</v>
      </c>
      <c r="AX28" s="240">
        <v>0</v>
      </c>
      <c r="AY28" s="240">
        <v>0</v>
      </c>
      <c r="AZ28" s="240">
        <v>1.0720000000000001</v>
      </c>
      <c r="BA28" s="240">
        <v>0</v>
      </c>
      <c r="BB28" s="240">
        <v>0</v>
      </c>
      <c r="BC28" s="240">
        <v>0</v>
      </c>
      <c r="BD28" s="240">
        <v>0</v>
      </c>
      <c r="BE28" s="240">
        <v>0</v>
      </c>
      <c r="BF28" s="240">
        <v>0</v>
      </c>
      <c r="BG28" s="240">
        <v>0</v>
      </c>
      <c r="BH28" s="240">
        <v>0</v>
      </c>
      <c r="BI28" s="240">
        <v>0</v>
      </c>
      <c r="BJ28" s="240">
        <v>0</v>
      </c>
      <c r="BK28" s="240">
        <v>0</v>
      </c>
      <c r="BL28" s="240">
        <v>0</v>
      </c>
      <c r="BM28" s="242">
        <f t="shared" si="2"/>
        <v>2552.0549999999998</v>
      </c>
      <c r="BN28" s="245"/>
      <c r="BO28" s="246">
        <v>0</v>
      </c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</row>
    <row r="29" spans="1:78">
      <c r="A29" s="227" t="s">
        <v>36</v>
      </c>
      <c r="B29" s="239" t="s">
        <v>151</v>
      </c>
      <c r="C29" s="240">
        <f t="shared" si="0"/>
        <v>0</v>
      </c>
      <c r="D29" s="239">
        <v>-2235.9319999999998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f t="shared" si="1"/>
        <v>2235.9319999999998</v>
      </c>
      <c r="L29" s="241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>
        <v>104.696</v>
      </c>
      <c r="V29" s="240">
        <v>0</v>
      </c>
      <c r="W29" s="240">
        <v>0</v>
      </c>
      <c r="X29" s="240">
        <v>0</v>
      </c>
      <c r="Y29" s="240">
        <v>0</v>
      </c>
      <c r="Z29" s="240">
        <v>0</v>
      </c>
      <c r="AA29" s="240">
        <v>0</v>
      </c>
      <c r="AB29" s="240">
        <v>0</v>
      </c>
      <c r="AC29" s="240">
        <v>0</v>
      </c>
      <c r="AD29" s="240">
        <v>31.02</v>
      </c>
      <c r="AE29" s="240">
        <v>0</v>
      </c>
      <c r="AF29" s="240">
        <v>0</v>
      </c>
      <c r="AG29" s="240">
        <v>1917.864</v>
      </c>
      <c r="AH29" s="240">
        <v>0</v>
      </c>
      <c r="AI29" s="240">
        <v>1.095</v>
      </c>
      <c r="AJ29" s="240">
        <v>0</v>
      </c>
      <c r="AK29" s="240">
        <v>0</v>
      </c>
      <c r="AL29" s="240">
        <v>0</v>
      </c>
      <c r="AM29" s="240">
        <v>0</v>
      </c>
      <c r="AN29" s="240">
        <v>0</v>
      </c>
      <c r="AO29" s="240">
        <v>0</v>
      </c>
      <c r="AP29" s="240">
        <v>0</v>
      </c>
      <c r="AQ29" s="240">
        <v>0</v>
      </c>
      <c r="AR29" s="240">
        <v>154.28</v>
      </c>
      <c r="AS29" s="240">
        <v>0</v>
      </c>
      <c r="AT29" s="240">
        <v>0</v>
      </c>
      <c r="AU29" s="240">
        <v>0</v>
      </c>
      <c r="AV29" s="240">
        <v>0</v>
      </c>
      <c r="AW29" s="240">
        <v>0</v>
      </c>
      <c r="AX29" s="240">
        <v>0</v>
      </c>
      <c r="AY29" s="240">
        <v>0</v>
      </c>
      <c r="AZ29" s="240">
        <v>0</v>
      </c>
      <c r="BA29" s="240">
        <v>0</v>
      </c>
      <c r="BB29" s="240">
        <v>26.977</v>
      </c>
      <c r="BC29" s="240">
        <v>0</v>
      </c>
      <c r="BD29" s="240">
        <v>0</v>
      </c>
      <c r="BE29" s="240">
        <v>0</v>
      </c>
      <c r="BF29" s="240">
        <v>0</v>
      </c>
      <c r="BG29" s="240">
        <v>0</v>
      </c>
      <c r="BH29" s="240">
        <v>0</v>
      </c>
      <c r="BI29" s="240">
        <v>0</v>
      </c>
      <c r="BJ29" s="240">
        <v>0</v>
      </c>
      <c r="BK29" s="240">
        <v>0</v>
      </c>
      <c r="BL29" s="240">
        <v>0</v>
      </c>
      <c r="BM29" s="242">
        <f t="shared" si="2"/>
        <v>2235.9319999999998</v>
      </c>
      <c r="BN29" s="245"/>
      <c r="BO29" s="246">
        <v>0</v>
      </c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</row>
    <row r="30" spans="1:78">
      <c r="A30" s="227" t="s">
        <v>37</v>
      </c>
      <c r="B30" s="239" t="s">
        <v>289</v>
      </c>
      <c r="C30" s="240">
        <f t="shared" si="0"/>
        <v>0</v>
      </c>
      <c r="D30" s="239">
        <v>-8693.6389999999992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f t="shared" si="1"/>
        <v>8693.639000000001</v>
      </c>
      <c r="L30" s="241">
        <v>0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2.2290000000000001</v>
      </c>
      <c r="T30" s="240">
        <v>0</v>
      </c>
      <c r="U30" s="240">
        <v>0</v>
      </c>
      <c r="V30" s="240">
        <v>0</v>
      </c>
      <c r="W30" s="240">
        <v>0</v>
      </c>
      <c r="X30" s="240">
        <v>0</v>
      </c>
      <c r="Y30" s="240">
        <v>0</v>
      </c>
      <c r="Z30" s="240">
        <v>0</v>
      </c>
      <c r="AA30" s="240">
        <v>3.1509999999999998</v>
      </c>
      <c r="AB30" s="240">
        <v>0</v>
      </c>
      <c r="AC30" s="240">
        <v>0</v>
      </c>
      <c r="AD30" s="240">
        <v>0</v>
      </c>
      <c r="AE30" s="240">
        <v>246.054</v>
      </c>
      <c r="AF30" s="240">
        <v>0</v>
      </c>
      <c r="AG30" s="240">
        <v>11.21</v>
      </c>
      <c r="AH30" s="240">
        <v>8406.5889999999999</v>
      </c>
      <c r="AI30" s="240">
        <v>24.405999999999999</v>
      </c>
      <c r="AJ30" s="240">
        <v>0</v>
      </c>
      <c r="AK30" s="240">
        <v>0</v>
      </c>
      <c r="AL30" s="240">
        <v>0</v>
      </c>
      <c r="AM30" s="240">
        <v>0</v>
      </c>
      <c r="AN30" s="240">
        <v>0</v>
      </c>
      <c r="AO30" s="240">
        <v>0</v>
      </c>
      <c r="AP30" s="240">
        <v>0</v>
      </c>
      <c r="AQ30" s="240">
        <v>0</v>
      </c>
      <c r="AR30" s="240">
        <v>0</v>
      </c>
      <c r="AS30" s="240">
        <v>0</v>
      </c>
      <c r="AT30" s="240">
        <v>0</v>
      </c>
      <c r="AU30" s="240">
        <v>0</v>
      </c>
      <c r="AV30" s="240">
        <v>0</v>
      </c>
      <c r="AW30" s="240">
        <v>0</v>
      </c>
      <c r="AX30" s="240">
        <v>0</v>
      </c>
      <c r="AY30" s="240">
        <v>0</v>
      </c>
      <c r="AZ30" s="240">
        <v>0</v>
      </c>
      <c r="BA30" s="240">
        <v>0</v>
      </c>
      <c r="BB30" s="240">
        <v>0</v>
      </c>
      <c r="BC30" s="240">
        <v>0</v>
      </c>
      <c r="BD30" s="240">
        <v>0</v>
      </c>
      <c r="BE30" s="240">
        <v>0</v>
      </c>
      <c r="BF30" s="240">
        <v>0</v>
      </c>
      <c r="BG30" s="240">
        <v>0</v>
      </c>
      <c r="BH30" s="240">
        <v>0</v>
      </c>
      <c r="BI30" s="240">
        <v>0</v>
      </c>
      <c r="BJ30" s="240">
        <v>0</v>
      </c>
      <c r="BK30" s="240">
        <v>0</v>
      </c>
      <c r="BL30" s="240">
        <v>0</v>
      </c>
      <c r="BM30" s="242">
        <f t="shared" si="2"/>
        <v>8693.639000000001</v>
      </c>
      <c r="BN30" s="245"/>
      <c r="BO30" s="246">
        <v>0</v>
      </c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</row>
    <row r="31" spans="1:78">
      <c r="A31" s="227" t="s">
        <v>38</v>
      </c>
      <c r="B31" s="239" t="s">
        <v>152</v>
      </c>
      <c r="C31" s="240">
        <f t="shared" si="0"/>
        <v>0</v>
      </c>
      <c r="D31" s="239">
        <v>-19684.645</v>
      </c>
      <c r="E31" s="239">
        <v>0</v>
      </c>
      <c r="F31" s="239">
        <v>0</v>
      </c>
      <c r="G31" s="239">
        <v>0</v>
      </c>
      <c r="H31" s="239">
        <v>0</v>
      </c>
      <c r="I31" s="239">
        <v>0</v>
      </c>
      <c r="J31" s="239">
        <v>0</v>
      </c>
      <c r="K31" s="239">
        <f t="shared" si="1"/>
        <v>19684.645000000008</v>
      </c>
      <c r="L31" s="241">
        <v>0</v>
      </c>
      <c r="M31" s="240">
        <v>0</v>
      </c>
      <c r="N31" s="240">
        <v>3.613</v>
      </c>
      <c r="O31" s="240">
        <v>63.914000000000001</v>
      </c>
      <c r="P31" s="240">
        <v>1344.3679999999999</v>
      </c>
      <c r="Q31" s="240">
        <v>88.569000000000003</v>
      </c>
      <c r="R31" s="240">
        <v>23.352</v>
      </c>
      <c r="S31" s="240">
        <v>0</v>
      </c>
      <c r="T31" s="240">
        <v>0</v>
      </c>
      <c r="U31" s="240">
        <v>0</v>
      </c>
      <c r="V31" s="240">
        <v>-1.7000000000000001E-2</v>
      </c>
      <c r="W31" s="240">
        <v>4.1029999999999998</v>
      </c>
      <c r="X31" s="240">
        <v>0</v>
      </c>
      <c r="Y31" s="240">
        <v>0</v>
      </c>
      <c r="Z31" s="240">
        <v>0.88900000000000001</v>
      </c>
      <c r="AA31" s="240">
        <v>10.805999999999999</v>
      </c>
      <c r="AB31" s="240">
        <v>3.3370000000000002</v>
      </c>
      <c r="AC31" s="240">
        <v>0</v>
      </c>
      <c r="AD31" s="240">
        <v>0</v>
      </c>
      <c r="AE31" s="240">
        <v>1.504</v>
      </c>
      <c r="AF31" s="240">
        <v>0</v>
      </c>
      <c r="AG31" s="240">
        <v>0.91600000000000004</v>
      </c>
      <c r="AH31" s="240">
        <v>5.6950000000000003</v>
      </c>
      <c r="AI31" s="240">
        <v>17007.116000000002</v>
      </c>
      <c r="AJ31" s="240">
        <v>0</v>
      </c>
      <c r="AK31" s="240">
        <v>0</v>
      </c>
      <c r="AL31" s="240">
        <v>0</v>
      </c>
      <c r="AM31" s="240">
        <v>0</v>
      </c>
      <c r="AN31" s="240">
        <v>0.41699999999999998</v>
      </c>
      <c r="AO31" s="240">
        <v>42.499000000000002</v>
      </c>
      <c r="AP31" s="240">
        <v>955.64599999999996</v>
      </c>
      <c r="AQ31" s="240">
        <v>0</v>
      </c>
      <c r="AR31" s="240">
        <v>0</v>
      </c>
      <c r="AS31" s="240">
        <v>0</v>
      </c>
      <c r="AT31" s="240">
        <v>0</v>
      </c>
      <c r="AU31" s="240">
        <v>0</v>
      </c>
      <c r="AV31" s="240">
        <v>0</v>
      </c>
      <c r="AW31" s="240">
        <v>0</v>
      </c>
      <c r="AX31" s="240">
        <v>85.366</v>
      </c>
      <c r="AY31" s="240">
        <v>0</v>
      </c>
      <c r="AZ31" s="240">
        <v>0</v>
      </c>
      <c r="BA31" s="240">
        <v>0</v>
      </c>
      <c r="BB31" s="240">
        <v>0</v>
      </c>
      <c r="BC31" s="240">
        <v>0</v>
      </c>
      <c r="BD31" s="240">
        <v>0</v>
      </c>
      <c r="BE31" s="240">
        <v>0</v>
      </c>
      <c r="BF31" s="240">
        <v>0</v>
      </c>
      <c r="BG31" s="240">
        <v>40.329000000000001</v>
      </c>
      <c r="BH31" s="240">
        <v>0</v>
      </c>
      <c r="BI31" s="240">
        <v>2.2229999999999999</v>
      </c>
      <c r="BJ31" s="240">
        <v>0</v>
      </c>
      <c r="BK31" s="240">
        <v>0</v>
      </c>
      <c r="BL31" s="240">
        <v>0</v>
      </c>
      <c r="BM31" s="242">
        <f t="shared" si="2"/>
        <v>19684.645000000008</v>
      </c>
      <c r="BN31" s="245"/>
      <c r="BO31" s="246">
        <v>0</v>
      </c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</row>
    <row r="32" spans="1:78">
      <c r="A32" s="227" t="s">
        <v>39</v>
      </c>
      <c r="B32" s="239" t="s">
        <v>153</v>
      </c>
      <c r="C32" s="240">
        <f t="shared" si="0"/>
        <v>18310.474999999999</v>
      </c>
      <c r="D32" s="239">
        <v>0</v>
      </c>
      <c r="E32" s="239">
        <v>0</v>
      </c>
      <c r="F32" s="239">
        <v>234.11699999999999</v>
      </c>
      <c r="G32" s="239">
        <v>0</v>
      </c>
      <c r="H32" s="239">
        <v>0</v>
      </c>
      <c r="I32" s="239">
        <v>0</v>
      </c>
      <c r="J32" s="239">
        <v>0</v>
      </c>
      <c r="K32" s="239">
        <f t="shared" si="1"/>
        <v>18076.358</v>
      </c>
      <c r="L32" s="241">
        <v>0</v>
      </c>
      <c r="M32" s="240">
        <v>0</v>
      </c>
      <c r="N32" s="240">
        <v>0</v>
      </c>
      <c r="O32" s="240">
        <v>0</v>
      </c>
      <c r="P32" s="240">
        <v>0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  <c r="X32" s="240">
        <v>0</v>
      </c>
      <c r="Y32" s="240">
        <v>0</v>
      </c>
      <c r="Z32" s="240">
        <v>0</v>
      </c>
      <c r="AA32" s="240">
        <v>0</v>
      </c>
      <c r="AB32" s="240">
        <v>0</v>
      </c>
      <c r="AC32" s="240">
        <v>0</v>
      </c>
      <c r="AD32" s="240">
        <v>0</v>
      </c>
      <c r="AE32" s="240">
        <v>0</v>
      </c>
      <c r="AF32" s="240">
        <v>2.9849999999999999</v>
      </c>
      <c r="AG32" s="240">
        <v>12.597</v>
      </c>
      <c r="AH32" s="240">
        <v>138.97200000000001</v>
      </c>
      <c r="AI32" s="240">
        <v>9.7829999999999995</v>
      </c>
      <c r="AJ32" s="240">
        <v>17910.985000000001</v>
      </c>
      <c r="AK32" s="240">
        <v>0</v>
      </c>
      <c r="AL32" s="240">
        <v>0</v>
      </c>
      <c r="AM32" s="240">
        <v>0</v>
      </c>
      <c r="AN32" s="240">
        <v>0</v>
      </c>
      <c r="AO32" s="240">
        <v>0</v>
      </c>
      <c r="AP32" s="240">
        <v>0</v>
      </c>
      <c r="AQ32" s="240">
        <v>0</v>
      </c>
      <c r="AR32" s="240">
        <v>0</v>
      </c>
      <c r="AS32" s="240">
        <v>0</v>
      </c>
      <c r="AT32" s="240">
        <v>0</v>
      </c>
      <c r="AU32" s="240">
        <v>0</v>
      </c>
      <c r="AV32" s="240">
        <v>0</v>
      </c>
      <c r="AW32" s="240">
        <v>0</v>
      </c>
      <c r="AX32" s="240">
        <v>0</v>
      </c>
      <c r="AY32" s="240">
        <v>0</v>
      </c>
      <c r="AZ32" s="240">
        <v>0</v>
      </c>
      <c r="BA32" s="240">
        <v>0</v>
      </c>
      <c r="BB32" s="240">
        <v>0</v>
      </c>
      <c r="BC32" s="240">
        <v>1.036</v>
      </c>
      <c r="BD32" s="240">
        <v>0</v>
      </c>
      <c r="BE32" s="240">
        <v>0</v>
      </c>
      <c r="BF32" s="240">
        <v>0</v>
      </c>
      <c r="BG32" s="240">
        <v>0</v>
      </c>
      <c r="BH32" s="240">
        <v>0</v>
      </c>
      <c r="BI32" s="240">
        <v>0</v>
      </c>
      <c r="BJ32" s="240">
        <v>0</v>
      </c>
      <c r="BK32" s="240">
        <v>0</v>
      </c>
      <c r="BL32" s="240">
        <v>0</v>
      </c>
      <c r="BM32" s="242">
        <f t="shared" si="2"/>
        <v>18076.358</v>
      </c>
      <c r="BN32" s="245"/>
      <c r="BO32" s="246">
        <v>0</v>
      </c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</row>
    <row r="33" spans="1:78">
      <c r="A33" s="227" t="s">
        <v>40</v>
      </c>
      <c r="B33" s="239" t="s">
        <v>41</v>
      </c>
      <c r="C33" s="240">
        <f t="shared" si="0"/>
        <v>3471.3440000000005</v>
      </c>
      <c r="D33" s="239">
        <v>0</v>
      </c>
      <c r="E33" s="239">
        <v>0</v>
      </c>
      <c r="F33" s="239">
        <v>185.005</v>
      </c>
      <c r="G33" s="239">
        <v>0</v>
      </c>
      <c r="H33" s="239">
        <v>0</v>
      </c>
      <c r="I33" s="239">
        <v>0</v>
      </c>
      <c r="J33" s="239">
        <v>0</v>
      </c>
      <c r="K33" s="239">
        <f t="shared" si="1"/>
        <v>3286.3390000000004</v>
      </c>
      <c r="L33" s="241">
        <v>0</v>
      </c>
      <c r="M33" s="240">
        <v>0</v>
      </c>
      <c r="N33" s="240">
        <v>0</v>
      </c>
      <c r="O33" s="240">
        <v>0</v>
      </c>
      <c r="P33" s="240">
        <v>0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2.016</v>
      </c>
      <c r="X33" s="240">
        <v>0</v>
      </c>
      <c r="Y33" s="240">
        <v>0</v>
      </c>
      <c r="Z33" s="240">
        <v>0</v>
      </c>
      <c r="AA33" s="240">
        <v>0</v>
      </c>
      <c r="AB33" s="240">
        <v>0</v>
      </c>
      <c r="AC33" s="240">
        <v>0</v>
      </c>
      <c r="AD33" s="240">
        <v>0</v>
      </c>
      <c r="AE33" s="240">
        <v>0</v>
      </c>
      <c r="AF33" s="240">
        <v>0</v>
      </c>
      <c r="AG33" s="240">
        <v>0</v>
      </c>
      <c r="AH33" s="240">
        <v>145.65899999999999</v>
      </c>
      <c r="AI33" s="240">
        <v>0</v>
      </c>
      <c r="AJ33" s="240">
        <v>0</v>
      </c>
      <c r="AK33" s="240">
        <v>3138.6640000000002</v>
      </c>
      <c r="AL33" s="240">
        <v>0</v>
      </c>
      <c r="AM33" s="240">
        <v>0</v>
      </c>
      <c r="AN33" s="240">
        <v>0</v>
      </c>
      <c r="AO33" s="240">
        <v>0</v>
      </c>
      <c r="AP33" s="240">
        <v>0</v>
      </c>
      <c r="AQ33" s="240">
        <v>0</v>
      </c>
      <c r="AR33" s="240">
        <v>0</v>
      </c>
      <c r="AS33" s="240">
        <v>0</v>
      </c>
      <c r="AT33" s="240">
        <v>0</v>
      </c>
      <c r="AU33" s="240">
        <v>0</v>
      </c>
      <c r="AV33" s="240">
        <v>0</v>
      </c>
      <c r="AW33" s="240">
        <v>0</v>
      </c>
      <c r="AX33" s="240">
        <v>0</v>
      </c>
      <c r="AY33" s="240">
        <v>0</v>
      </c>
      <c r="AZ33" s="240">
        <v>0</v>
      </c>
      <c r="BA33" s="240">
        <v>0</v>
      </c>
      <c r="BB33" s="240">
        <v>0</v>
      </c>
      <c r="BC33" s="240">
        <v>0</v>
      </c>
      <c r="BD33" s="240">
        <v>0</v>
      </c>
      <c r="BE33" s="240">
        <v>0</v>
      </c>
      <c r="BF33" s="240">
        <v>0</v>
      </c>
      <c r="BG33" s="240">
        <v>0</v>
      </c>
      <c r="BH33" s="240">
        <v>0</v>
      </c>
      <c r="BI33" s="240">
        <v>0</v>
      </c>
      <c r="BJ33" s="240">
        <v>0</v>
      </c>
      <c r="BK33" s="240">
        <v>0</v>
      </c>
      <c r="BL33" s="240">
        <v>0</v>
      </c>
      <c r="BM33" s="242">
        <f t="shared" si="2"/>
        <v>3286.3390000000004</v>
      </c>
      <c r="BN33" s="245"/>
      <c r="BO33" s="246">
        <v>0</v>
      </c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</row>
    <row r="34" spans="1:78">
      <c r="A34" s="227" t="s">
        <v>42</v>
      </c>
      <c r="B34" s="239" t="s">
        <v>43</v>
      </c>
      <c r="C34" s="240">
        <f t="shared" si="0"/>
        <v>8595.2979999999989</v>
      </c>
      <c r="D34" s="239">
        <v>0</v>
      </c>
      <c r="E34" s="239">
        <v>0</v>
      </c>
      <c r="F34" s="239">
        <v>556.16899999999998</v>
      </c>
      <c r="G34" s="239">
        <v>0</v>
      </c>
      <c r="H34" s="239">
        <v>30.382000000000001</v>
      </c>
      <c r="I34" s="239">
        <v>0</v>
      </c>
      <c r="J34" s="239">
        <v>0</v>
      </c>
      <c r="K34" s="239">
        <f t="shared" si="1"/>
        <v>8008.7469999999994</v>
      </c>
      <c r="L34" s="241">
        <v>0</v>
      </c>
      <c r="M34" s="240">
        <v>0</v>
      </c>
      <c r="N34" s="240">
        <v>0</v>
      </c>
      <c r="O34" s="240">
        <v>0</v>
      </c>
      <c r="P34" s="240">
        <v>0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40">
        <v>0</v>
      </c>
      <c r="Y34" s="240">
        <v>0</v>
      </c>
      <c r="Z34" s="240">
        <v>0</v>
      </c>
      <c r="AA34" s="240">
        <v>0</v>
      </c>
      <c r="AB34" s="240">
        <v>0</v>
      </c>
      <c r="AC34" s="240">
        <v>0</v>
      </c>
      <c r="AD34" s="240">
        <v>0</v>
      </c>
      <c r="AE34" s="240">
        <v>0</v>
      </c>
      <c r="AF34" s="240">
        <v>0</v>
      </c>
      <c r="AG34" s="240">
        <v>0</v>
      </c>
      <c r="AH34" s="240">
        <v>0</v>
      </c>
      <c r="AI34" s="240">
        <v>0</v>
      </c>
      <c r="AJ34" s="240">
        <v>0</v>
      </c>
      <c r="AK34" s="240">
        <v>0</v>
      </c>
      <c r="AL34" s="240">
        <v>5530.2889999999998</v>
      </c>
      <c r="AM34" s="240">
        <v>0</v>
      </c>
      <c r="AN34" s="240">
        <v>0</v>
      </c>
      <c r="AO34" s="240">
        <v>0</v>
      </c>
      <c r="AP34" s="240">
        <v>0</v>
      </c>
      <c r="AQ34" s="240">
        <v>0</v>
      </c>
      <c r="AR34" s="240">
        <v>0</v>
      </c>
      <c r="AS34" s="240">
        <v>0</v>
      </c>
      <c r="AT34" s="240">
        <v>0</v>
      </c>
      <c r="AU34" s="240">
        <v>0</v>
      </c>
      <c r="AV34" s="240">
        <v>0</v>
      </c>
      <c r="AW34" s="240">
        <v>0</v>
      </c>
      <c r="AX34" s="240">
        <v>0</v>
      </c>
      <c r="AY34" s="240">
        <v>0</v>
      </c>
      <c r="AZ34" s="240">
        <v>0</v>
      </c>
      <c r="BA34" s="240">
        <v>0</v>
      </c>
      <c r="BB34" s="240">
        <v>0</v>
      </c>
      <c r="BC34" s="240">
        <v>0</v>
      </c>
      <c r="BD34" s="240">
        <v>0</v>
      </c>
      <c r="BE34" s="240">
        <v>0</v>
      </c>
      <c r="BF34" s="240">
        <v>0</v>
      </c>
      <c r="BG34" s="240">
        <v>0</v>
      </c>
      <c r="BH34" s="240">
        <v>0</v>
      </c>
      <c r="BI34" s="240">
        <v>0</v>
      </c>
      <c r="BJ34" s="240">
        <v>0</v>
      </c>
      <c r="BK34" s="240">
        <v>0</v>
      </c>
      <c r="BL34" s="240">
        <v>0</v>
      </c>
      <c r="BM34" s="242">
        <f t="shared" si="2"/>
        <v>5530.2889999999998</v>
      </c>
      <c r="BN34" s="245"/>
      <c r="BO34" s="246">
        <v>2478.4580000000001</v>
      </c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</row>
    <row r="35" spans="1:78">
      <c r="A35" s="227" t="s">
        <v>44</v>
      </c>
      <c r="B35" s="239" t="s">
        <v>154</v>
      </c>
      <c r="C35" s="240">
        <f t="shared" si="0"/>
        <v>20730.448</v>
      </c>
      <c r="D35" s="239">
        <v>0</v>
      </c>
      <c r="E35" s="239">
        <v>0</v>
      </c>
      <c r="F35" s="239">
        <v>5.1740000000000004</v>
      </c>
      <c r="G35" s="239">
        <v>0</v>
      </c>
      <c r="H35" s="239">
        <v>0</v>
      </c>
      <c r="I35" s="239">
        <v>0</v>
      </c>
      <c r="J35" s="239">
        <v>0</v>
      </c>
      <c r="K35" s="239">
        <f t="shared" si="1"/>
        <v>20725.274000000001</v>
      </c>
      <c r="L35" s="241">
        <v>0</v>
      </c>
      <c r="M35" s="240">
        <v>0</v>
      </c>
      <c r="N35" s="240">
        <v>0</v>
      </c>
      <c r="O35" s="240">
        <v>0</v>
      </c>
      <c r="P35" s="240">
        <v>0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  <c r="X35" s="240">
        <v>0</v>
      </c>
      <c r="Y35" s="240">
        <v>0</v>
      </c>
      <c r="Z35" s="240">
        <v>0</v>
      </c>
      <c r="AA35" s="240">
        <v>0</v>
      </c>
      <c r="AB35" s="240">
        <v>0</v>
      </c>
      <c r="AC35" s="240">
        <v>0</v>
      </c>
      <c r="AD35" s="240">
        <v>0</v>
      </c>
      <c r="AE35" s="240">
        <v>0</v>
      </c>
      <c r="AF35" s="240">
        <v>1.738</v>
      </c>
      <c r="AG35" s="240">
        <v>2.0310000000000001</v>
      </c>
      <c r="AH35" s="240">
        <v>60.960999999999999</v>
      </c>
      <c r="AI35" s="240">
        <v>32.646999999999998</v>
      </c>
      <c r="AJ35" s="240">
        <v>698.18899999999996</v>
      </c>
      <c r="AK35" s="240">
        <v>0</v>
      </c>
      <c r="AL35" s="240">
        <v>0</v>
      </c>
      <c r="AM35" s="240">
        <v>13557.446</v>
      </c>
      <c r="AN35" s="240">
        <v>0</v>
      </c>
      <c r="AO35" s="240">
        <v>0</v>
      </c>
      <c r="AP35" s="240">
        <v>0</v>
      </c>
      <c r="AQ35" s="240">
        <v>0</v>
      </c>
      <c r="AR35" s="240">
        <v>0</v>
      </c>
      <c r="AS35" s="240">
        <v>0</v>
      </c>
      <c r="AT35" s="240">
        <v>0</v>
      </c>
      <c r="AU35" s="240">
        <v>0</v>
      </c>
      <c r="AV35" s="240">
        <v>0</v>
      </c>
      <c r="AW35" s="240">
        <v>0</v>
      </c>
      <c r="AX35" s="240">
        <v>0</v>
      </c>
      <c r="AY35" s="240">
        <v>0</v>
      </c>
      <c r="AZ35" s="240">
        <v>0</v>
      </c>
      <c r="BA35" s="240">
        <v>0</v>
      </c>
      <c r="BB35" s="240">
        <v>0</v>
      </c>
      <c r="BC35" s="240">
        <v>0</v>
      </c>
      <c r="BD35" s="240">
        <v>0</v>
      </c>
      <c r="BE35" s="240">
        <v>0</v>
      </c>
      <c r="BF35" s="240">
        <v>0</v>
      </c>
      <c r="BG35" s="240">
        <v>0</v>
      </c>
      <c r="BH35" s="240">
        <v>0</v>
      </c>
      <c r="BI35" s="240">
        <v>0</v>
      </c>
      <c r="BJ35" s="240">
        <v>0</v>
      </c>
      <c r="BK35" s="240">
        <v>0</v>
      </c>
      <c r="BL35" s="240">
        <v>0</v>
      </c>
      <c r="BM35" s="242">
        <f t="shared" si="2"/>
        <v>14353.012000000001</v>
      </c>
      <c r="BN35" s="245"/>
      <c r="BO35" s="246">
        <v>6372.2619999999997</v>
      </c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</row>
    <row r="36" spans="1:78">
      <c r="A36" s="227" t="s">
        <v>45</v>
      </c>
      <c r="B36" s="239" t="s">
        <v>187</v>
      </c>
      <c r="C36" s="240">
        <f t="shared" si="0"/>
        <v>324.90600000000006</v>
      </c>
      <c r="D36" s="239">
        <v>0</v>
      </c>
      <c r="E36" s="239">
        <v>0</v>
      </c>
      <c r="F36" s="239">
        <v>30.225000000000001</v>
      </c>
      <c r="G36" s="239">
        <v>0</v>
      </c>
      <c r="H36" s="239">
        <v>0</v>
      </c>
      <c r="I36" s="239">
        <v>0</v>
      </c>
      <c r="J36" s="239">
        <v>0</v>
      </c>
      <c r="K36" s="239">
        <f t="shared" si="1"/>
        <v>294.68100000000004</v>
      </c>
      <c r="L36" s="241">
        <v>0</v>
      </c>
      <c r="M36" s="240">
        <v>0</v>
      </c>
      <c r="N36" s="240">
        <v>0</v>
      </c>
      <c r="O36" s="240">
        <v>0</v>
      </c>
      <c r="P36" s="240">
        <v>0</v>
      </c>
      <c r="Q36" s="240">
        <v>0</v>
      </c>
      <c r="R36" s="240">
        <v>0</v>
      </c>
      <c r="S36" s="240">
        <v>0</v>
      </c>
      <c r="T36" s="240">
        <v>0</v>
      </c>
      <c r="U36" s="240">
        <v>0</v>
      </c>
      <c r="V36" s="240">
        <v>0</v>
      </c>
      <c r="W36" s="240">
        <v>0</v>
      </c>
      <c r="X36" s="240">
        <v>0</v>
      </c>
      <c r="Y36" s="240">
        <v>0</v>
      </c>
      <c r="Z36" s="240">
        <v>0</v>
      </c>
      <c r="AA36" s="240">
        <v>0</v>
      </c>
      <c r="AB36" s="240">
        <v>0</v>
      </c>
      <c r="AC36" s="240">
        <v>0</v>
      </c>
      <c r="AD36" s="240">
        <v>0</v>
      </c>
      <c r="AE36" s="240">
        <v>0</v>
      </c>
      <c r="AF36" s="240">
        <v>0</v>
      </c>
      <c r="AG36" s="240">
        <v>0</v>
      </c>
      <c r="AH36" s="240">
        <v>0</v>
      </c>
      <c r="AI36" s="240">
        <v>0</v>
      </c>
      <c r="AJ36" s="240">
        <v>0</v>
      </c>
      <c r="AK36" s="240">
        <v>0</v>
      </c>
      <c r="AL36" s="240">
        <v>0</v>
      </c>
      <c r="AM36" s="240">
        <v>0</v>
      </c>
      <c r="AN36" s="240">
        <v>286.92500000000001</v>
      </c>
      <c r="AO36" s="240">
        <v>0</v>
      </c>
      <c r="AP36" s="240">
        <v>0</v>
      </c>
      <c r="AQ36" s="240">
        <v>0</v>
      </c>
      <c r="AR36" s="240">
        <v>0</v>
      </c>
      <c r="AS36" s="240">
        <v>0</v>
      </c>
      <c r="AT36" s="240">
        <v>0</v>
      </c>
      <c r="AU36" s="240">
        <v>0</v>
      </c>
      <c r="AV36" s="240">
        <v>0</v>
      </c>
      <c r="AW36" s="240">
        <v>0</v>
      </c>
      <c r="AX36" s="240">
        <v>0</v>
      </c>
      <c r="AY36" s="240">
        <v>0</v>
      </c>
      <c r="AZ36" s="240">
        <v>0</v>
      </c>
      <c r="BA36" s="240">
        <v>0</v>
      </c>
      <c r="BB36" s="240">
        <v>0</v>
      </c>
      <c r="BC36" s="240">
        <v>0</v>
      </c>
      <c r="BD36" s="240">
        <v>0</v>
      </c>
      <c r="BE36" s="240">
        <v>0</v>
      </c>
      <c r="BF36" s="240">
        <v>0</v>
      </c>
      <c r="BG36" s="240">
        <v>0</v>
      </c>
      <c r="BH36" s="240">
        <v>0</v>
      </c>
      <c r="BI36" s="240">
        <v>0</v>
      </c>
      <c r="BJ36" s="240">
        <v>0</v>
      </c>
      <c r="BK36" s="240">
        <v>0</v>
      </c>
      <c r="BL36" s="240">
        <v>0</v>
      </c>
      <c r="BM36" s="242">
        <f t="shared" si="2"/>
        <v>286.92500000000001</v>
      </c>
      <c r="BN36" s="245"/>
      <c r="BO36" s="246">
        <v>7.7560000000000002</v>
      </c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</row>
    <row r="37" spans="1:78">
      <c r="A37" s="227" t="s">
        <v>46</v>
      </c>
      <c r="B37" s="239" t="s">
        <v>47</v>
      </c>
      <c r="C37" s="240">
        <f t="shared" si="0"/>
        <v>26614.205000000002</v>
      </c>
      <c r="D37" s="239">
        <v>0</v>
      </c>
      <c r="E37" s="239">
        <v>0</v>
      </c>
      <c r="F37" s="239">
        <v>2123.6869999999999</v>
      </c>
      <c r="G37" s="239">
        <v>0</v>
      </c>
      <c r="H37" s="239">
        <v>879.26800000000003</v>
      </c>
      <c r="I37" s="239">
        <v>0</v>
      </c>
      <c r="J37" s="239">
        <v>0</v>
      </c>
      <c r="K37" s="239">
        <f t="shared" si="1"/>
        <v>23611.25</v>
      </c>
      <c r="L37" s="241">
        <v>0</v>
      </c>
      <c r="M37" s="240">
        <v>0</v>
      </c>
      <c r="N37" s="240">
        <v>0</v>
      </c>
      <c r="O37" s="240">
        <v>0</v>
      </c>
      <c r="P37" s="240">
        <v>0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40">
        <v>0</v>
      </c>
      <c r="Y37" s="240">
        <v>0</v>
      </c>
      <c r="Z37" s="240">
        <v>0</v>
      </c>
      <c r="AA37" s="240">
        <v>0</v>
      </c>
      <c r="AB37" s="240">
        <v>0</v>
      </c>
      <c r="AC37" s="240">
        <v>0</v>
      </c>
      <c r="AD37" s="240">
        <v>0</v>
      </c>
      <c r="AE37" s="240">
        <v>16.516999999999999</v>
      </c>
      <c r="AF37" s="240">
        <v>0</v>
      </c>
      <c r="AG37" s="240">
        <v>0</v>
      </c>
      <c r="AH37" s="240">
        <v>0</v>
      </c>
      <c r="AI37" s="240">
        <v>4.7549999999999999</v>
      </c>
      <c r="AJ37" s="240">
        <v>0</v>
      </c>
      <c r="AK37" s="240">
        <v>0</v>
      </c>
      <c r="AL37" s="240">
        <v>0</v>
      </c>
      <c r="AM37" s="240">
        <v>0</v>
      </c>
      <c r="AN37" s="240">
        <v>0</v>
      </c>
      <c r="AO37" s="240">
        <v>21027.701000000001</v>
      </c>
      <c r="AP37" s="240">
        <v>0</v>
      </c>
      <c r="AQ37" s="240">
        <v>0</v>
      </c>
      <c r="AR37" s="240">
        <v>0</v>
      </c>
      <c r="AS37" s="240">
        <v>0</v>
      </c>
      <c r="AT37" s="240">
        <v>0</v>
      </c>
      <c r="AU37" s="240">
        <v>0</v>
      </c>
      <c r="AV37" s="240">
        <v>0</v>
      </c>
      <c r="AW37" s="240">
        <v>2562.277</v>
      </c>
      <c r="AX37" s="240">
        <v>0</v>
      </c>
      <c r="AY37" s="240">
        <v>0</v>
      </c>
      <c r="AZ37" s="240">
        <v>0</v>
      </c>
      <c r="BA37" s="240">
        <v>0</v>
      </c>
      <c r="BB37" s="240">
        <v>0</v>
      </c>
      <c r="BC37" s="240">
        <v>0</v>
      </c>
      <c r="BD37" s="240">
        <v>0</v>
      </c>
      <c r="BE37" s="240">
        <v>0</v>
      </c>
      <c r="BF37" s="240">
        <v>0</v>
      </c>
      <c r="BG37" s="240">
        <v>0</v>
      </c>
      <c r="BH37" s="240">
        <v>0</v>
      </c>
      <c r="BI37" s="240">
        <v>0</v>
      </c>
      <c r="BJ37" s="240">
        <v>0</v>
      </c>
      <c r="BK37" s="240">
        <v>0</v>
      </c>
      <c r="BL37" s="240">
        <v>0</v>
      </c>
      <c r="BM37" s="242">
        <f t="shared" si="2"/>
        <v>23611.25</v>
      </c>
      <c r="BN37" s="245"/>
      <c r="BO37" s="246">
        <v>0</v>
      </c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</row>
    <row r="38" spans="1:78">
      <c r="A38" s="227" t="s">
        <v>48</v>
      </c>
      <c r="B38" s="239" t="s">
        <v>290</v>
      </c>
      <c r="C38" s="240">
        <f t="shared" si="0"/>
        <v>11909.415000000003</v>
      </c>
      <c r="D38" s="239">
        <v>0</v>
      </c>
      <c r="E38" s="239">
        <v>0</v>
      </c>
      <c r="F38" s="239">
        <v>339.70699999999999</v>
      </c>
      <c r="G38" s="239">
        <v>0</v>
      </c>
      <c r="H38" s="239">
        <v>0</v>
      </c>
      <c r="I38" s="239">
        <v>0</v>
      </c>
      <c r="J38" s="239">
        <v>0</v>
      </c>
      <c r="K38" s="239">
        <f t="shared" si="1"/>
        <v>11569.708000000002</v>
      </c>
      <c r="L38" s="241">
        <v>4.524</v>
      </c>
      <c r="M38" s="240">
        <v>0</v>
      </c>
      <c r="N38" s="240">
        <v>0</v>
      </c>
      <c r="O38" s="240">
        <v>21.946000000000002</v>
      </c>
      <c r="P38" s="240">
        <v>0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0">
        <v>0</v>
      </c>
      <c r="X38" s="240">
        <v>0</v>
      </c>
      <c r="Y38" s="240">
        <v>0</v>
      </c>
      <c r="Z38" s="240">
        <v>0</v>
      </c>
      <c r="AA38" s="240">
        <v>0</v>
      </c>
      <c r="AB38" s="240">
        <v>0</v>
      </c>
      <c r="AC38" s="240">
        <v>0</v>
      </c>
      <c r="AD38" s="240">
        <v>0</v>
      </c>
      <c r="AE38" s="240">
        <v>0</v>
      </c>
      <c r="AF38" s="240">
        <v>5.7779999999999996</v>
      </c>
      <c r="AG38" s="240">
        <v>0</v>
      </c>
      <c r="AH38" s="240">
        <v>5.0359999999999996</v>
      </c>
      <c r="AI38" s="240">
        <v>56.661999999999999</v>
      </c>
      <c r="AJ38" s="240">
        <v>11.334</v>
      </c>
      <c r="AK38" s="240">
        <v>4.7640000000000002</v>
      </c>
      <c r="AL38" s="240">
        <v>0</v>
      </c>
      <c r="AM38" s="240">
        <v>0</v>
      </c>
      <c r="AN38" s="240">
        <v>0</v>
      </c>
      <c r="AO38" s="240">
        <v>3328.895</v>
      </c>
      <c r="AP38" s="240">
        <v>7698.9570000000003</v>
      </c>
      <c r="AQ38" s="240">
        <v>0</v>
      </c>
      <c r="AR38" s="240">
        <v>0</v>
      </c>
      <c r="AS38" s="240">
        <v>0</v>
      </c>
      <c r="AT38" s="240">
        <v>0</v>
      </c>
      <c r="AU38" s="240">
        <v>0</v>
      </c>
      <c r="AV38" s="240">
        <v>0</v>
      </c>
      <c r="AW38" s="240">
        <v>389.59100000000001</v>
      </c>
      <c r="AX38" s="240">
        <v>0</v>
      </c>
      <c r="AY38" s="240">
        <v>0</v>
      </c>
      <c r="AZ38" s="240">
        <v>0</v>
      </c>
      <c r="BA38" s="240">
        <v>0</v>
      </c>
      <c r="BB38" s="240">
        <v>0</v>
      </c>
      <c r="BC38" s="240">
        <v>3.2519999999999998</v>
      </c>
      <c r="BD38" s="240">
        <v>0</v>
      </c>
      <c r="BE38" s="240">
        <v>0</v>
      </c>
      <c r="BF38" s="240">
        <v>0</v>
      </c>
      <c r="BG38" s="240">
        <v>29.536999999999999</v>
      </c>
      <c r="BH38" s="240">
        <v>0</v>
      </c>
      <c r="BI38" s="240">
        <v>9.4320000000000004</v>
      </c>
      <c r="BJ38" s="240">
        <v>0</v>
      </c>
      <c r="BK38" s="240">
        <v>0</v>
      </c>
      <c r="BL38" s="240">
        <v>0</v>
      </c>
      <c r="BM38" s="242">
        <f t="shared" si="2"/>
        <v>11569.708000000002</v>
      </c>
      <c r="BN38" s="245"/>
      <c r="BO38" s="246">
        <v>0</v>
      </c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</row>
    <row r="39" spans="1:78">
      <c r="A39" s="227" t="s">
        <v>49</v>
      </c>
      <c r="B39" s="239" t="s">
        <v>209</v>
      </c>
      <c r="C39" s="240">
        <f t="shared" si="0"/>
        <v>1676.192</v>
      </c>
      <c r="D39" s="239">
        <v>0</v>
      </c>
      <c r="E39" s="239">
        <v>0</v>
      </c>
      <c r="F39" s="239">
        <v>120</v>
      </c>
      <c r="G39" s="239">
        <v>0</v>
      </c>
      <c r="H39" s="239">
        <v>0</v>
      </c>
      <c r="I39" s="239">
        <v>0</v>
      </c>
      <c r="J39" s="239">
        <v>8.6760000000000002</v>
      </c>
      <c r="K39" s="239">
        <f t="shared" si="1"/>
        <v>1547.5160000000001</v>
      </c>
      <c r="L39" s="241">
        <v>0</v>
      </c>
      <c r="M39" s="240">
        <v>0</v>
      </c>
      <c r="N39" s="240">
        <v>0</v>
      </c>
      <c r="O39" s="240">
        <v>0</v>
      </c>
      <c r="P39" s="240">
        <v>0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40">
        <v>0</v>
      </c>
      <c r="Y39" s="240">
        <v>0</v>
      </c>
      <c r="Z39" s="240">
        <v>0</v>
      </c>
      <c r="AA39" s="240">
        <v>0</v>
      </c>
      <c r="AB39" s="240">
        <v>0</v>
      </c>
      <c r="AC39" s="240">
        <v>0</v>
      </c>
      <c r="AD39" s="240">
        <v>0</v>
      </c>
      <c r="AE39" s="240">
        <v>0</v>
      </c>
      <c r="AF39" s="240">
        <v>0</v>
      </c>
      <c r="AG39" s="240">
        <v>0</v>
      </c>
      <c r="AH39" s="240">
        <v>0</v>
      </c>
      <c r="AI39" s="240">
        <v>18.486000000000001</v>
      </c>
      <c r="AJ39" s="240">
        <v>0</v>
      </c>
      <c r="AK39" s="240">
        <v>0</v>
      </c>
      <c r="AL39" s="240">
        <v>0</v>
      </c>
      <c r="AM39" s="240">
        <v>0</v>
      </c>
      <c r="AN39" s="240">
        <v>0</v>
      </c>
      <c r="AO39" s="240">
        <v>0</v>
      </c>
      <c r="AP39" s="240">
        <v>0</v>
      </c>
      <c r="AQ39" s="240">
        <v>1097.327</v>
      </c>
      <c r="AR39" s="240">
        <v>0</v>
      </c>
      <c r="AS39" s="240">
        <v>0</v>
      </c>
      <c r="AT39" s="240">
        <v>0</v>
      </c>
      <c r="AU39" s="240">
        <v>0</v>
      </c>
      <c r="AV39" s="240">
        <v>0</v>
      </c>
      <c r="AW39" s="240">
        <v>0</v>
      </c>
      <c r="AX39" s="240">
        <v>64.584000000000003</v>
      </c>
      <c r="AY39" s="240">
        <v>0</v>
      </c>
      <c r="AZ39" s="240">
        <v>0</v>
      </c>
      <c r="BA39" s="240">
        <v>0</v>
      </c>
      <c r="BB39" s="240">
        <v>0</v>
      </c>
      <c r="BC39" s="240">
        <v>85.049000000000007</v>
      </c>
      <c r="BD39" s="240">
        <v>0</v>
      </c>
      <c r="BE39" s="240">
        <v>0</v>
      </c>
      <c r="BF39" s="240">
        <v>0</v>
      </c>
      <c r="BG39" s="240">
        <v>0</v>
      </c>
      <c r="BH39" s="240">
        <v>0</v>
      </c>
      <c r="BI39" s="240">
        <v>8.3219999999999992</v>
      </c>
      <c r="BJ39" s="240">
        <v>0</v>
      </c>
      <c r="BK39" s="240">
        <v>0</v>
      </c>
      <c r="BL39" s="240">
        <v>0</v>
      </c>
      <c r="BM39" s="242">
        <f t="shared" si="2"/>
        <v>1273.768</v>
      </c>
      <c r="BN39" s="245"/>
      <c r="BO39" s="246">
        <v>273.74799999999999</v>
      </c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</row>
    <row r="40" spans="1:78">
      <c r="A40" s="227" t="s">
        <v>50</v>
      </c>
      <c r="B40" s="239" t="s">
        <v>51</v>
      </c>
      <c r="C40" s="240">
        <f t="shared" si="0"/>
        <v>9849.4570000000003</v>
      </c>
      <c r="D40" s="239">
        <v>0</v>
      </c>
      <c r="E40" s="239">
        <v>0</v>
      </c>
      <c r="F40" s="239">
        <v>801.875</v>
      </c>
      <c r="G40" s="239">
        <v>0</v>
      </c>
      <c r="H40" s="239">
        <v>0</v>
      </c>
      <c r="I40" s="239">
        <v>0</v>
      </c>
      <c r="J40" s="239">
        <v>0</v>
      </c>
      <c r="K40" s="239">
        <f t="shared" si="1"/>
        <v>9047.5820000000003</v>
      </c>
      <c r="L40" s="241">
        <v>0</v>
      </c>
      <c r="M40" s="240">
        <v>0</v>
      </c>
      <c r="N40" s="240">
        <v>0</v>
      </c>
      <c r="O40" s="240">
        <v>0</v>
      </c>
      <c r="P40" s="240">
        <v>0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40">
        <v>0</v>
      </c>
      <c r="Y40" s="240">
        <v>0</v>
      </c>
      <c r="Z40" s="240">
        <v>0</v>
      </c>
      <c r="AA40" s="240">
        <v>0</v>
      </c>
      <c r="AB40" s="240">
        <v>0</v>
      </c>
      <c r="AC40" s="240">
        <v>0</v>
      </c>
      <c r="AD40" s="240">
        <v>0</v>
      </c>
      <c r="AE40" s="240">
        <v>0</v>
      </c>
      <c r="AF40" s="240">
        <v>0</v>
      </c>
      <c r="AG40" s="240">
        <v>12.324999999999999</v>
      </c>
      <c r="AH40" s="240">
        <v>0.75800000000000001</v>
      </c>
      <c r="AI40" s="240">
        <v>87.221000000000004</v>
      </c>
      <c r="AJ40" s="240">
        <v>0</v>
      </c>
      <c r="AK40" s="240">
        <v>0</v>
      </c>
      <c r="AL40" s="240">
        <v>0</v>
      </c>
      <c r="AM40" s="240">
        <v>0</v>
      </c>
      <c r="AN40" s="240">
        <v>0</v>
      </c>
      <c r="AO40" s="240">
        <v>41.16</v>
      </c>
      <c r="AP40" s="240">
        <v>18.045999999999999</v>
      </c>
      <c r="AQ40" s="240">
        <v>0</v>
      </c>
      <c r="AR40" s="240">
        <v>8495.7219999999998</v>
      </c>
      <c r="AS40" s="240">
        <v>0</v>
      </c>
      <c r="AT40" s="240">
        <v>0</v>
      </c>
      <c r="AU40" s="240">
        <v>0</v>
      </c>
      <c r="AV40" s="240">
        <v>0</v>
      </c>
      <c r="AW40" s="240">
        <v>0</v>
      </c>
      <c r="AX40" s="240">
        <v>0</v>
      </c>
      <c r="AY40" s="240">
        <v>0</v>
      </c>
      <c r="AZ40" s="240">
        <v>0</v>
      </c>
      <c r="BA40" s="240">
        <v>2.5999999999999999E-2</v>
      </c>
      <c r="BB40" s="240">
        <v>0</v>
      </c>
      <c r="BC40" s="240">
        <v>0</v>
      </c>
      <c r="BD40" s="240">
        <v>0</v>
      </c>
      <c r="BE40" s="240">
        <v>0</v>
      </c>
      <c r="BF40" s="240">
        <v>0</v>
      </c>
      <c r="BG40" s="240">
        <v>0</v>
      </c>
      <c r="BH40" s="240">
        <v>0</v>
      </c>
      <c r="BI40" s="240">
        <v>7.2060000000000004</v>
      </c>
      <c r="BJ40" s="240">
        <v>0</v>
      </c>
      <c r="BK40" s="240">
        <v>0</v>
      </c>
      <c r="BL40" s="240">
        <v>0</v>
      </c>
      <c r="BM40" s="242">
        <f t="shared" si="2"/>
        <v>8662.4639999999999</v>
      </c>
      <c r="BN40" s="245"/>
      <c r="BO40" s="246">
        <v>385.11799999999999</v>
      </c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</row>
    <row r="41" spans="1:78">
      <c r="A41" s="227" t="s">
        <v>52</v>
      </c>
      <c r="B41" s="239" t="s">
        <v>188</v>
      </c>
      <c r="C41" s="240">
        <f t="shared" si="0"/>
        <v>2393.8480000000004</v>
      </c>
      <c r="D41" s="239">
        <v>0</v>
      </c>
      <c r="E41" s="239">
        <v>0</v>
      </c>
      <c r="F41" s="239">
        <v>8.57</v>
      </c>
      <c r="G41" s="239">
        <v>0</v>
      </c>
      <c r="H41" s="239">
        <v>0</v>
      </c>
      <c r="I41" s="239">
        <v>0</v>
      </c>
      <c r="J41" s="239">
        <v>0</v>
      </c>
      <c r="K41" s="239">
        <f t="shared" si="1"/>
        <v>2385.2780000000002</v>
      </c>
      <c r="L41" s="241">
        <v>0</v>
      </c>
      <c r="M41" s="240">
        <v>0</v>
      </c>
      <c r="N41" s="240">
        <v>0</v>
      </c>
      <c r="O41" s="240">
        <v>0</v>
      </c>
      <c r="P41" s="240">
        <v>0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  <c r="X41" s="240">
        <v>0</v>
      </c>
      <c r="Y41" s="240">
        <v>0</v>
      </c>
      <c r="Z41" s="240">
        <v>0</v>
      </c>
      <c r="AA41" s="240">
        <v>0</v>
      </c>
      <c r="AB41" s="240">
        <v>0</v>
      </c>
      <c r="AC41" s="240">
        <v>0</v>
      </c>
      <c r="AD41" s="240">
        <v>0</v>
      </c>
      <c r="AE41" s="240">
        <v>0</v>
      </c>
      <c r="AF41" s="240">
        <v>0</v>
      </c>
      <c r="AG41" s="240">
        <v>55.121000000000002</v>
      </c>
      <c r="AH41" s="240">
        <v>0</v>
      </c>
      <c r="AI41" s="240">
        <v>0</v>
      </c>
      <c r="AJ41" s="240">
        <v>0</v>
      </c>
      <c r="AK41" s="240">
        <v>0</v>
      </c>
      <c r="AL41" s="240">
        <v>0</v>
      </c>
      <c r="AM41" s="240">
        <v>0</v>
      </c>
      <c r="AN41" s="240">
        <v>0</v>
      </c>
      <c r="AO41" s="240">
        <v>0</v>
      </c>
      <c r="AP41" s="240">
        <v>0</v>
      </c>
      <c r="AQ41" s="240">
        <v>0</v>
      </c>
      <c r="AR41" s="240">
        <v>0</v>
      </c>
      <c r="AS41" s="240">
        <v>1029.346</v>
      </c>
      <c r="AT41" s="240">
        <v>0</v>
      </c>
      <c r="AU41" s="240">
        <v>0</v>
      </c>
      <c r="AV41" s="240">
        <v>0</v>
      </c>
      <c r="AW41" s="240">
        <v>0</v>
      </c>
      <c r="AX41" s="240">
        <v>0</v>
      </c>
      <c r="AY41" s="240">
        <v>0</v>
      </c>
      <c r="AZ41" s="240">
        <v>0</v>
      </c>
      <c r="BA41" s="240">
        <v>0</v>
      </c>
      <c r="BB41" s="240">
        <v>0</v>
      </c>
      <c r="BC41" s="240">
        <v>0</v>
      </c>
      <c r="BD41" s="240">
        <v>0</v>
      </c>
      <c r="BE41" s="240">
        <v>0</v>
      </c>
      <c r="BF41" s="240">
        <v>0</v>
      </c>
      <c r="BG41" s="240">
        <v>0</v>
      </c>
      <c r="BH41" s="240">
        <v>0</v>
      </c>
      <c r="BI41" s="240">
        <v>1.083</v>
      </c>
      <c r="BJ41" s="240">
        <v>0</v>
      </c>
      <c r="BK41" s="240">
        <v>0</v>
      </c>
      <c r="BL41" s="240">
        <v>0</v>
      </c>
      <c r="BM41" s="242">
        <f t="shared" si="2"/>
        <v>1085.5500000000002</v>
      </c>
      <c r="BN41" s="245"/>
      <c r="BO41" s="246">
        <v>1299.7280000000001</v>
      </c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</row>
    <row r="42" spans="1:78">
      <c r="A42" s="227" t="s">
        <v>53</v>
      </c>
      <c r="B42" s="239" t="s">
        <v>137</v>
      </c>
      <c r="C42" s="240">
        <f t="shared" si="0"/>
        <v>17148.639000000003</v>
      </c>
      <c r="D42" s="239">
        <v>0</v>
      </c>
      <c r="E42" s="239">
        <v>0</v>
      </c>
      <c r="F42" s="239">
        <v>0</v>
      </c>
      <c r="G42" s="239">
        <v>0</v>
      </c>
      <c r="H42" s="239">
        <v>392.70100000000002</v>
      </c>
      <c r="I42" s="239">
        <v>0</v>
      </c>
      <c r="J42" s="239">
        <v>0</v>
      </c>
      <c r="K42" s="239">
        <f t="shared" si="1"/>
        <v>16755.938000000002</v>
      </c>
      <c r="L42" s="241">
        <v>0</v>
      </c>
      <c r="M42" s="240">
        <v>0</v>
      </c>
      <c r="N42" s="240">
        <v>0</v>
      </c>
      <c r="O42" s="240">
        <v>0</v>
      </c>
      <c r="P42" s="240">
        <v>0</v>
      </c>
      <c r="Q42" s="240">
        <v>0</v>
      </c>
      <c r="R42" s="240">
        <v>0</v>
      </c>
      <c r="S42" s="240">
        <v>0</v>
      </c>
      <c r="T42" s="240">
        <v>0</v>
      </c>
      <c r="U42" s="240">
        <v>0</v>
      </c>
      <c r="V42" s="240">
        <v>0</v>
      </c>
      <c r="W42" s="240">
        <v>0</v>
      </c>
      <c r="X42" s="240">
        <v>0</v>
      </c>
      <c r="Y42" s="240">
        <v>0</v>
      </c>
      <c r="Z42" s="240">
        <v>0</v>
      </c>
      <c r="AA42" s="240">
        <v>0</v>
      </c>
      <c r="AB42" s="240">
        <v>0</v>
      </c>
      <c r="AC42" s="240">
        <v>0</v>
      </c>
      <c r="AD42" s="240">
        <v>0</v>
      </c>
      <c r="AE42" s="240">
        <v>0</v>
      </c>
      <c r="AF42" s="240">
        <v>0</v>
      </c>
      <c r="AG42" s="240">
        <v>0</v>
      </c>
      <c r="AH42" s="240">
        <v>0</v>
      </c>
      <c r="AI42" s="240">
        <v>0</v>
      </c>
      <c r="AJ42" s="240">
        <v>0</v>
      </c>
      <c r="AK42" s="240">
        <v>0</v>
      </c>
      <c r="AL42" s="240">
        <v>0</v>
      </c>
      <c r="AM42" s="240">
        <v>0</v>
      </c>
      <c r="AN42" s="240">
        <v>0</v>
      </c>
      <c r="AO42" s="240">
        <v>0</v>
      </c>
      <c r="AP42" s="240">
        <v>0</v>
      </c>
      <c r="AQ42" s="240">
        <v>0</v>
      </c>
      <c r="AR42" s="240">
        <v>0</v>
      </c>
      <c r="AS42" s="240">
        <v>0</v>
      </c>
      <c r="AT42" s="240">
        <v>16064.583000000001</v>
      </c>
      <c r="AU42" s="240">
        <v>0</v>
      </c>
      <c r="AV42" s="240">
        <v>0</v>
      </c>
      <c r="AW42" s="240">
        <v>0</v>
      </c>
      <c r="AX42" s="240">
        <v>0</v>
      </c>
      <c r="AY42" s="240">
        <v>0</v>
      </c>
      <c r="AZ42" s="240">
        <v>0</v>
      </c>
      <c r="BA42" s="240">
        <v>0</v>
      </c>
      <c r="BB42" s="240">
        <v>0</v>
      </c>
      <c r="BC42" s="240">
        <v>0</v>
      </c>
      <c r="BD42" s="240">
        <v>0</v>
      </c>
      <c r="BE42" s="240">
        <v>0</v>
      </c>
      <c r="BF42" s="240">
        <v>0</v>
      </c>
      <c r="BG42" s="240">
        <v>0</v>
      </c>
      <c r="BH42" s="240">
        <v>0</v>
      </c>
      <c r="BI42" s="240">
        <v>0</v>
      </c>
      <c r="BJ42" s="240">
        <v>0</v>
      </c>
      <c r="BK42" s="240">
        <v>0</v>
      </c>
      <c r="BL42" s="240">
        <v>0</v>
      </c>
      <c r="BM42" s="242">
        <f t="shared" si="2"/>
        <v>16064.583000000001</v>
      </c>
      <c r="BN42" s="245"/>
      <c r="BO42" s="246">
        <v>691.35500000000002</v>
      </c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</row>
    <row r="43" spans="1:78">
      <c r="A43" s="227" t="s">
        <v>54</v>
      </c>
      <c r="B43" s="239" t="s">
        <v>138</v>
      </c>
      <c r="C43" s="240">
        <f t="shared" si="0"/>
        <v>2445.625</v>
      </c>
      <c r="D43" s="239">
        <v>0</v>
      </c>
      <c r="E43" s="239">
        <v>0</v>
      </c>
      <c r="F43" s="239">
        <v>0</v>
      </c>
      <c r="G43" s="239">
        <v>0</v>
      </c>
      <c r="H43" s="239">
        <v>91.668999999999997</v>
      </c>
      <c r="I43" s="239">
        <v>0</v>
      </c>
      <c r="J43" s="239">
        <v>0</v>
      </c>
      <c r="K43" s="239">
        <f t="shared" si="1"/>
        <v>2353.9560000000001</v>
      </c>
      <c r="L43" s="241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0">
        <v>0</v>
      </c>
      <c r="AE43" s="240">
        <v>0</v>
      </c>
      <c r="AF43" s="240">
        <v>0</v>
      </c>
      <c r="AG43" s="240">
        <v>0</v>
      </c>
      <c r="AH43" s="240">
        <v>0</v>
      </c>
      <c r="AI43" s="240">
        <v>0</v>
      </c>
      <c r="AJ43" s="240">
        <v>0</v>
      </c>
      <c r="AK43" s="240">
        <v>0</v>
      </c>
      <c r="AL43" s="240">
        <v>0</v>
      </c>
      <c r="AM43" s="240">
        <v>0</v>
      </c>
      <c r="AN43" s="240">
        <v>0</v>
      </c>
      <c r="AO43" s="240">
        <v>0</v>
      </c>
      <c r="AP43" s="240">
        <v>0</v>
      </c>
      <c r="AQ43" s="240">
        <v>0</v>
      </c>
      <c r="AR43" s="240">
        <v>0</v>
      </c>
      <c r="AS43" s="240">
        <v>0</v>
      </c>
      <c r="AT43" s="240">
        <v>0</v>
      </c>
      <c r="AU43" s="240">
        <v>1677.74</v>
      </c>
      <c r="AV43" s="240">
        <v>0</v>
      </c>
      <c r="AW43" s="240">
        <v>0</v>
      </c>
      <c r="AX43" s="240">
        <v>0</v>
      </c>
      <c r="AY43" s="240">
        <v>0</v>
      </c>
      <c r="AZ43" s="240">
        <v>0</v>
      </c>
      <c r="BA43" s="240">
        <v>0</v>
      </c>
      <c r="BB43" s="240">
        <v>0</v>
      </c>
      <c r="BC43" s="240">
        <v>0</v>
      </c>
      <c r="BD43" s="240">
        <v>0</v>
      </c>
      <c r="BE43" s="240">
        <v>0</v>
      </c>
      <c r="BF43" s="240">
        <v>0</v>
      </c>
      <c r="BG43" s="240">
        <v>0</v>
      </c>
      <c r="BH43" s="240">
        <v>0</v>
      </c>
      <c r="BI43" s="240">
        <v>0</v>
      </c>
      <c r="BJ43" s="240">
        <v>0</v>
      </c>
      <c r="BK43" s="240">
        <v>0</v>
      </c>
      <c r="BL43" s="240">
        <v>0</v>
      </c>
      <c r="BM43" s="242">
        <f t="shared" si="2"/>
        <v>1677.74</v>
      </c>
      <c r="BN43" s="245"/>
      <c r="BO43" s="246">
        <v>676.21600000000001</v>
      </c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</row>
    <row r="44" spans="1:78">
      <c r="A44" s="227" t="s">
        <v>55</v>
      </c>
      <c r="B44" s="239" t="s">
        <v>189</v>
      </c>
      <c r="C44" s="240">
        <f t="shared" si="0"/>
        <v>1297.7659999999998</v>
      </c>
      <c r="D44" s="239">
        <v>0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39">
        <f t="shared" si="1"/>
        <v>1297.7659999999998</v>
      </c>
      <c r="L44" s="241">
        <v>0</v>
      </c>
      <c r="M44" s="240">
        <v>0</v>
      </c>
      <c r="N44" s="240">
        <v>0</v>
      </c>
      <c r="O44" s="240">
        <v>0</v>
      </c>
      <c r="P44" s="240">
        <v>0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0</v>
      </c>
      <c r="W44" s="240">
        <v>0</v>
      </c>
      <c r="X44" s="240">
        <v>0</v>
      </c>
      <c r="Y44" s="240">
        <v>0</v>
      </c>
      <c r="Z44" s="240">
        <v>0</v>
      </c>
      <c r="AA44" s="240">
        <v>0</v>
      </c>
      <c r="AB44" s="240">
        <v>0</v>
      </c>
      <c r="AC44" s="240">
        <v>0</v>
      </c>
      <c r="AD44" s="240">
        <v>0</v>
      </c>
      <c r="AE44" s="240">
        <v>0</v>
      </c>
      <c r="AF44" s="240">
        <v>0</v>
      </c>
      <c r="AG44" s="240">
        <v>0</v>
      </c>
      <c r="AH44" s="240">
        <v>0</v>
      </c>
      <c r="AI44" s="240">
        <v>0</v>
      </c>
      <c r="AJ44" s="240">
        <v>0</v>
      </c>
      <c r="AK44" s="240">
        <v>0</v>
      </c>
      <c r="AL44" s="240">
        <v>0</v>
      </c>
      <c r="AM44" s="240">
        <v>0</v>
      </c>
      <c r="AN44" s="240">
        <v>0</v>
      </c>
      <c r="AO44" s="240">
        <v>7.9139999999999997</v>
      </c>
      <c r="AP44" s="240">
        <v>0</v>
      </c>
      <c r="AQ44" s="240">
        <v>0</v>
      </c>
      <c r="AR44" s="240">
        <v>0</v>
      </c>
      <c r="AS44" s="240">
        <v>0</v>
      </c>
      <c r="AT44" s="240">
        <v>0</v>
      </c>
      <c r="AU44" s="240">
        <v>0</v>
      </c>
      <c r="AV44" s="240">
        <v>1259.885</v>
      </c>
      <c r="AW44" s="240">
        <v>0</v>
      </c>
      <c r="AX44" s="240">
        <v>0</v>
      </c>
      <c r="AY44" s="240">
        <v>0</v>
      </c>
      <c r="AZ44" s="240">
        <v>0</v>
      </c>
      <c r="BA44" s="240">
        <v>0.252</v>
      </c>
      <c r="BB44" s="240">
        <v>0</v>
      </c>
      <c r="BC44" s="240">
        <v>0</v>
      </c>
      <c r="BD44" s="240">
        <v>0</v>
      </c>
      <c r="BE44" s="240">
        <v>0</v>
      </c>
      <c r="BF44" s="240">
        <v>0</v>
      </c>
      <c r="BG44" s="240">
        <v>0</v>
      </c>
      <c r="BH44" s="240">
        <v>0</v>
      </c>
      <c r="BI44" s="240">
        <v>29.715</v>
      </c>
      <c r="BJ44" s="240">
        <v>0</v>
      </c>
      <c r="BK44" s="240">
        <v>0</v>
      </c>
      <c r="BL44" s="240">
        <v>0</v>
      </c>
      <c r="BM44" s="242">
        <f t="shared" si="2"/>
        <v>1297.7659999999998</v>
      </c>
      <c r="BN44" s="245"/>
      <c r="BO44" s="246">
        <v>0</v>
      </c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</row>
    <row r="45" spans="1:78">
      <c r="A45" s="227" t="s">
        <v>56</v>
      </c>
      <c r="B45" s="239" t="s">
        <v>175</v>
      </c>
      <c r="C45" s="240">
        <f t="shared" si="0"/>
        <v>18363.909000000003</v>
      </c>
      <c r="D45" s="239">
        <v>0</v>
      </c>
      <c r="E45" s="239">
        <v>0</v>
      </c>
      <c r="F45" s="239">
        <v>148.96700000000001</v>
      </c>
      <c r="G45" s="239">
        <v>0</v>
      </c>
      <c r="H45" s="239">
        <v>55.865000000000002</v>
      </c>
      <c r="I45" s="239">
        <v>0</v>
      </c>
      <c r="J45" s="239">
        <v>0</v>
      </c>
      <c r="K45" s="239">
        <f t="shared" si="1"/>
        <v>18159.077000000005</v>
      </c>
      <c r="L45" s="241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9.843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4.2460000000000004</v>
      </c>
      <c r="AA45" s="240">
        <v>0</v>
      </c>
      <c r="AB45" s="240">
        <v>0</v>
      </c>
      <c r="AC45" s="240">
        <v>0</v>
      </c>
      <c r="AD45" s="240">
        <v>0</v>
      </c>
      <c r="AE45" s="240">
        <v>57.572000000000003</v>
      </c>
      <c r="AF45" s="240">
        <v>19.591000000000001</v>
      </c>
      <c r="AG45" s="240">
        <v>25.285</v>
      </c>
      <c r="AH45" s="240">
        <v>57.91</v>
      </c>
      <c r="AI45" s="240">
        <v>112.23699999999999</v>
      </c>
      <c r="AJ45" s="240">
        <v>0</v>
      </c>
      <c r="AK45" s="240">
        <v>0</v>
      </c>
      <c r="AL45" s="240">
        <v>450.28899999999999</v>
      </c>
      <c r="AM45" s="240">
        <v>0</v>
      </c>
      <c r="AN45" s="240">
        <v>21.533999999999999</v>
      </c>
      <c r="AO45" s="240">
        <v>227.495</v>
      </c>
      <c r="AP45" s="240">
        <v>0</v>
      </c>
      <c r="AQ45" s="240">
        <v>0</v>
      </c>
      <c r="AR45" s="240">
        <v>16.47</v>
      </c>
      <c r="AS45" s="240">
        <v>0</v>
      </c>
      <c r="AT45" s="240">
        <v>0</v>
      </c>
      <c r="AU45" s="240">
        <v>0</v>
      </c>
      <c r="AV45" s="240">
        <v>0</v>
      </c>
      <c r="AW45" s="240">
        <v>16925.098000000002</v>
      </c>
      <c r="AX45" s="240">
        <v>8.8290000000000006</v>
      </c>
      <c r="AY45" s="240">
        <v>0</v>
      </c>
      <c r="AZ45" s="240">
        <v>0</v>
      </c>
      <c r="BA45" s="240">
        <v>0</v>
      </c>
      <c r="BB45" s="240">
        <v>0</v>
      </c>
      <c r="BC45" s="240">
        <v>221.22499999999999</v>
      </c>
      <c r="BD45" s="240">
        <v>0</v>
      </c>
      <c r="BE45" s="240">
        <v>0</v>
      </c>
      <c r="BF45" s="240">
        <v>1.4530000000000001</v>
      </c>
      <c r="BG45" s="240">
        <v>0</v>
      </c>
      <c r="BH45" s="240">
        <v>0</v>
      </c>
      <c r="BI45" s="240">
        <v>0</v>
      </c>
      <c r="BJ45" s="240">
        <v>0</v>
      </c>
      <c r="BK45" s="240">
        <v>0</v>
      </c>
      <c r="BL45" s="240">
        <v>0</v>
      </c>
      <c r="BM45" s="242">
        <f t="shared" si="2"/>
        <v>18159.077000000005</v>
      </c>
      <c r="BN45" s="245"/>
      <c r="BO45" s="246">
        <v>0</v>
      </c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</row>
    <row r="46" spans="1:78">
      <c r="A46" s="227" t="s">
        <v>57</v>
      </c>
      <c r="B46" s="239" t="s">
        <v>210</v>
      </c>
      <c r="C46" s="240">
        <f t="shared" si="0"/>
        <v>10139.867</v>
      </c>
      <c r="D46" s="239">
        <v>0</v>
      </c>
      <c r="E46" s="239">
        <v>0</v>
      </c>
      <c r="F46" s="239">
        <v>150.518</v>
      </c>
      <c r="G46" s="239">
        <v>0</v>
      </c>
      <c r="H46" s="239">
        <v>0</v>
      </c>
      <c r="I46" s="239">
        <v>0</v>
      </c>
      <c r="J46" s="239">
        <v>2.8000000000000001E-2</v>
      </c>
      <c r="K46" s="239">
        <f t="shared" si="1"/>
        <v>9989.3209999999999</v>
      </c>
      <c r="L46" s="241">
        <v>0</v>
      </c>
      <c r="M46" s="240">
        <v>0</v>
      </c>
      <c r="N46" s="240">
        <v>0</v>
      </c>
      <c r="O46" s="240">
        <v>68.135000000000005</v>
      </c>
      <c r="P46" s="240">
        <v>153.73099999999999</v>
      </c>
      <c r="Q46" s="240">
        <v>0</v>
      </c>
      <c r="R46" s="240">
        <v>0</v>
      </c>
      <c r="S46" s="240">
        <v>0</v>
      </c>
      <c r="T46" s="240">
        <v>0</v>
      </c>
      <c r="U46" s="240">
        <v>58.534999999999997</v>
      </c>
      <c r="V46" s="240">
        <v>0</v>
      </c>
      <c r="W46" s="240">
        <v>0</v>
      </c>
      <c r="X46" s="240">
        <v>0</v>
      </c>
      <c r="Y46" s="240">
        <v>0</v>
      </c>
      <c r="Z46" s="240">
        <v>0</v>
      </c>
      <c r="AA46" s="240">
        <v>0</v>
      </c>
      <c r="AB46" s="240">
        <v>0</v>
      </c>
      <c r="AC46" s="240">
        <v>46.027000000000001</v>
      </c>
      <c r="AD46" s="240">
        <v>0</v>
      </c>
      <c r="AE46" s="240">
        <v>53.613999999999997</v>
      </c>
      <c r="AF46" s="240">
        <v>16.396000000000001</v>
      </c>
      <c r="AG46" s="240">
        <v>1.6220000000000001</v>
      </c>
      <c r="AH46" s="240">
        <v>157.208</v>
      </c>
      <c r="AI46" s="240">
        <v>75.424999999999997</v>
      </c>
      <c r="AJ46" s="240">
        <v>0</v>
      </c>
      <c r="AK46" s="240">
        <v>12.85</v>
      </c>
      <c r="AL46" s="240">
        <v>0</v>
      </c>
      <c r="AM46" s="240">
        <v>517.70100000000002</v>
      </c>
      <c r="AN46" s="240">
        <v>74.037999999999997</v>
      </c>
      <c r="AO46" s="240">
        <v>310.06200000000001</v>
      </c>
      <c r="AP46" s="240">
        <v>0</v>
      </c>
      <c r="AQ46" s="240">
        <v>0</v>
      </c>
      <c r="AR46" s="240">
        <v>0</v>
      </c>
      <c r="AS46" s="240">
        <v>0</v>
      </c>
      <c r="AT46" s="240">
        <v>0</v>
      </c>
      <c r="AU46" s="240">
        <v>0</v>
      </c>
      <c r="AV46" s="240">
        <v>0</v>
      </c>
      <c r="AW46" s="240">
        <v>0.55200000000000005</v>
      </c>
      <c r="AX46" s="240">
        <v>3758.241</v>
      </c>
      <c r="AY46" s="240">
        <v>0</v>
      </c>
      <c r="AZ46" s="240">
        <v>0</v>
      </c>
      <c r="BA46" s="240">
        <v>5.3609999999999998</v>
      </c>
      <c r="BB46" s="240">
        <v>0</v>
      </c>
      <c r="BC46" s="240">
        <v>316.589</v>
      </c>
      <c r="BD46" s="240">
        <v>0</v>
      </c>
      <c r="BE46" s="240">
        <v>23.437999999999999</v>
      </c>
      <c r="BF46" s="240">
        <v>0</v>
      </c>
      <c r="BG46" s="240">
        <v>0</v>
      </c>
      <c r="BH46" s="240">
        <v>0</v>
      </c>
      <c r="BI46" s="240">
        <v>63.01</v>
      </c>
      <c r="BJ46" s="240">
        <v>0</v>
      </c>
      <c r="BK46" s="240">
        <v>0</v>
      </c>
      <c r="BL46" s="240">
        <v>0</v>
      </c>
      <c r="BM46" s="242">
        <f t="shared" si="2"/>
        <v>5712.5349999999999</v>
      </c>
      <c r="BN46" s="245"/>
      <c r="BO46" s="246">
        <v>4276.7860000000001</v>
      </c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</row>
    <row r="47" spans="1:78">
      <c r="A47" s="227" t="s">
        <v>58</v>
      </c>
      <c r="B47" s="239" t="s">
        <v>190</v>
      </c>
      <c r="C47" s="240">
        <f t="shared" si="0"/>
        <v>15.8</v>
      </c>
      <c r="D47" s="239">
        <v>0</v>
      </c>
      <c r="E47" s="239">
        <v>0</v>
      </c>
      <c r="F47" s="239">
        <v>1.3580000000000001</v>
      </c>
      <c r="G47" s="239">
        <v>0</v>
      </c>
      <c r="H47" s="239">
        <v>0</v>
      </c>
      <c r="I47" s="239">
        <v>0</v>
      </c>
      <c r="J47" s="239">
        <v>0</v>
      </c>
      <c r="K47" s="239">
        <f t="shared" si="1"/>
        <v>14.442</v>
      </c>
      <c r="L47" s="241">
        <v>0</v>
      </c>
      <c r="M47" s="240">
        <v>0</v>
      </c>
      <c r="N47" s="240">
        <v>0</v>
      </c>
      <c r="O47" s="240">
        <v>0</v>
      </c>
      <c r="P47" s="240">
        <v>0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0">
        <v>0</v>
      </c>
      <c r="X47" s="240">
        <v>0</v>
      </c>
      <c r="Y47" s="240">
        <v>0</v>
      </c>
      <c r="Z47" s="240">
        <v>0</v>
      </c>
      <c r="AA47" s="240">
        <v>0</v>
      </c>
      <c r="AB47" s="240">
        <v>0</v>
      </c>
      <c r="AC47" s="240">
        <v>0</v>
      </c>
      <c r="AD47" s="240">
        <v>0</v>
      </c>
      <c r="AE47" s="240">
        <v>0</v>
      </c>
      <c r="AF47" s="240">
        <v>0</v>
      </c>
      <c r="AG47" s="240">
        <v>0</v>
      </c>
      <c r="AH47" s="240">
        <v>0</v>
      </c>
      <c r="AI47" s="240">
        <v>0</v>
      </c>
      <c r="AJ47" s="240">
        <v>0</v>
      </c>
      <c r="AK47" s="240">
        <v>0</v>
      </c>
      <c r="AL47" s="240">
        <v>0</v>
      </c>
      <c r="AM47" s="240">
        <v>0</v>
      </c>
      <c r="AN47" s="240">
        <v>0</v>
      </c>
      <c r="AO47" s="240">
        <v>0</v>
      </c>
      <c r="AP47" s="240">
        <v>0</v>
      </c>
      <c r="AQ47" s="240">
        <v>0</v>
      </c>
      <c r="AR47" s="240">
        <v>0</v>
      </c>
      <c r="AS47" s="240">
        <v>0</v>
      </c>
      <c r="AT47" s="240">
        <v>0</v>
      </c>
      <c r="AU47" s="240">
        <v>0</v>
      </c>
      <c r="AV47" s="240">
        <v>0</v>
      </c>
      <c r="AW47" s="240">
        <v>0</v>
      </c>
      <c r="AX47" s="240">
        <v>0</v>
      </c>
      <c r="AY47" s="240">
        <v>14.442</v>
      </c>
      <c r="AZ47" s="240">
        <v>0</v>
      </c>
      <c r="BA47" s="240">
        <v>0</v>
      </c>
      <c r="BB47" s="240">
        <v>0</v>
      </c>
      <c r="BC47" s="240">
        <v>0</v>
      </c>
      <c r="BD47" s="240">
        <v>0</v>
      </c>
      <c r="BE47" s="240">
        <v>0</v>
      </c>
      <c r="BF47" s="240">
        <v>0</v>
      </c>
      <c r="BG47" s="240">
        <v>0</v>
      </c>
      <c r="BH47" s="240">
        <v>0</v>
      </c>
      <c r="BI47" s="240">
        <v>0</v>
      </c>
      <c r="BJ47" s="240">
        <v>0</v>
      </c>
      <c r="BK47" s="240">
        <v>0</v>
      </c>
      <c r="BL47" s="240">
        <v>0</v>
      </c>
      <c r="BM47" s="242">
        <f t="shared" si="2"/>
        <v>14.442</v>
      </c>
      <c r="BN47" s="245"/>
      <c r="BO47" s="246">
        <v>0</v>
      </c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</row>
    <row r="48" spans="1:78">
      <c r="A48" s="227" t="s">
        <v>59</v>
      </c>
      <c r="B48" s="239" t="s">
        <v>191</v>
      </c>
      <c r="C48" s="240">
        <f t="shared" si="0"/>
        <v>5446.5000000000009</v>
      </c>
      <c r="D48" s="239">
        <v>0</v>
      </c>
      <c r="E48" s="239">
        <v>0</v>
      </c>
      <c r="F48" s="239">
        <v>239.453</v>
      </c>
      <c r="G48" s="239">
        <v>0</v>
      </c>
      <c r="H48" s="239">
        <v>0</v>
      </c>
      <c r="I48" s="239">
        <v>0</v>
      </c>
      <c r="J48" s="239">
        <v>0</v>
      </c>
      <c r="K48" s="239">
        <f t="shared" si="1"/>
        <v>5207.0470000000005</v>
      </c>
      <c r="L48" s="241">
        <v>0</v>
      </c>
      <c r="M48" s="240">
        <v>0</v>
      </c>
      <c r="N48" s="240">
        <v>0</v>
      </c>
      <c r="O48" s="240">
        <v>13.31</v>
      </c>
      <c r="P48" s="240">
        <v>0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  <c r="X48" s="240">
        <v>0</v>
      </c>
      <c r="Y48" s="240">
        <v>0</v>
      </c>
      <c r="Z48" s="240">
        <v>0</v>
      </c>
      <c r="AA48" s="240">
        <v>0</v>
      </c>
      <c r="AB48" s="240">
        <v>0</v>
      </c>
      <c r="AC48" s="240">
        <v>0</v>
      </c>
      <c r="AD48" s="240">
        <v>32.646999999999998</v>
      </c>
      <c r="AE48" s="240">
        <v>69.477000000000004</v>
      </c>
      <c r="AF48" s="240">
        <v>39.036999999999999</v>
      </c>
      <c r="AG48" s="240">
        <v>0.89900000000000002</v>
      </c>
      <c r="AH48" s="240">
        <v>37.390999999999998</v>
      </c>
      <c r="AI48" s="240">
        <v>89.367000000000004</v>
      </c>
      <c r="AJ48" s="240">
        <v>1.27</v>
      </c>
      <c r="AK48" s="240">
        <v>0</v>
      </c>
      <c r="AL48" s="240">
        <v>0</v>
      </c>
      <c r="AM48" s="240">
        <v>0</v>
      </c>
      <c r="AN48" s="240">
        <v>0</v>
      </c>
      <c r="AO48" s="240">
        <v>24.475999999999999</v>
      </c>
      <c r="AP48" s="240">
        <v>0</v>
      </c>
      <c r="AQ48" s="240">
        <v>0</v>
      </c>
      <c r="AR48" s="240">
        <v>46.874000000000002</v>
      </c>
      <c r="AS48" s="240">
        <v>0</v>
      </c>
      <c r="AT48" s="240">
        <v>0</v>
      </c>
      <c r="AU48" s="240">
        <v>0</v>
      </c>
      <c r="AV48" s="240">
        <v>0</v>
      </c>
      <c r="AW48" s="240">
        <v>34.985999999999997</v>
      </c>
      <c r="AX48" s="240">
        <v>0.68400000000000005</v>
      </c>
      <c r="AY48" s="240">
        <v>0</v>
      </c>
      <c r="AZ48" s="240">
        <v>1117.9290000000001</v>
      </c>
      <c r="BA48" s="240">
        <v>2E-3</v>
      </c>
      <c r="BB48" s="240">
        <v>0</v>
      </c>
      <c r="BC48" s="240">
        <v>24.42</v>
      </c>
      <c r="BD48" s="240">
        <v>4.4059999999999997</v>
      </c>
      <c r="BE48" s="240">
        <v>0</v>
      </c>
      <c r="BF48" s="240">
        <v>0.13500000000000001</v>
      </c>
      <c r="BG48" s="240">
        <v>0</v>
      </c>
      <c r="BH48" s="240">
        <v>0</v>
      </c>
      <c r="BI48" s="240">
        <v>0</v>
      </c>
      <c r="BJ48" s="240">
        <v>0</v>
      </c>
      <c r="BK48" s="240">
        <v>0</v>
      </c>
      <c r="BL48" s="240">
        <v>0</v>
      </c>
      <c r="BM48" s="242">
        <f t="shared" si="2"/>
        <v>1537.3100000000002</v>
      </c>
      <c r="BN48" s="245"/>
      <c r="BO48" s="246">
        <v>3669.7370000000001</v>
      </c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</row>
    <row r="49" spans="1:79">
      <c r="A49" s="227" t="s">
        <v>60</v>
      </c>
      <c r="B49" s="239" t="s">
        <v>192</v>
      </c>
      <c r="C49" s="240">
        <f t="shared" si="0"/>
        <v>7014.866</v>
      </c>
      <c r="D49" s="239">
        <v>0</v>
      </c>
      <c r="E49" s="239">
        <v>0</v>
      </c>
      <c r="F49" s="239">
        <v>591.69299999999998</v>
      </c>
      <c r="G49" s="239">
        <v>0</v>
      </c>
      <c r="H49" s="239">
        <v>0</v>
      </c>
      <c r="I49" s="239">
        <v>0</v>
      </c>
      <c r="J49" s="239">
        <v>0</v>
      </c>
      <c r="K49" s="239">
        <f t="shared" si="1"/>
        <v>6423.1729999999998</v>
      </c>
      <c r="L49" s="241">
        <v>0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>
        <v>0</v>
      </c>
      <c r="T49" s="240">
        <v>0</v>
      </c>
      <c r="U49" s="240">
        <v>0</v>
      </c>
      <c r="V49" s="240">
        <v>0</v>
      </c>
      <c r="W49" s="240">
        <v>0</v>
      </c>
      <c r="X49" s="240">
        <v>0</v>
      </c>
      <c r="Y49" s="240">
        <v>0</v>
      </c>
      <c r="Z49" s="240">
        <v>0</v>
      </c>
      <c r="AA49" s="240">
        <v>0</v>
      </c>
      <c r="AB49" s="240">
        <v>0</v>
      </c>
      <c r="AC49" s="240">
        <v>0</v>
      </c>
      <c r="AD49" s="240">
        <v>0</v>
      </c>
      <c r="AE49" s="240">
        <v>0</v>
      </c>
      <c r="AF49" s="240">
        <v>0</v>
      </c>
      <c r="AG49" s="240">
        <v>0</v>
      </c>
      <c r="AH49" s="240">
        <v>0</v>
      </c>
      <c r="AI49" s="240">
        <v>0</v>
      </c>
      <c r="AJ49" s="240">
        <v>0</v>
      </c>
      <c r="AK49" s="240">
        <v>0</v>
      </c>
      <c r="AL49" s="240">
        <v>0</v>
      </c>
      <c r="AM49" s="240">
        <v>0</v>
      </c>
      <c r="AN49" s="240">
        <v>0</v>
      </c>
      <c r="AO49" s="240">
        <v>0</v>
      </c>
      <c r="AP49" s="240">
        <v>0</v>
      </c>
      <c r="AQ49" s="240">
        <v>0</v>
      </c>
      <c r="AR49" s="240">
        <v>0</v>
      </c>
      <c r="AS49" s="240">
        <v>0</v>
      </c>
      <c r="AT49" s="240">
        <v>0</v>
      </c>
      <c r="AU49" s="240">
        <v>0</v>
      </c>
      <c r="AV49" s="240">
        <v>0</v>
      </c>
      <c r="AW49" s="240">
        <v>0</v>
      </c>
      <c r="AX49" s="240">
        <v>0</v>
      </c>
      <c r="AY49" s="240">
        <v>0</v>
      </c>
      <c r="AZ49" s="240">
        <v>0</v>
      </c>
      <c r="BA49" s="240">
        <v>6423.1729999999998</v>
      </c>
      <c r="BB49" s="240">
        <v>0</v>
      </c>
      <c r="BC49" s="240">
        <v>0</v>
      </c>
      <c r="BD49" s="240">
        <v>0</v>
      </c>
      <c r="BE49" s="240">
        <v>0</v>
      </c>
      <c r="BF49" s="240">
        <v>0</v>
      </c>
      <c r="BG49" s="240">
        <v>0</v>
      </c>
      <c r="BH49" s="240">
        <v>0</v>
      </c>
      <c r="BI49" s="240">
        <v>0</v>
      </c>
      <c r="BJ49" s="240">
        <v>0</v>
      </c>
      <c r="BK49" s="240">
        <v>0</v>
      </c>
      <c r="BL49" s="240">
        <v>0</v>
      </c>
      <c r="BM49" s="242">
        <f t="shared" si="2"/>
        <v>6423.1729999999998</v>
      </c>
      <c r="BN49" s="245"/>
      <c r="BO49" s="246">
        <v>0</v>
      </c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</row>
    <row r="50" spans="1:79">
      <c r="A50" s="227" t="s">
        <v>61</v>
      </c>
      <c r="B50" s="239" t="s">
        <v>193</v>
      </c>
      <c r="C50" s="240">
        <f t="shared" si="0"/>
        <v>2750.2710000000002</v>
      </c>
      <c r="D50" s="239">
        <v>0</v>
      </c>
      <c r="E50" s="239">
        <v>0</v>
      </c>
      <c r="F50" s="239">
        <v>67.626000000000005</v>
      </c>
      <c r="G50" s="239">
        <v>0</v>
      </c>
      <c r="H50" s="239">
        <v>0</v>
      </c>
      <c r="I50" s="239">
        <v>0</v>
      </c>
      <c r="J50" s="239">
        <v>0</v>
      </c>
      <c r="K50" s="239">
        <f t="shared" si="1"/>
        <v>2682.645</v>
      </c>
      <c r="L50" s="241">
        <v>0</v>
      </c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0">
        <v>0</v>
      </c>
      <c r="S50" s="240">
        <v>0</v>
      </c>
      <c r="T50" s="240">
        <v>0</v>
      </c>
      <c r="U50" s="240">
        <v>0</v>
      </c>
      <c r="V50" s="240">
        <v>0</v>
      </c>
      <c r="W50" s="240">
        <v>0</v>
      </c>
      <c r="X50" s="240">
        <v>0</v>
      </c>
      <c r="Y50" s="240">
        <v>0</v>
      </c>
      <c r="Z50" s="240">
        <v>0</v>
      </c>
      <c r="AA50" s="240">
        <v>0</v>
      </c>
      <c r="AB50" s="240">
        <v>0</v>
      </c>
      <c r="AC50" s="240">
        <v>0</v>
      </c>
      <c r="AD50" s="240">
        <v>0</v>
      </c>
      <c r="AE50" s="240">
        <v>34.695</v>
      </c>
      <c r="AF50" s="240">
        <v>0</v>
      </c>
      <c r="AG50" s="240">
        <v>4.3250000000000002</v>
      </c>
      <c r="AH50" s="240">
        <v>0</v>
      </c>
      <c r="AI50" s="240">
        <v>16.169</v>
      </c>
      <c r="AJ50" s="240">
        <v>9.3360000000000003</v>
      </c>
      <c r="AK50" s="240">
        <v>0</v>
      </c>
      <c r="AL50" s="240">
        <v>0</v>
      </c>
      <c r="AM50" s="240">
        <v>0</v>
      </c>
      <c r="AN50" s="240">
        <v>0</v>
      </c>
      <c r="AO50" s="240">
        <v>25.465</v>
      </c>
      <c r="AP50" s="240">
        <v>0</v>
      </c>
      <c r="AQ50" s="240">
        <v>0</v>
      </c>
      <c r="AR50" s="240">
        <v>0</v>
      </c>
      <c r="AS50" s="240">
        <v>0</v>
      </c>
      <c r="AT50" s="240">
        <v>0</v>
      </c>
      <c r="AU50" s="240">
        <v>0</v>
      </c>
      <c r="AV50" s="240">
        <v>0</v>
      </c>
      <c r="AW50" s="240">
        <v>0</v>
      </c>
      <c r="AX50" s="240">
        <v>1.395</v>
      </c>
      <c r="AY50" s="240">
        <v>0</v>
      </c>
      <c r="AZ50" s="240">
        <v>0</v>
      </c>
      <c r="BA50" s="240">
        <v>0</v>
      </c>
      <c r="BB50" s="240">
        <v>2586.1779999999999</v>
      </c>
      <c r="BC50" s="240">
        <v>0</v>
      </c>
      <c r="BD50" s="240">
        <v>0</v>
      </c>
      <c r="BE50" s="240">
        <v>0</v>
      </c>
      <c r="BF50" s="240">
        <v>0</v>
      </c>
      <c r="BG50" s="240">
        <v>0</v>
      </c>
      <c r="BH50" s="240">
        <v>0</v>
      </c>
      <c r="BI50" s="240">
        <v>5.0819999999999999</v>
      </c>
      <c r="BJ50" s="240">
        <v>0</v>
      </c>
      <c r="BK50" s="240">
        <v>0</v>
      </c>
      <c r="BL50" s="240">
        <v>0</v>
      </c>
      <c r="BM50" s="242">
        <f t="shared" si="2"/>
        <v>2682.645</v>
      </c>
      <c r="BN50" s="245"/>
      <c r="BO50" s="246">
        <v>0</v>
      </c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</row>
    <row r="51" spans="1:79">
      <c r="A51" s="227" t="s">
        <v>62</v>
      </c>
      <c r="B51" s="239" t="s">
        <v>63</v>
      </c>
      <c r="C51" s="240">
        <f t="shared" si="0"/>
        <v>25610.684000000001</v>
      </c>
      <c r="D51" s="239">
        <v>0</v>
      </c>
      <c r="E51" s="239">
        <v>0</v>
      </c>
      <c r="F51" s="239">
        <v>0</v>
      </c>
      <c r="G51" s="239">
        <v>0</v>
      </c>
      <c r="H51" s="239">
        <v>0</v>
      </c>
      <c r="I51" s="239">
        <v>0</v>
      </c>
      <c r="J51" s="239">
        <v>0</v>
      </c>
      <c r="K51" s="239">
        <f t="shared" si="1"/>
        <v>25610.684000000001</v>
      </c>
      <c r="L51" s="241">
        <v>0</v>
      </c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0">
        <v>0</v>
      </c>
      <c r="S51" s="240">
        <v>0</v>
      </c>
      <c r="T51" s="240">
        <v>0</v>
      </c>
      <c r="U51" s="240">
        <v>0</v>
      </c>
      <c r="V51" s="240">
        <v>0</v>
      </c>
      <c r="W51" s="240">
        <v>0</v>
      </c>
      <c r="X51" s="240">
        <v>0</v>
      </c>
      <c r="Y51" s="240">
        <v>0</v>
      </c>
      <c r="Z51" s="240">
        <v>0</v>
      </c>
      <c r="AA51" s="240">
        <v>0</v>
      </c>
      <c r="AB51" s="240">
        <v>0</v>
      </c>
      <c r="AC51" s="240">
        <v>0</v>
      </c>
      <c r="AD51" s="240">
        <v>0</v>
      </c>
      <c r="AE51" s="240">
        <v>0</v>
      </c>
      <c r="AF51" s="240">
        <v>0</v>
      </c>
      <c r="AG51" s="240">
        <v>0</v>
      </c>
      <c r="AH51" s="240">
        <v>0</v>
      </c>
      <c r="AI51" s="240">
        <v>0</v>
      </c>
      <c r="AJ51" s="240">
        <v>0</v>
      </c>
      <c r="AK51" s="240">
        <v>0</v>
      </c>
      <c r="AL51" s="240">
        <v>0</v>
      </c>
      <c r="AM51" s="240">
        <v>0</v>
      </c>
      <c r="AN51" s="240">
        <v>0</v>
      </c>
      <c r="AO51" s="240">
        <v>0</v>
      </c>
      <c r="AP51" s="240">
        <v>0</v>
      </c>
      <c r="AQ51" s="240">
        <v>0</v>
      </c>
      <c r="AR51" s="240">
        <v>0</v>
      </c>
      <c r="AS51" s="240">
        <v>0</v>
      </c>
      <c r="AT51" s="240">
        <v>0</v>
      </c>
      <c r="AU51" s="240">
        <v>0</v>
      </c>
      <c r="AV51" s="240">
        <v>0</v>
      </c>
      <c r="AW51" s="240">
        <v>0</v>
      </c>
      <c r="AX51" s="240">
        <v>0</v>
      </c>
      <c r="AY51" s="240">
        <v>0</v>
      </c>
      <c r="AZ51" s="240">
        <v>0</v>
      </c>
      <c r="BA51" s="240">
        <v>0</v>
      </c>
      <c r="BB51" s="240">
        <v>0</v>
      </c>
      <c r="BC51" s="240">
        <v>25610.684000000001</v>
      </c>
      <c r="BD51" s="240">
        <v>0</v>
      </c>
      <c r="BE51" s="240">
        <v>0</v>
      </c>
      <c r="BF51" s="240">
        <v>0</v>
      </c>
      <c r="BG51" s="240">
        <v>0</v>
      </c>
      <c r="BH51" s="240">
        <v>0</v>
      </c>
      <c r="BI51" s="240">
        <v>0</v>
      </c>
      <c r="BJ51" s="240">
        <v>0</v>
      </c>
      <c r="BK51" s="240">
        <v>0</v>
      </c>
      <c r="BL51" s="240">
        <v>0</v>
      </c>
      <c r="BM51" s="242">
        <f t="shared" si="2"/>
        <v>25610.684000000001</v>
      </c>
      <c r="BN51" s="245"/>
      <c r="BO51" s="246">
        <v>0</v>
      </c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</row>
    <row r="52" spans="1:79">
      <c r="A52" s="227" t="s">
        <v>64</v>
      </c>
      <c r="B52" s="239" t="s">
        <v>211</v>
      </c>
      <c r="C52" s="240">
        <f t="shared" si="0"/>
        <v>725.69500000000005</v>
      </c>
      <c r="D52" s="239">
        <v>0</v>
      </c>
      <c r="E52" s="239">
        <v>0</v>
      </c>
      <c r="F52" s="239">
        <v>0</v>
      </c>
      <c r="G52" s="239">
        <v>0</v>
      </c>
      <c r="H52" s="239">
        <v>0</v>
      </c>
      <c r="I52" s="239">
        <v>0</v>
      </c>
      <c r="J52" s="239">
        <v>0</v>
      </c>
      <c r="K52" s="239">
        <f t="shared" si="1"/>
        <v>725.69500000000005</v>
      </c>
      <c r="L52" s="241">
        <v>0</v>
      </c>
      <c r="M52" s="240">
        <v>0</v>
      </c>
      <c r="N52" s="240">
        <v>0</v>
      </c>
      <c r="O52" s="240">
        <v>0</v>
      </c>
      <c r="P52" s="240">
        <v>0</v>
      </c>
      <c r="Q52" s="240">
        <v>0</v>
      </c>
      <c r="R52" s="240">
        <v>0</v>
      </c>
      <c r="S52" s="240">
        <v>0</v>
      </c>
      <c r="T52" s="240">
        <v>0</v>
      </c>
      <c r="U52" s="240">
        <v>0</v>
      </c>
      <c r="V52" s="240">
        <v>0</v>
      </c>
      <c r="W52" s="240">
        <v>0</v>
      </c>
      <c r="X52" s="240">
        <v>0</v>
      </c>
      <c r="Y52" s="240">
        <v>0</v>
      </c>
      <c r="Z52" s="240">
        <v>0</v>
      </c>
      <c r="AA52" s="240">
        <v>0</v>
      </c>
      <c r="AB52" s="240">
        <v>0</v>
      </c>
      <c r="AC52" s="240">
        <v>0</v>
      </c>
      <c r="AD52" s="240">
        <v>0</v>
      </c>
      <c r="AE52" s="240">
        <v>0</v>
      </c>
      <c r="AF52" s="240">
        <v>0</v>
      </c>
      <c r="AG52" s="240">
        <v>0</v>
      </c>
      <c r="AH52" s="240">
        <v>0</v>
      </c>
      <c r="AI52" s="240">
        <v>0</v>
      </c>
      <c r="AJ52" s="240">
        <v>0</v>
      </c>
      <c r="AK52" s="240">
        <v>0</v>
      </c>
      <c r="AL52" s="240">
        <v>0</v>
      </c>
      <c r="AM52" s="240">
        <v>0</v>
      </c>
      <c r="AN52" s="240">
        <v>0</v>
      </c>
      <c r="AO52" s="240">
        <v>0</v>
      </c>
      <c r="AP52" s="240">
        <v>0</v>
      </c>
      <c r="AQ52" s="240">
        <v>0</v>
      </c>
      <c r="AR52" s="240">
        <v>0</v>
      </c>
      <c r="AS52" s="240">
        <v>0</v>
      </c>
      <c r="AT52" s="240">
        <v>0</v>
      </c>
      <c r="AU52" s="240">
        <v>0</v>
      </c>
      <c r="AV52" s="240">
        <v>0</v>
      </c>
      <c r="AW52" s="240">
        <v>0</v>
      </c>
      <c r="AX52" s="240">
        <v>0</v>
      </c>
      <c r="AY52" s="240">
        <v>0</v>
      </c>
      <c r="AZ52" s="240">
        <v>0</v>
      </c>
      <c r="BA52" s="240">
        <v>0</v>
      </c>
      <c r="BB52" s="240">
        <v>0</v>
      </c>
      <c r="BC52" s="240">
        <v>0</v>
      </c>
      <c r="BD52" s="240">
        <v>725.69500000000005</v>
      </c>
      <c r="BE52" s="240">
        <v>0</v>
      </c>
      <c r="BF52" s="240">
        <v>0</v>
      </c>
      <c r="BG52" s="240">
        <v>0</v>
      </c>
      <c r="BH52" s="240">
        <v>0</v>
      </c>
      <c r="BI52" s="240">
        <v>0</v>
      </c>
      <c r="BJ52" s="240">
        <v>0</v>
      </c>
      <c r="BK52" s="240">
        <v>0</v>
      </c>
      <c r="BL52" s="240">
        <v>0</v>
      </c>
      <c r="BM52" s="242">
        <f t="shared" si="2"/>
        <v>725.69500000000005</v>
      </c>
      <c r="BN52" s="245"/>
      <c r="BO52" s="246">
        <v>0</v>
      </c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</row>
    <row r="53" spans="1:79">
      <c r="A53" s="227" t="s">
        <v>65</v>
      </c>
      <c r="B53" s="239" t="s">
        <v>74</v>
      </c>
      <c r="C53" s="240">
        <f t="shared" si="0"/>
        <v>11014.42</v>
      </c>
      <c r="D53" s="239">
        <v>0</v>
      </c>
      <c r="E53" s="239">
        <v>0</v>
      </c>
      <c r="F53" s="239">
        <v>0</v>
      </c>
      <c r="G53" s="239">
        <v>0</v>
      </c>
      <c r="H53" s="239">
        <v>0</v>
      </c>
      <c r="I53" s="239">
        <v>0</v>
      </c>
      <c r="J53" s="239">
        <v>0</v>
      </c>
      <c r="K53" s="239">
        <f t="shared" si="1"/>
        <v>11014.42</v>
      </c>
      <c r="L53" s="241">
        <v>0</v>
      </c>
      <c r="M53" s="240">
        <v>0</v>
      </c>
      <c r="N53" s="240">
        <v>0</v>
      </c>
      <c r="O53" s="240">
        <v>0</v>
      </c>
      <c r="P53" s="240">
        <v>0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40">
        <v>0</v>
      </c>
      <c r="Y53" s="240">
        <v>0</v>
      </c>
      <c r="Z53" s="240">
        <v>0</v>
      </c>
      <c r="AA53" s="240">
        <v>0</v>
      </c>
      <c r="AB53" s="240">
        <v>0</v>
      </c>
      <c r="AC53" s="240">
        <v>0</v>
      </c>
      <c r="AD53" s="240">
        <v>0</v>
      </c>
      <c r="AE53" s="240">
        <v>0</v>
      </c>
      <c r="AF53" s="240">
        <v>0</v>
      </c>
      <c r="AG53" s="240">
        <v>0</v>
      </c>
      <c r="AH53" s="240">
        <v>0</v>
      </c>
      <c r="AI53" s="240">
        <v>0</v>
      </c>
      <c r="AJ53" s="240">
        <v>0</v>
      </c>
      <c r="AK53" s="240">
        <v>0</v>
      </c>
      <c r="AL53" s="240">
        <v>0</v>
      </c>
      <c r="AM53" s="240">
        <v>0</v>
      </c>
      <c r="AN53" s="240">
        <v>0</v>
      </c>
      <c r="AO53" s="240">
        <v>0</v>
      </c>
      <c r="AP53" s="240">
        <v>0</v>
      </c>
      <c r="AQ53" s="240">
        <v>0</v>
      </c>
      <c r="AR53" s="240">
        <v>0</v>
      </c>
      <c r="AS53" s="240">
        <v>0</v>
      </c>
      <c r="AT53" s="240">
        <v>0</v>
      </c>
      <c r="AU53" s="240">
        <v>0</v>
      </c>
      <c r="AV53" s="240">
        <v>0</v>
      </c>
      <c r="AW53" s="240">
        <v>0</v>
      </c>
      <c r="AX53" s="240">
        <v>0</v>
      </c>
      <c r="AY53" s="240">
        <v>0</v>
      </c>
      <c r="AZ53" s="240">
        <v>0</v>
      </c>
      <c r="BA53" s="240">
        <v>0</v>
      </c>
      <c r="BB53" s="240">
        <v>0</v>
      </c>
      <c r="BC53" s="240">
        <v>0</v>
      </c>
      <c r="BD53" s="240">
        <v>0</v>
      </c>
      <c r="BE53" s="240">
        <v>10961.121999999999</v>
      </c>
      <c r="BF53" s="240">
        <v>0</v>
      </c>
      <c r="BG53" s="240">
        <v>0</v>
      </c>
      <c r="BH53" s="240">
        <v>0</v>
      </c>
      <c r="BI53" s="240">
        <v>53.298000000000002</v>
      </c>
      <c r="BJ53" s="240">
        <v>0</v>
      </c>
      <c r="BK53" s="240">
        <v>0</v>
      </c>
      <c r="BL53" s="240">
        <v>0</v>
      </c>
      <c r="BM53" s="242">
        <f t="shared" si="2"/>
        <v>11014.42</v>
      </c>
      <c r="BN53" s="245"/>
      <c r="BO53" s="246">
        <v>0</v>
      </c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</row>
    <row r="54" spans="1:79">
      <c r="A54" s="227" t="s">
        <v>66</v>
      </c>
      <c r="B54" s="239" t="s">
        <v>67</v>
      </c>
      <c r="C54" s="240">
        <f t="shared" si="0"/>
        <v>6069.366</v>
      </c>
      <c r="D54" s="239">
        <v>0</v>
      </c>
      <c r="E54" s="239">
        <v>0</v>
      </c>
      <c r="F54" s="239">
        <v>0</v>
      </c>
      <c r="G54" s="239">
        <v>0</v>
      </c>
      <c r="H54" s="239">
        <v>0</v>
      </c>
      <c r="I54" s="239">
        <v>0</v>
      </c>
      <c r="J54" s="239">
        <v>0</v>
      </c>
      <c r="K54" s="239">
        <f t="shared" si="1"/>
        <v>6069.366</v>
      </c>
      <c r="L54" s="241">
        <v>0</v>
      </c>
      <c r="M54" s="240">
        <v>0</v>
      </c>
      <c r="N54" s="240">
        <v>0</v>
      </c>
      <c r="O54" s="240">
        <v>0</v>
      </c>
      <c r="P54" s="240">
        <v>0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40">
        <v>0</v>
      </c>
      <c r="Y54" s="240">
        <v>0</v>
      </c>
      <c r="Z54" s="240">
        <v>0</v>
      </c>
      <c r="AA54" s="240">
        <v>0</v>
      </c>
      <c r="AB54" s="240">
        <v>0</v>
      </c>
      <c r="AC54" s="240">
        <v>0</v>
      </c>
      <c r="AD54" s="240">
        <v>0</v>
      </c>
      <c r="AE54" s="240">
        <v>0</v>
      </c>
      <c r="AF54" s="240">
        <v>0</v>
      </c>
      <c r="AG54" s="240">
        <v>0</v>
      </c>
      <c r="AH54" s="240">
        <v>0</v>
      </c>
      <c r="AI54" s="240">
        <v>0.46600000000000003</v>
      </c>
      <c r="AJ54" s="240">
        <v>0</v>
      </c>
      <c r="AK54" s="240">
        <v>0</v>
      </c>
      <c r="AL54" s="240">
        <v>0</v>
      </c>
      <c r="AM54" s="240">
        <v>0</v>
      </c>
      <c r="AN54" s="240">
        <v>0</v>
      </c>
      <c r="AO54" s="240">
        <v>0</v>
      </c>
      <c r="AP54" s="240">
        <v>0</v>
      </c>
      <c r="AQ54" s="240">
        <v>0</v>
      </c>
      <c r="AR54" s="240">
        <v>0</v>
      </c>
      <c r="AS54" s="240">
        <v>0</v>
      </c>
      <c r="AT54" s="240">
        <v>0</v>
      </c>
      <c r="AU54" s="240">
        <v>0</v>
      </c>
      <c r="AV54" s="240">
        <v>0</v>
      </c>
      <c r="AW54" s="240">
        <v>0</v>
      </c>
      <c r="AX54" s="240">
        <v>0</v>
      </c>
      <c r="AY54" s="240">
        <v>0</v>
      </c>
      <c r="AZ54" s="240">
        <v>0</v>
      </c>
      <c r="BA54" s="240">
        <v>0</v>
      </c>
      <c r="BB54" s="240">
        <v>0</v>
      </c>
      <c r="BC54" s="240">
        <v>0</v>
      </c>
      <c r="BD54" s="240">
        <v>0</v>
      </c>
      <c r="BE54" s="240">
        <v>0</v>
      </c>
      <c r="BF54" s="240">
        <v>6068.9</v>
      </c>
      <c r="BG54" s="240">
        <v>0</v>
      </c>
      <c r="BH54" s="240">
        <v>0</v>
      </c>
      <c r="BI54" s="240">
        <v>0</v>
      </c>
      <c r="BJ54" s="240">
        <v>0</v>
      </c>
      <c r="BK54" s="240">
        <v>0</v>
      </c>
      <c r="BL54" s="240">
        <v>0</v>
      </c>
      <c r="BM54" s="242">
        <f t="shared" si="2"/>
        <v>6069.366</v>
      </c>
      <c r="BN54" s="245"/>
      <c r="BO54" s="246">
        <v>0</v>
      </c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</row>
    <row r="55" spans="1:79">
      <c r="A55" s="227" t="s">
        <v>68</v>
      </c>
      <c r="B55" s="239" t="s">
        <v>291</v>
      </c>
      <c r="C55" s="240">
        <f t="shared" si="0"/>
        <v>2840.3330000000001</v>
      </c>
      <c r="D55" s="239">
        <v>0</v>
      </c>
      <c r="E55" s="239">
        <v>0</v>
      </c>
      <c r="F55" s="239">
        <v>0</v>
      </c>
      <c r="G55" s="239">
        <v>0</v>
      </c>
      <c r="H55" s="239">
        <v>0</v>
      </c>
      <c r="I55" s="239">
        <v>0</v>
      </c>
      <c r="J55" s="239">
        <v>0.48299999999999998</v>
      </c>
      <c r="K55" s="239">
        <f t="shared" si="1"/>
        <v>2839.85</v>
      </c>
      <c r="L55" s="241">
        <v>0</v>
      </c>
      <c r="M55" s="240">
        <v>0</v>
      </c>
      <c r="N55" s="240">
        <v>0</v>
      </c>
      <c r="O55" s="240">
        <v>0</v>
      </c>
      <c r="P55" s="240">
        <v>0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0</v>
      </c>
      <c r="Z55" s="240">
        <v>0</v>
      </c>
      <c r="AA55" s="240">
        <v>0</v>
      </c>
      <c r="AB55" s="240">
        <v>0</v>
      </c>
      <c r="AC55" s="240">
        <v>0</v>
      </c>
      <c r="AD55" s="240">
        <v>0</v>
      </c>
      <c r="AE55" s="240">
        <v>0</v>
      </c>
      <c r="AF55" s="240">
        <v>0</v>
      </c>
      <c r="AG55" s="240">
        <v>18.646000000000001</v>
      </c>
      <c r="AH55" s="240">
        <v>0</v>
      </c>
      <c r="AI55" s="240">
        <v>1.232</v>
      </c>
      <c r="AJ55" s="240">
        <v>0</v>
      </c>
      <c r="AK55" s="240">
        <v>0</v>
      </c>
      <c r="AL55" s="240">
        <v>0</v>
      </c>
      <c r="AM55" s="240">
        <v>0</v>
      </c>
      <c r="AN55" s="240">
        <v>0</v>
      </c>
      <c r="AO55" s="240">
        <v>10.436</v>
      </c>
      <c r="AP55" s="240">
        <v>0</v>
      </c>
      <c r="AQ55" s="240">
        <v>0</v>
      </c>
      <c r="AR55" s="240">
        <v>0</v>
      </c>
      <c r="AS55" s="240">
        <v>0</v>
      </c>
      <c r="AT55" s="240">
        <v>0</v>
      </c>
      <c r="AU55" s="240">
        <v>0</v>
      </c>
      <c r="AV55" s="240">
        <v>0</v>
      </c>
      <c r="AW55" s="240">
        <v>0</v>
      </c>
      <c r="AX55" s="240">
        <v>0</v>
      </c>
      <c r="AY55" s="240">
        <v>0</v>
      </c>
      <c r="AZ55" s="240">
        <v>0</v>
      </c>
      <c r="BA55" s="240">
        <v>0</v>
      </c>
      <c r="BB55" s="240">
        <v>0</v>
      </c>
      <c r="BC55" s="240">
        <v>54.768999999999998</v>
      </c>
      <c r="BD55" s="240">
        <v>0</v>
      </c>
      <c r="BE55" s="240">
        <v>0</v>
      </c>
      <c r="BF55" s="240">
        <v>0</v>
      </c>
      <c r="BG55" s="240">
        <v>2744.788</v>
      </c>
      <c r="BH55" s="240">
        <v>0</v>
      </c>
      <c r="BI55" s="240">
        <v>5.0199999999999996</v>
      </c>
      <c r="BJ55" s="240">
        <v>0</v>
      </c>
      <c r="BK55" s="240">
        <v>0</v>
      </c>
      <c r="BL55" s="240">
        <v>0</v>
      </c>
      <c r="BM55" s="242">
        <f t="shared" si="2"/>
        <v>2834.8910000000001</v>
      </c>
      <c r="BN55" s="245"/>
      <c r="BO55" s="246">
        <v>4.9589999999999996</v>
      </c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</row>
    <row r="56" spans="1:79">
      <c r="A56" s="227" t="s">
        <v>69</v>
      </c>
      <c r="B56" s="239" t="s">
        <v>194</v>
      </c>
      <c r="C56" s="240">
        <f t="shared" si="0"/>
        <v>820.31700000000001</v>
      </c>
      <c r="D56" s="239">
        <v>0</v>
      </c>
      <c r="E56" s="239">
        <v>0</v>
      </c>
      <c r="F56" s="239">
        <v>0</v>
      </c>
      <c r="G56" s="239">
        <v>0</v>
      </c>
      <c r="H56" s="239">
        <v>0</v>
      </c>
      <c r="I56" s="239">
        <v>0</v>
      </c>
      <c r="J56" s="239">
        <v>0</v>
      </c>
      <c r="K56" s="239">
        <f t="shared" si="1"/>
        <v>820.31700000000001</v>
      </c>
      <c r="L56" s="241">
        <v>0</v>
      </c>
      <c r="M56" s="240">
        <v>0</v>
      </c>
      <c r="N56" s="240">
        <v>0</v>
      </c>
      <c r="O56" s="240">
        <v>0</v>
      </c>
      <c r="P56" s="240">
        <v>0</v>
      </c>
      <c r="Q56" s="240">
        <v>0</v>
      </c>
      <c r="R56" s="240">
        <v>0</v>
      </c>
      <c r="S56" s="240">
        <v>0</v>
      </c>
      <c r="T56" s="240">
        <v>0</v>
      </c>
      <c r="U56" s="240">
        <v>0</v>
      </c>
      <c r="V56" s="240">
        <v>0</v>
      </c>
      <c r="W56" s="240">
        <v>0</v>
      </c>
      <c r="X56" s="240">
        <v>0</v>
      </c>
      <c r="Y56" s="240">
        <v>0</v>
      </c>
      <c r="Z56" s="240">
        <v>0</v>
      </c>
      <c r="AA56" s="240">
        <v>0</v>
      </c>
      <c r="AB56" s="240">
        <v>0</v>
      </c>
      <c r="AC56" s="240">
        <v>0</v>
      </c>
      <c r="AD56" s="240">
        <v>0</v>
      </c>
      <c r="AE56" s="240">
        <v>0</v>
      </c>
      <c r="AF56" s="240">
        <v>0</v>
      </c>
      <c r="AG56" s="240">
        <v>0</v>
      </c>
      <c r="AH56" s="240">
        <v>0</v>
      </c>
      <c r="AI56" s="240">
        <v>0</v>
      </c>
      <c r="AJ56" s="240">
        <v>0</v>
      </c>
      <c r="AK56" s="240">
        <v>0</v>
      </c>
      <c r="AL56" s="240">
        <v>0</v>
      </c>
      <c r="AM56" s="240">
        <v>0</v>
      </c>
      <c r="AN56" s="240">
        <v>0</v>
      </c>
      <c r="AO56" s="240">
        <v>0</v>
      </c>
      <c r="AP56" s="240">
        <v>0</v>
      </c>
      <c r="AQ56" s="240">
        <v>0</v>
      </c>
      <c r="AR56" s="240">
        <v>0</v>
      </c>
      <c r="AS56" s="240">
        <v>0</v>
      </c>
      <c r="AT56" s="240">
        <v>0</v>
      </c>
      <c r="AU56" s="240">
        <v>0</v>
      </c>
      <c r="AV56" s="240">
        <v>0</v>
      </c>
      <c r="AW56" s="240">
        <v>0</v>
      </c>
      <c r="AX56" s="240">
        <v>0</v>
      </c>
      <c r="AY56" s="240">
        <v>0</v>
      </c>
      <c r="AZ56" s="240">
        <v>0</v>
      </c>
      <c r="BA56" s="240">
        <v>0</v>
      </c>
      <c r="BB56" s="240">
        <v>0</v>
      </c>
      <c r="BC56" s="240">
        <v>0</v>
      </c>
      <c r="BD56" s="240">
        <v>0</v>
      </c>
      <c r="BE56" s="240">
        <v>0</v>
      </c>
      <c r="BF56" s="240">
        <v>0</v>
      </c>
      <c r="BG56" s="240">
        <v>0</v>
      </c>
      <c r="BH56" s="240">
        <v>820.31700000000001</v>
      </c>
      <c r="BI56" s="240">
        <v>0</v>
      </c>
      <c r="BJ56" s="240">
        <v>0</v>
      </c>
      <c r="BK56" s="240">
        <v>0</v>
      </c>
      <c r="BL56" s="240">
        <v>0</v>
      </c>
      <c r="BM56" s="242">
        <f t="shared" si="2"/>
        <v>820.31700000000001</v>
      </c>
      <c r="BN56" s="245"/>
      <c r="BO56" s="246">
        <v>0</v>
      </c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</row>
    <row r="57" spans="1:79">
      <c r="A57" s="227" t="s">
        <v>70</v>
      </c>
      <c r="B57" s="239" t="s">
        <v>201</v>
      </c>
      <c r="C57" s="240">
        <f t="shared" si="0"/>
        <v>2442.0510000000004</v>
      </c>
      <c r="D57" s="239">
        <v>0</v>
      </c>
      <c r="E57" s="239">
        <v>0</v>
      </c>
      <c r="F57" s="239">
        <v>133.79499999999999</v>
      </c>
      <c r="G57" s="239">
        <v>0</v>
      </c>
      <c r="H57" s="239">
        <v>0</v>
      </c>
      <c r="I57" s="239">
        <v>0</v>
      </c>
      <c r="J57" s="239">
        <v>1.6E-2</v>
      </c>
      <c r="K57" s="239">
        <f t="shared" si="1"/>
        <v>2308.2400000000002</v>
      </c>
      <c r="L57" s="241">
        <v>0</v>
      </c>
      <c r="M57" s="240">
        <v>0</v>
      </c>
      <c r="N57" s="240">
        <v>4.6870000000000003</v>
      </c>
      <c r="O57" s="240">
        <v>0</v>
      </c>
      <c r="P57" s="240">
        <v>0</v>
      </c>
      <c r="Q57" s="240">
        <v>0</v>
      </c>
      <c r="R57" s="240">
        <v>40.539000000000001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0</v>
      </c>
      <c r="Z57" s="240">
        <v>93.238</v>
      </c>
      <c r="AA57" s="240">
        <v>2.4409999999999998</v>
      </c>
      <c r="AB57" s="240">
        <v>0</v>
      </c>
      <c r="AC57" s="240">
        <v>0</v>
      </c>
      <c r="AD57" s="240">
        <v>0</v>
      </c>
      <c r="AE57" s="240">
        <v>0</v>
      </c>
      <c r="AF57" s="240">
        <v>166.13399999999999</v>
      </c>
      <c r="AG57" s="240">
        <v>104.374</v>
      </c>
      <c r="AH57" s="240">
        <v>0.70199999999999996</v>
      </c>
      <c r="AI57" s="240">
        <v>20.088999999999999</v>
      </c>
      <c r="AJ57" s="240">
        <v>0</v>
      </c>
      <c r="AK57" s="240">
        <v>0</v>
      </c>
      <c r="AL57" s="240">
        <v>0</v>
      </c>
      <c r="AM57" s="240">
        <v>0</v>
      </c>
      <c r="AN57" s="240">
        <v>0</v>
      </c>
      <c r="AO57" s="240">
        <v>135.52000000000001</v>
      </c>
      <c r="AP57" s="240">
        <v>1.849</v>
      </c>
      <c r="AQ57" s="240">
        <v>0</v>
      </c>
      <c r="AR57" s="240">
        <v>0</v>
      </c>
      <c r="AS57" s="240">
        <v>0</v>
      </c>
      <c r="AT57" s="240">
        <v>0</v>
      </c>
      <c r="AU57" s="240">
        <v>0</v>
      </c>
      <c r="AV57" s="240">
        <v>0</v>
      </c>
      <c r="AW57" s="240">
        <v>0</v>
      </c>
      <c r="AX57" s="240">
        <v>0</v>
      </c>
      <c r="AY57" s="240">
        <v>0</v>
      </c>
      <c r="AZ57" s="240">
        <v>0</v>
      </c>
      <c r="BA57" s="240">
        <v>0</v>
      </c>
      <c r="BB57" s="240">
        <v>0</v>
      </c>
      <c r="BC57" s="240">
        <v>44.389000000000003</v>
      </c>
      <c r="BD57" s="240">
        <v>0</v>
      </c>
      <c r="BE57" s="240">
        <v>0</v>
      </c>
      <c r="BF57" s="240">
        <v>0</v>
      </c>
      <c r="BG57" s="240">
        <v>0</v>
      </c>
      <c r="BH57" s="240">
        <v>0</v>
      </c>
      <c r="BI57" s="240">
        <v>1694.2059999999999</v>
      </c>
      <c r="BJ57" s="240">
        <v>0</v>
      </c>
      <c r="BK57" s="240">
        <v>0</v>
      </c>
      <c r="BL57" s="240">
        <v>0</v>
      </c>
      <c r="BM57" s="242">
        <f t="shared" si="2"/>
        <v>2308.1680000000001</v>
      </c>
      <c r="BN57" s="245"/>
      <c r="BO57" s="246">
        <v>7.1999999999999995E-2</v>
      </c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</row>
    <row r="58" spans="1:79">
      <c r="A58" s="227" t="s">
        <v>71</v>
      </c>
      <c r="B58" s="239" t="s">
        <v>195</v>
      </c>
      <c r="C58" s="240">
        <f t="shared" si="0"/>
        <v>1016.23</v>
      </c>
      <c r="D58" s="239">
        <v>0</v>
      </c>
      <c r="E58" s="239">
        <v>0</v>
      </c>
      <c r="F58" s="239">
        <v>0</v>
      </c>
      <c r="G58" s="239">
        <v>0</v>
      </c>
      <c r="H58" s="239">
        <v>0</v>
      </c>
      <c r="I58" s="239">
        <v>0</v>
      </c>
      <c r="J58" s="239">
        <v>0</v>
      </c>
      <c r="K58" s="239">
        <f t="shared" si="1"/>
        <v>1016.23</v>
      </c>
      <c r="L58" s="241">
        <v>0</v>
      </c>
      <c r="M58" s="240">
        <v>0</v>
      </c>
      <c r="N58" s="240">
        <v>0</v>
      </c>
      <c r="O58" s="240">
        <v>0</v>
      </c>
      <c r="P58" s="240">
        <v>0</v>
      </c>
      <c r="Q58" s="240">
        <v>0</v>
      </c>
      <c r="R58" s="240">
        <v>0</v>
      </c>
      <c r="S58" s="240">
        <v>0</v>
      </c>
      <c r="T58" s="240">
        <v>0</v>
      </c>
      <c r="U58" s="240">
        <v>0</v>
      </c>
      <c r="V58" s="240">
        <v>0</v>
      </c>
      <c r="W58" s="240">
        <v>0</v>
      </c>
      <c r="X58" s="240">
        <v>0</v>
      </c>
      <c r="Y58" s="240">
        <v>0</v>
      </c>
      <c r="Z58" s="240">
        <v>0</v>
      </c>
      <c r="AA58" s="240">
        <v>0</v>
      </c>
      <c r="AB58" s="240">
        <v>0</v>
      </c>
      <c r="AC58" s="240">
        <v>0</v>
      </c>
      <c r="AD58" s="240">
        <v>0</v>
      </c>
      <c r="AE58" s="240">
        <v>0</v>
      </c>
      <c r="AF58" s="240">
        <v>0</v>
      </c>
      <c r="AG58" s="240">
        <v>0</v>
      </c>
      <c r="AH58" s="240">
        <v>0</v>
      </c>
      <c r="AI58" s="240">
        <v>0</v>
      </c>
      <c r="AJ58" s="240">
        <v>0</v>
      </c>
      <c r="AK58" s="240">
        <v>0</v>
      </c>
      <c r="AL58" s="240">
        <v>0</v>
      </c>
      <c r="AM58" s="240">
        <v>0</v>
      </c>
      <c r="AN58" s="240">
        <v>0</v>
      </c>
      <c r="AO58" s="240">
        <v>0</v>
      </c>
      <c r="AP58" s="240">
        <v>0</v>
      </c>
      <c r="AQ58" s="240">
        <v>0</v>
      </c>
      <c r="AR58" s="240">
        <v>0</v>
      </c>
      <c r="AS58" s="240">
        <v>0</v>
      </c>
      <c r="AT58" s="240">
        <v>0</v>
      </c>
      <c r="AU58" s="240">
        <v>0</v>
      </c>
      <c r="AV58" s="240">
        <v>0</v>
      </c>
      <c r="AW58" s="240">
        <v>0</v>
      </c>
      <c r="AX58" s="240">
        <v>0</v>
      </c>
      <c r="AY58" s="240">
        <v>0</v>
      </c>
      <c r="AZ58" s="240">
        <v>0</v>
      </c>
      <c r="BA58" s="240">
        <v>0</v>
      </c>
      <c r="BB58" s="240">
        <v>0</v>
      </c>
      <c r="BC58" s="240">
        <v>0</v>
      </c>
      <c r="BD58" s="240">
        <v>0</v>
      </c>
      <c r="BE58" s="240">
        <v>0</v>
      </c>
      <c r="BF58" s="240">
        <v>0</v>
      </c>
      <c r="BG58" s="240">
        <v>0</v>
      </c>
      <c r="BH58" s="240">
        <v>0</v>
      </c>
      <c r="BI58" s="240">
        <v>0</v>
      </c>
      <c r="BJ58" s="240">
        <v>1016.23</v>
      </c>
      <c r="BK58" s="240">
        <v>0</v>
      </c>
      <c r="BL58" s="240">
        <v>0</v>
      </c>
      <c r="BM58" s="242">
        <f t="shared" si="2"/>
        <v>1016.23</v>
      </c>
      <c r="BN58" s="245"/>
      <c r="BO58" s="246">
        <v>0</v>
      </c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</row>
    <row r="59" spans="1:79">
      <c r="A59" s="227" t="s">
        <v>75</v>
      </c>
      <c r="B59" s="239" t="s">
        <v>196</v>
      </c>
      <c r="C59" s="240">
        <f t="shared" si="0"/>
        <v>9232.3510000000006</v>
      </c>
      <c r="D59" s="239">
        <v>0</v>
      </c>
      <c r="E59" s="239">
        <v>0</v>
      </c>
      <c r="F59" s="239">
        <v>0</v>
      </c>
      <c r="G59" s="239">
        <v>0</v>
      </c>
      <c r="H59" s="239">
        <v>0</v>
      </c>
      <c r="I59" s="239">
        <v>0</v>
      </c>
      <c r="J59" s="239">
        <v>0</v>
      </c>
      <c r="K59" s="239">
        <f t="shared" si="1"/>
        <v>9232.3510000000006</v>
      </c>
      <c r="L59" s="241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0</v>
      </c>
      <c r="Z59" s="240">
        <v>0</v>
      </c>
      <c r="AA59" s="240">
        <v>0</v>
      </c>
      <c r="AB59" s="240">
        <v>0</v>
      </c>
      <c r="AC59" s="240">
        <v>0</v>
      </c>
      <c r="AD59" s="240">
        <v>0</v>
      </c>
      <c r="AE59" s="240">
        <v>0</v>
      </c>
      <c r="AF59" s="240">
        <v>0</v>
      </c>
      <c r="AG59" s="240">
        <v>0</v>
      </c>
      <c r="AH59" s="240">
        <v>0</v>
      </c>
      <c r="AI59" s="240">
        <v>0</v>
      </c>
      <c r="AJ59" s="240">
        <v>0</v>
      </c>
      <c r="AK59" s="240">
        <v>0</v>
      </c>
      <c r="AL59" s="240">
        <v>0</v>
      </c>
      <c r="AM59" s="240">
        <v>0</v>
      </c>
      <c r="AN59" s="240">
        <v>0</v>
      </c>
      <c r="AO59" s="240">
        <v>0</v>
      </c>
      <c r="AP59" s="240">
        <v>0</v>
      </c>
      <c r="AQ59" s="240">
        <v>0</v>
      </c>
      <c r="AR59" s="240">
        <v>0</v>
      </c>
      <c r="AS59" s="240">
        <v>0</v>
      </c>
      <c r="AT59" s="240">
        <v>0</v>
      </c>
      <c r="AU59" s="240">
        <v>0</v>
      </c>
      <c r="AV59" s="240">
        <v>0</v>
      </c>
      <c r="AW59" s="240">
        <v>0</v>
      </c>
      <c r="AX59" s="240">
        <v>0</v>
      </c>
      <c r="AY59" s="240">
        <v>0</v>
      </c>
      <c r="AZ59" s="240">
        <v>0</v>
      </c>
      <c r="BA59" s="240">
        <v>0</v>
      </c>
      <c r="BB59" s="240">
        <v>0</v>
      </c>
      <c r="BC59" s="240">
        <v>0</v>
      </c>
      <c r="BD59" s="240">
        <v>0</v>
      </c>
      <c r="BE59" s="240">
        <v>0</v>
      </c>
      <c r="BF59" s="240">
        <v>0</v>
      </c>
      <c r="BG59" s="240">
        <v>0</v>
      </c>
      <c r="BH59" s="240">
        <v>0</v>
      </c>
      <c r="BI59" s="240">
        <v>0</v>
      </c>
      <c r="BJ59" s="240">
        <v>0</v>
      </c>
      <c r="BK59" s="240">
        <v>0</v>
      </c>
      <c r="BL59" s="240">
        <v>0</v>
      </c>
      <c r="BM59" s="242">
        <f t="shared" si="2"/>
        <v>0</v>
      </c>
      <c r="BN59" s="245"/>
      <c r="BO59" s="246">
        <v>9232.3510000000006</v>
      </c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</row>
    <row r="60" spans="1:79" ht="13.5" thickBot="1">
      <c r="A60" s="234" t="s">
        <v>76</v>
      </c>
      <c r="B60" s="239" t="s">
        <v>139</v>
      </c>
      <c r="C60" s="240">
        <f t="shared" si="0"/>
        <v>0</v>
      </c>
      <c r="D60" s="239">
        <v>0</v>
      </c>
      <c r="E60" s="239">
        <v>0</v>
      </c>
      <c r="F60" s="239">
        <v>0</v>
      </c>
      <c r="G60" s="239">
        <v>0</v>
      </c>
      <c r="H60" s="239">
        <v>0</v>
      </c>
      <c r="I60" s="239">
        <v>0</v>
      </c>
      <c r="J60" s="239">
        <v>0</v>
      </c>
      <c r="K60" s="239">
        <f t="shared" si="1"/>
        <v>0</v>
      </c>
      <c r="L60" s="241">
        <v>0</v>
      </c>
      <c r="M60" s="240">
        <v>0</v>
      </c>
      <c r="N60" s="240">
        <v>0</v>
      </c>
      <c r="O60" s="240">
        <v>0</v>
      </c>
      <c r="P60" s="240">
        <v>0</v>
      </c>
      <c r="Q60" s="240">
        <v>0</v>
      </c>
      <c r="R60" s="240">
        <v>0</v>
      </c>
      <c r="S60" s="240">
        <v>0</v>
      </c>
      <c r="T60" s="240">
        <v>0</v>
      </c>
      <c r="U60" s="240">
        <v>0</v>
      </c>
      <c r="V60" s="240">
        <v>0</v>
      </c>
      <c r="W60" s="240">
        <v>0</v>
      </c>
      <c r="X60" s="240">
        <v>0</v>
      </c>
      <c r="Y60" s="240">
        <v>0</v>
      </c>
      <c r="Z60" s="240">
        <v>0</v>
      </c>
      <c r="AA60" s="240">
        <v>0</v>
      </c>
      <c r="AB60" s="240">
        <v>0</v>
      </c>
      <c r="AC60" s="240">
        <v>0</v>
      </c>
      <c r="AD60" s="240">
        <v>0</v>
      </c>
      <c r="AE60" s="240">
        <v>0</v>
      </c>
      <c r="AF60" s="240">
        <v>0</v>
      </c>
      <c r="AG60" s="240">
        <v>0</v>
      </c>
      <c r="AH60" s="240">
        <v>0</v>
      </c>
      <c r="AI60" s="240">
        <v>0</v>
      </c>
      <c r="AJ60" s="240">
        <v>0</v>
      </c>
      <c r="AK60" s="240">
        <v>0</v>
      </c>
      <c r="AL60" s="240">
        <v>0</v>
      </c>
      <c r="AM60" s="240">
        <v>0</v>
      </c>
      <c r="AN60" s="240">
        <v>0</v>
      </c>
      <c r="AO60" s="240">
        <v>0</v>
      </c>
      <c r="AP60" s="240">
        <v>0</v>
      </c>
      <c r="AQ60" s="240">
        <v>0</v>
      </c>
      <c r="AR60" s="240">
        <v>0</v>
      </c>
      <c r="AS60" s="240">
        <v>0</v>
      </c>
      <c r="AT60" s="240">
        <v>0</v>
      </c>
      <c r="AU60" s="240">
        <v>0</v>
      </c>
      <c r="AV60" s="240">
        <v>0</v>
      </c>
      <c r="AW60" s="240">
        <v>0</v>
      </c>
      <c r="AX60" s="240">
        <v>0</v>
      </c>
      <c r="AY60" s="240">
        <v>0</v>
      </c>
      <c r="AZ60" s="240">
        <v>0</v>
      </c>
      <c r="BA60" s="240">
        <v>0</v>
      </c>
      <c r="BB60" s="240">
        <v>0</v>
      </c>
      <c r="BC60" s="240">
        <v>0</v>
      </c>
      <c r="BD60" s="240">
        <v>0</v>
      </c>
      <c r="BE60" s="240">
        <v>0</v>
      </c>
      <c r="BF60" s="240">
        <v>0</v>
      </c>
      <c r="BG60" s="240">
        <v>0</v>
      </c>
      <c r="BH60" s="240">
        <v>0</v>
      </c>
      <c r="BI60" s="240">
        <v>0</v>
      </c>
      <c r="BJ60" s="240">
        <v>0</v>
      </c>
      <c r="BK60" s="240">
        <v>0</v>
      </c>
      <c r="BL60" s="240">
        <v>0</v>
      </c>
      <c r="BM60" s="242">
        <f t="shared" si="2"/>
        <v>0</v>
      </c>
      <c r="BN60" s="247"/>
      <c r="BO60" s="248">
        <v>0</v>
      </c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</row>
    <row r="61" spans="1:79" s="256" customFormat="1" ht="21.75" customHeight="1" thickTop="1" thickBot="1">
      <c r="A61" s="249"/>
      <c r="B61" s="250">
        <f>SUM(B8:B60)</f>
        <v>0</v>
      </c>
      <c r="C61" s="251">
        <f>SUM(C8:C60)</f>
        <v>472416.28699999989</v>
      </c>
      <c r="D61" s="251">
        <f>SUM(D8:D60)</f>
        <v>0</v>
      </c>
      <c r="E61" s="251">
        <f t="shared" ref="E61:BO61" si="3">SUM(E8:E60)</f>
        <v>0</v>
      </c>
      <c r="F61" s="251">
        <f t="shared" si="3"/>
        <v>15168.536</v>
      </c>
      <c r="G61" s="251">
        <f t="shared" si="3"/>
        <v>0</v>
      </c>
      <c r="H61" s="251">
        <f t="shared" si="3"/>
        <v>2051.8090000000002</v>
      </c>
      <c r="I61" s="251">
        <f t="shared" si="3"/>
        <v>0</v>
      </c>
      <c r="J61" s="251">
        <f t="shared" si="3"/>
        <v>10527.277999999998</v>
      </c>
      <c r="K61" s="252">
        <f t="shared" si="3"/>
        <v>444668.66399999993</v>
      </c>
      <c r="L61" s="250">
        <f t="shared" si="3"/>
        <v>10710.248</v>
      </c>
      <c r="M61" s="250">
        <f t="shared" si="3"/>
        <v>5722.78</v>
      </c>
      <c r="N61" s="250">
        <f t="shared" si="3"/>
        <v>796.84100000000001</v>
      </c>
      <c r="O61" s="250">
        <f t="shared" si="3"/>
        <v>13142.396999999999</v>
      </c>
      <c r="P61" s="250">
        <f t="shared" si="3"/>
        <v>4892.8349999999991</v>
      </c>
      <c r="Q61" s="250">
        <f t="shared" si="3"/>
        <v>615.64699999999993</v>
      </c>
      <c r="R61" s="250">
        <f t="shared" si="3"/>
        <v>1326.38</v>
      </c>
      <c r="S61" s="250">
        <f t="shared" si="3"/>
        <v>815.54199999999992</v>
      </c>
      <c r="T61" s="250">
        <f t="shared" si="3"/>
        <v>0</v>
      </c>
      <c r="U61" s="250">
        <f t="shared" si="3"/>
        <v>1299.268</v>
      </c>
      <c r="V61" s="250">
        <f t="shared" si="3"/>
        <v>458.40899999999999</v>
      </c>
      <c r="W61" s="250">
        <f t="shared" si="3"/>
        <v>311.51500000000004</v>
      </c>
      <c r="X61" s="250">
        <f t="shared" si="3"/>
        <v>932.577</v>
      </c>
      <c r="Y61" s="250">
        <f t="shared" si="3"/>
        <v>1080.9670000000001</v>
      </c>
      <c r="Z61" s="250">
        <f t="shared" si="3"/>
        <v>649.02300000000014</v>
      </c>
      <c r="AA61" s="250">
        <f t="shared" si="3"/>
        <v>898.25300000000004</v>
      </c>
      <c r="AB61" s="250">
        <f t="shared" si="3"/>
        <v>820.50300000000004</v>
      </c>
      <c r="AC61" s="250">
        <f t="shared" si="3"/>
        <v>8829.3360000000011</v>
      </c>
      <c r="AD61" s="250">
        <f t="shared" si="3"/>
        <v>3874.6599999999994</v>
      </c>
      <c r="AE61" s="250">
        <f t="shared" si="3"/>
        <v>36888.856999999996</v>
      </c>
      <c r="AF61" s="250">
        <f t="shared" si="3"/>
        <v>3255.0779999999995</v>
      </c>
      <c r="AG61" s="250">
        <f t="shared" si="3"/>
        <v>2287.4019999999996</v>
      </c>
      <c r="AH61" s="250">
        <f t="shared" si="3"/>
        <v>9569.6249999999982</v>
      </c>
      <c r="AI61" s="250">
        <f t="shared" si="3"/>
        <v>17727.186000000005</v>
      </c>
      <c r="AJ61" s="250">
        <f t="shared" si="3"/>
        <v>18631.284999999996</v>
      </c>
      <c r="AK61" s="250">
        <f t="shared" si="3"/>
        <v>3156.2780000000002</v>
      </c>
      <c r="AL61" s="250">
        <f t="shared" si="3"/>
        <v>5980.5779999999995</v>
      </c>
      <c r="AM61" s="250">
        <f t="shared" si="3"/>
        <v>14075.147000000001</v>
      </c>
      <c r="AN61" s="250">
        <f t="shared" si="3"/>
        <v>382.91399999999999</v>
      </c>
      <c r="AO61" s="250">
        <f t="shared" si="3"/>
        <v>25181.623000000003</v>
      </c>
      <c r="AP61" s="250">
        <f t="shared" si="3"/>
        <v>8674.4980000000014</v>
      </c>
      <c r="AQ61" s="250">
        <f t="shared" si="3"/>
        <v>1097.327</v>
      </c>
      <c r="AR61" s="250">
        <f t="shared" si="3"/>
        <v>8723.8239999999987</v>
      </c>
      <c r="AS61" s="250">
        <f t="shared" si="3"/>
        <v>1029.346</v>
      </c>
      <c r="AT61" s="250">
        <f t="shared" si="3"/>
        <v>16064.583000000001</v>
      </c>
      <c r="AU61" s="250">
        <f t="shared" si="3"/>
        <v>1677.74</v>
      </c>
      <c r="AV61" s="250">
        <f t="shared" si="3"/>
        <v>1259.885</v>
      </c>
      <c r="AW61" s="250">
        <f t="shared" si="3"/>
        <v>19958.315000000002</v>
      </c>
      <c r="AX61" s="250">
        <f t="shared" si="3"/>
        <v>3919.0990000000002</v>
      </c>
      <c r="AY61" s="250">
        <f t="shared" si="3"/>
        <v>14.442</v>
      </c>
      <c r="AZ61" s="250">
        <f t="shared" si="3"/>
        <v>1122.2320000000002</v>
      </c>
      <c r="BA61" s="250">
        <f t="shared" si="3"/>
        <v>6428.8139999999994</v>
      </c>
      <c r="BB61" s="250">
        <f t="shared" si="3"/>
        <v>2613.1549999999997</v>
      </c>
      <c r="BC61" s="250">
        <f t="shared" si="3"/>
        <v>26423.546000000002</v>
      </c>
      <c r="BD61" s="250">
        <f t="shared" si="3"/>
        <v>730.101</v>
      </c>
      <c r="BE61" s="250">
        <f t="shared" si="3"/>
        <v>10984.56</v>
      </c>
      <c r="BF61" s="250">
        <f t="shared" si="3"/>
        <v>6070.4879999999994</v>
      </c>
      <c r="BG61" s="250">
        <f t="shared" si="3"/>
        <v>2821.875</v>
      </c>
      <c r="BH61" s="250">
        <f t="shared" si="3"/>
        <v>820.31700000000001</v>
      </c>
      <c r="BI61" s="250">
        <f t="shared" si="3"/>
        <v>1880.952</v>
      </c>
      <c r="BJ61" s="250">
        <f t="shared" si="3"/>
        <v>1016.23</v>
      </c>
      <c r="BK61" s="250">
        <f t="shared" si="3"/>
        <v>0</v>
      </c>
      <c r="BL61" s="250">
        <f t="shared" si="3"/>
        <v>0</v>
      </c>
      <c r="BM61" s="250">
        <f t="shared" si="3"/>
        <v>317644.48300000001</v>
      </c>
      <c r="BN61" s="253">
        <f t="shared" si="3"/>
        <v>0</v>
      </c>
      <c r="BO61" s="252">
        <f t="shared" si="3"/>
        <v>127024.181</v>
      </c>
      <c r="BP61" s="210"/>
      <c r="BQ61" s="210"/>
      <c r="BR61" s="210"/>
      <c r="BS61" s="210"/>
      <c r="BT61" s="210"/>
      <c r="BU61" s="210"/>
      <c r="BV61" s="210"/>
      <c r="BW61" s="210"/>
      <c r="BX61" s="210"/>
      <c r="BY61" s="254"/>
      <c r="BZ61" s="254"/>
      <c r="CA61" s="255"/>
    </row>
    <row r="62" spans="1:79" s="256" customFormat="1" ht="21.75" customHeight="1" thickTop="1" thickBot="1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8"/>
      <c r="BW62" s="258"/>
      <c r="BX62" s="254"/>
      <c r="BY62" s="254"/>
      <c r="BZ62" s="254"/>
    </row>
    <row r="63" spans="1:79" ht="14.25" thickTop="1" thickBot="1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59" t="s">
        <v>186</v>
      </c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18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2"/>
      <c r="BZ63" s="210"/>
    </row>
    <row r="64" spans="1:79" ht="65.25" thickTop="1" thickBot="1">
      <c r="A64" s="219"/>
      <c r="B64" s="261" t="s">
        <v>95</v>
      </c>
      <c r="C64" s="221" t="s">
        <v>123</v>
      </c>
      <c r="D64" s="221" t="s">
        <v>87</v>
      </c>
      <c r="E64" s="221" t="s">
        <v>88</v>
      </c>
      <c r="F64" s="221" t="s">
        <v>214</v>
      </c>
      <c r="G64" s="221" t="s">
        <v>212</v>
      </c>
      <c r="H64" s="221" t="s">
        <v>89</v>
      </c>
      <c r="I64" s="221" t="s">
        <v>90</v>
      </c>
      <c r="J64" s="222" t="s">
        <v>91</v>
      </c>
      <c r="K64" s="223" t="s">
        <v>125</v>
      </c>
      <c r="L64" s="489" t="s">
        <v>281</v>
      </c>
      <c r="M64" s="224" t="s">
        <v>265</v>
      </c>
      <c r="N64" s="490" t="s">
        <v>270</v>
      </c>
      <c r="O64" s="224" t="s">
        <v>146</v>
      </c>
      <c r="P64" s="490" t="s">
        <v>282</v>
      </c>
      <c r="Q64" s="490" t="s">
        <v>283</v>
      </c>
      <c r="R64" s="224" t="s">
        <v>204</v>
      </c>
      <c r="S64" s="224" t="s">
        <v>206</v>
      </c>
      <c r="T64" s="490" t="s">
        <v>293</v>
      </c>
      <c r="U64" s="224" t="s">
        <v>147</v>
      </c>
      <c r="V64" s="224" t="s">
        <v>148</v>
      </c>
      <c r="W64" s="490" t="s">
        <v>294</v>
      </c>
      <c r="X64" s="224" t="s">
        <v>149</v>
      </c>
      <c r="Y64" s="490" t="s">
        <v>295</v>
      </c>
      <c r="Z64" s="224" t="s">
        <v>205</v>
      </c>
      <c r="AA64" s="490" t="s">
        <v>287</v>
      </c>
      <c r="AB64" s="224" t="s">
        <v>150</v>
      </c>
      <c r="AC64" s="224" t="s">
        <v>207</v>
      </c>
      <c r="AD64" s="490" t="s">
        <v>296</v>
      </c>
      <c r="AE64" s="224" t="s">
        <v>197</v>
      </c>
      <c r="AF64" s="224" t="s">
        <v>208</v>
      </c>
      <c r="AG64" s="224" t="s">
        <v>151</v>
      </c>
      <c r="AH64" s="490" t="s">
        <v>297</v>
      </c>
      <c r="AI64" s="224" t="s">
        <v>152</v>
      </c>
      <c r="AJ64" s="224" t="s">
        <v>153</v>
      </c>
      <c r="AK64" s="224" t="s">
        <v>41</v>
      </c>
      <c r="AL64" s="224" t="s">
        <v>43</v>
      </c>
      <c r="AM64" s="224" t="s">
        <v>154</v>
      </c>
      <c r="AN64" s="224" t="s">
        <v>187</v>
      </c>
      <c r="AO64" s="224" t="s">
        <v>47</v>
      </c>
      <c r="AP64" s="490" t="s">
        <v>290</v>
      </c>
      <c r="AQ64" s="224" t="s">
        <v>198</v>
      </c>
      <c r="AR64" s="224" t="s">
        <v>51</v>
      </c>
      <c r="AS64" s="490" t="s">
        <v>298</v>
      </c>
      <c r="AT64" s="490" t="s">
        <v>299</v>
      </c>
      <c r="AU64" s="224" t="s">
        <v>155</v>
      </c>
      <c r="AV64" s="224" t="s">
        <v>189</v>
      </c>
      <c r="AW64" s="224" t="s">
        <v>175</v>
      </c>
      <c r="AX64" s="224" t="s">
        <v>199</v>
      </c>
      <c r="AY64" s="224" t="s">
        <v>190</v>
      </c>
      <c r="AZ64" s="224" t="s">
        <v>191</v>
      </c>
      <c r="BA64" s="224" t="s">
        <v>156</v>
      </c>
      <c r="BB64" s="490" t="s">
        <v>300</v>
      </c>
      <c r="BC64" s="224" t="s">
        <v>63</v>
      </c>
      <c r="BD64" s="224" t="s">
        <v>211</v>
      </c>
      <c r="BE64" s="224" t="s">
        <v>157</v>
      </c>
      <c r="BF64" s="224" t="s">
        <v>158</v>
      </c>
      <c r="BG64" s="224" t="s">
        <v>200</v>
      </c>
      <c r="BH64" s="224" t="s">
        <v>194</v>
      </c>
      <c r="BI64" s="224" t="s">
        <v>201</v>
      </c>
      <c r="BJ64" s="224" t="s">
        <v>202</v>
      </c>
      <c r="BK64" s="224" t="s">
        <v>203</v>
      </c>
      <c r="BL64" s="224" t="s">
        <v>159</v>
      </c>
      <c r="BM64" s="223" t="s">
        <v>96</v>
      </c>
      <c r="BN64" s="226" t="s">
        <v>97</v>
      </c>
      <c r="BO64" s="225" t="s">
        <v>98</v>
      </c>
      <c r="BP64" s="262" t="s">
        <v>100</v>
      </c>
      <c r="BQ64" s="263"/>
      <c r="BR64" s="264"/>
      <c r="BS64" s="265"/>
      <c r="BT64" s="265"/>
      <c r="BU64" s="265"/>
      <c r="BV64" s="266" t="s">
        <v>101</v>
      </c>
      <c r="BW64" s="221" t="s">
        <v>102</v>
      </c>
      <c r="BX64" s="491" t="s">
        <v>292</v>
      </c>
      <c r="BY64" s="210"/>
      <c r="BZ64" s="210"/>
    </row>
    <row r="65" spans="1:78" ht="13.5" thickTop="1">
      <c r="A65" s="267"/>
      <c r="B65" s="268"/>
      <c r="C65" s="229"/>
      <c r="D65" s="228"/>
      <c r="E65" s="228"/>
      <c r="F65" s="228"/>
      <c r="G65" s="228"/>
      <c r="H65" s="228"/>
      <c r="I65" s="228"/>
      <c r="J65" s="228"/>
      <c r="K65" s="228"/>
      <c r="L65" s="230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69"/>
      <c r="BM65" s="270"/>
      <c r="BN65" s="271"/>
      <c r="BO65" s="272"/>
      <c r="BP65" s="273" t="s">
        <v>99</v>
      </c>
      <c r="BQ65" s="274" t="s">
        <v>103</v>
      </c>
      <c r="BR65" s="275"/>
      <c r="BS65" s="276"/>
      <c r="BT65" s="277" t="s">
        <v>77</v>
      </c>
      <c r="BU65" s="278" t="s">
        <v>106</v>
      </c>
      <c r="BV65" s="228"/>
      <c r="BW65" s="279"/>
      <c r="BX65" s="231"/>
      <c r="BY65" s="210"/>
      <c r="BZ65" s="210"/>
    </row>
    <row r="66" spans="1:78" ht="13.5" thickBot="1">
      <c r="A66" s="280"/>
      <c r="B66" s="281"/>
      <c r="C66" s="236"/>
      <c r="D66" s="235"/>
      <c r="E66" s="235"/>
      <c r="F66" s="235"/>
      <c r="G66" s="235"/>
      <c r="H66" s="235"/>
      <c r="I66" s="235"/>
      <c r="J66" s="235"/>
      <c r="K66" s="235"/>
      <c r="L66" s="237" t="s">
        <v>15</v>
      </c>
      <c r="M66" s="236" t="s">
        <v>16</v>
      </c>
      <c r="N66" s="236" t="s">
        <v>17</v>
      </c>
      <c r="O66" s="236" t="s">
        <v>18</v>
      </c>
      <c r="P66" s="236" t="s">
        <v>19</v>
      </c>
      <c r="Q66" s="236" t="s">
        <v>20</v>
      </c>
      <c r="R66" s="236" t="s">
        <v>21</v>
      </c>
      <c r="S66" s="236" t="s">
        <v>22</v>
      </c>
      <c r="T66" s="236" t="s">
        <v>23</v>
      </c>
      <c r="U66" s="236" t="s">
        <v>24</v>
      </c>
      <c r="V66" s="236" t="s">
        <v>25</v>
      </c>
      <c r="W66" s="236" t="s">
        <v>26</v>
      </c>
      <c r="X66" s="236" t="s">
        <v>27</v>
      </c>
      <c r="Y66" s="236" t="s">
        <v>28</v>
      </c>
      <c r="Z66" s="236" t="s">
        <v>29</v>
      </c>
      <c r="AA66" s="236" t="s">
        <v>30</v>
      </c>
      <c r="AB66" s="236" t="s">
        <v>31</v>
      </c>
      <c r="AC66" s="236" t="s">
        <v>32</v>
      </c>
      <c r="AD66" s="236" t="s">
        <v>33</v>
      </c>
      <c r="AE66" s="236" t="s">
        <v>34</v>
      </c>
      <c r="AF66" s="236" t="s">
        <v>35</v>
      </c>
      <c r="AG66" s="236" t="s">
        <v>36</v>
      </c>
      <c r="AH66" s="236" t="s">
        <v>37</v>
      </c>
      <c r="AI66" s="236" t="s">
        <v>38</v>
      </c>
      <c r="AJ66" s="236" t="s">
        <v>39</v>
      </c>
      <c r="AK66" s="236" t="s">
        <v>40</v>
      </c>
      <c r="AL66" s="236" t="s">
        <v>42</v>
      </c>
      <c r="AM66" s="236" t="s">
        <v>44</v>
      </c>
      <c r="AN66" s="236" t="s">
        <v>45</v>
      </c>
      <c r="AO66" s="236" t="s">
        <v>46</v>
      </c>
      <c r="AP66" s="236" t="s">
        <v>48</v>
      </c>
      <c r="AQ66" s="236" t="s">
        <v>49</v>
      </c>
      <c r="AR66" s="236" t="s">
        <v>50</v>
      </c>
      <c r="AS66" s="236" t="s">
        <v>52</v>
      </c>
      <c r="AT66" s="236" t="s">
        <v>53</v>
      </c>
      <c r="AU66" s="236" t="s">
        <v>54</v>
      </c>
      <c r="AV66" s="236" t="s">
        <v>55</v>
      </c>
      <c r="AW66" s="236" t="s">
        <v>56</v>
      </c>
      <c r="AX66" s="236" t="s">
        <v>57</v>
      </c>
      <c r="AY66" s="236" t="s">
        <v>58</v>
      </c>
      <c r="AZ66" s="236" t="s">
        <v>59</v>
      </c>
      <c r="BA66" s="236" t="s">
        <v>60</v>
      </c>
      <c r="BB66" s="236" t="s">
        <v>61</v>
      </c>
      <c r="BC66" s="236" t="s">
        <v>62</v>
      </c>
      <c r="BD66" s="236" t="s">
        <v>64</v>
      </c>
      <c r="BE66" s="236" t="s">
        <v>65</v>
      </c>
      <c r="BF66" s="236" t="s">
        <v>66</v>
      </c>
      <c r="BG66" s="236" t="s">
        <v>68</v>
      </c>
      <c r="BH66" s="236" t="s">
        <v>69</v>
      </c>
      <c r="BI66" s="236" t="s">
        <v>70</v>
      </c>
      <c r="BJ66" s="236" t="s">
        <v>71</v>
      </c>
      <c r="BK66" s="236" t="s">
        <v>75</v>
      </c>
      <c r="BL66" s="236" t="s">
        <v>76</v>
      </c>
      <c r="BM66" s="281"/>
      <c r="BN66" s="282"/>
      <c r="BO66" s="283"/>
      <c r="BP66" s="284" t="s">
        <v>78</v>
      </c>
      <c r="BQ66" s="247" t="s">
        <v>104</v>
      </c>
      <c r="BR66" s="285" t="s">
        <v>79</v>
      </c>
      <c r="BS66" s="286" t="s">
        <v>105</v>
      </c>
      <c r="BT66" s="287" t="s">
        <v>107</v>
      </c>
      <c r="BU66" s="287"/>
      <c r="BV66" s="283"/>
      <c r="BW66" s="288"/>
      <c r="BX66" s="282"/>
      <c r="BY66" s="210"/>
      <c r="BZ66" s="210"/>
    </row>
    <row r="67" spans="1:78" ht="13.5" thickTop="1">
      <c r="A67" s="267" t="s">
        <v>15</v>
      </c>
      <c r="B67" s="242" t="s">
        <v>281</v>
      </c>
      <c r="C67" s="240">
        <f>BM67+BO67+BP67+SUM(BV67:BX67)</f>
        <v>16787.896999999997</v>
      </c>
      <c r="D67" s="239"/>
      <c r="E67" s="239"/>
      <c r="F67" s="239"/>
      <c r="G67" s="239"/>
      <c r="H67" s="239"/>
      <c r="I67" s="239"/>
      <c r="J67" s="239"/>
      <c r="K67" s="239"/>
      <c r="L67" s="241">
        <v>2539.9470000000001</v>
      </c>
      <c r="M67" s="240">
        <v>39.338999999999999</v>
      </c>
      <c r="N67" s="240">
        <v>0</v>
      </c>
      <c r="O67" s="240">
        <v>1445.7750000000001</v>
      </c>
      <c r="P67" s="240">
        <v>39.295000000000002</v>
      </c>
      <c r="Q67" s="240">
        <v>0</v>
      </c>
      <c r="R67" s="240">
        <v>0</v>
      </c>
      <c r="S67" s="240">
        <v>2.028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0.31900000000000001</v>
      </c>
      <c r="AA67" s="240">
        <v>0.17100000000000001</v>
      </c>
      <c r="AB67" s="240">
        <v>0</v>
      </c>
      <c r="AC67" s="240">
        <v>0</v>
      </c>
      <c r="AD67" s="240">
        <v>0</v>
      </c>
      <c r="AE67" s="240">
        <v>0</v>
      </c>
      <c r="AF67" s="240">
        <v>0</v>
      </c>
      <c r="AG67" s="240">
        <v>0</v>
      </c>
      <c r="AH67" s="240">
        <v>0</v>
      </c>
      <c r="AI67" s="240">
        <v>10.202999999999999</v>
      </c>
      <c r="AJ67" s="240">
        <v>0</v>
      </c>
      <c r="AK67" s="240">
        <v>0</v>
      </c>
      <c r="AL67" s="240">
        <v>0</v>
      </c>
      <c r="AM67" s="240">
        <v>0</v>
      </c>
      <c r="AN67" s="240">
        <v>0</v>
      </c>
      <c r="AO67" s="240">
        <v>822.11400000000003</v>
      </c>
      <c r="AP67" s="240">
        <v>539.00599999999997</v>
      </c>
      <c r="AQ67" s="240">
        <v>5.0000000000000001E-3</v>
      </c>
      <c r="AR67" s="240">
        <v>0</v>
      </c>
      <c r="AS67" s="240">
        <v>0</v>
      </c>
      <c r="AT67" s="240">
        <v>0</v>
      </c>
      <c r="AU67" s="240">
        <v>0</v>
      </c>
      <c r="AV67" s="240">
        <v>0</v>
      </c>
      <c r="AW67" s="240">
        <v>0</v>
      </c>
      <c r="AX67" s="240">
        <v>0</v>
      </c>
      <c r="AY67" s="240">
        <v>0</v>
      </c>
      <c r="AZ67" s="240">
        <v>0</v>
      </c>
      <c r="BA67" s="240">
        <v>0</v>
      </c>
      <c r="BB67" s="240">
        <v>1.036</v>
      </c>
      <c r="BC67" s="240">
        <v>42.692</v>
      </c>
      <c r="BD67" s="240">
        <v>0</v>
      </c>
      <c r="BE67" s="240">
        <v>23.071999999999999</v>
      </c>
      <c r="BF67" s="240">
        <v>16.86</v>
      </c>
      <c r="BG67" s="240">
        <v>0</v>
      </c>
      <c r="BH67" s="240">
        <v>0</v>
      </c>
      <c r="BI67" s="240">
        <v>2.0209999999999999</v>
      </c>
      <c r="BJ67" s="240">
        <v>0</v>
      </c>
      <c r="BK67" s="240">
        <v>0</v>
      </c>
      <c r="BL67" s="289">
        <v>0</v>
      </c>
      <c r="BM67" s="290">
        <f>SUM(L67:BL67)</f>
        <v>5523.8829999999998</v>
      </c>
      <c r="BN67" s="242"/>
      <c r="BO67" s="239">
        <v>6.5389999999999997</v>
      </c>
      <c r="BP67" s="291">
        <f>BQ67+BT67+BU67</f>
        <v>6736.3579999999993</v>
      </c>
      <c r="BQ67" s="241">
        <f>SUM(BR67:BS67)</f>
        <v>6736.3579999999993</v>
      </c>
      <c r="BR67" s="292">
        <v>514.31100000000004</v>
      </c>
      <c r="BS67" s="239">
        <v>6222.0469999999996</v>
      </c>
      <c r="BT67" s="293">
        <v>0</v>
      </c>
      <c r="BU67" s="293">
        <v>0</v>
      </c>
      <c r="BV67" s="239">
        <v>4281.348</v>
      </c>
      <c r="BW67" s="294">
        <v>239.76900000000001</v>
      </c>
      <c r="BX67" s="242">
        <v>0</v>
      </c>
      <c r="BY67" s="210"/>
      <c r="BZ67" s="210"/>
    </row>
    <row r="68" spans="1:78">
      <c r="A68" s="267" t="s">
        <v>16</v>
      </c>
      <c r="B68" s="242" t="s">
        <v>265</v>
      </c>
      <c r="C68" s="240">
        <f t="shared" ref="C68:C119" si="4">BM68+BO68+BP68+SUM(BV68:BX68)</f>
        <v>8170.6029999999992</v>
      </c>
      <c r="D68" s="239"/>
      <c r="E68" s="239"/>
      <c r="F68" s="239"/>
      <c r="G68" s="239"/>
      <c r="H68" s="239"/>
      <c r="I68" s="239"/>
      <c r="J68" s="239"/>
      <c r="K68" s="239"/>
      <c r="L68" s="241">
        <v>0</v>
      </c>
      <c r="M68" s="240">
        <v>414.26799999999997</v>
      </c>
      <c r="N68" s="240">
        <v>0</v>
      </c>
      <c r="O68" s="240">
        <v>2563.6239999999998</v>
      </c>
      <c r="P68" s="240">
        <v>0</v>
      </c>
      <c r="Q68" s="240">
        <v>0</v>
      </c>
      <c r="R68" s="240">
        <v>0</v>
      </c>
      <c r="S68" s="240">
        <v>1.415</v>
      </c>
      <c r="T68" s="240">
        <v>0</v>
      </c>
      <c r="U68" s="240">
        <v>0</v>
      </c>
      <c r="V68" s="240">
        <v>0</v>
      </c>
      <c r="W68" s="240">
        <v>0</v>
      </c>
      <c r="X68" s="240">
        <v>0</v>
      </c>
      <c r="Y68" s="240">
        <v>0</v>
      </c>
      <c r="Z68" s="240">
        <v>2.7E-2</v>
      </c>
      <c r="AA68" s="240">
        <v>0</v>
      </c>
      <c r="AB68" s="240">
        <v>0</v>
      </c>
      <c r="AC68" s="240">
        <v>0</v>
      </c>
      <c r="AD68" s="240">
        <v>0</v>
      </c>
      <c r="AE68" s="240">
        <v>0</v>
      </c>
      <c r="AF68" s="240">
        <v>0</v>
      </c>
      <c r="AG68" s="240">
        <v>0</v>
      </c>
      <c r="AH68" s="240">
        <v>0</v>
      </c>
      <c r="AI68" s="240">
        <v>5.9039999999999999</v>
      </c>
      <c r="AJ68" s="240">
        <v>0</v>
      </c>
      <c r="AK68" s="240">
        <v>0</v>
      </c>
      <c r="AL68" s="240">
        <v>0</v>
      </c>
      <c r="AM68" s="240">
        <v>0</v>
      </c>
      <c r="AN68" s="240">
        <v>0</v>
      </c>
      <c r="AO68" s="240">
        <v>682.92100000000005</v>
      </c>
      <c r="AP68" s="240">
        <v>235.01300000000001</v>
      </c>
      <c r="AQ68" s="240">
        <v>0</v>
      </c>
      <c r="AR68" s="240">
        <v>0</v>
      </c>
      <c r="AS68" s="240">
        <v>0</v>
      </c>
      <c r="AT68" s="240">
        <v>0</v>
      </c>
      <c r="AU68" s="240">
        <v>0</v>
      </c>
      <c r="AV68" s="240">
        <v>0</v>
      </c>
      <c r="AW68" s="240">
        <v>0</v>
      </c>
      <c r="AX68" s="240">
        <v>0</v>
      </c>
      <c r="AY68" s="240">
        <v>0</v>
      </c>
      <c r="AZ68" s="240">
        <v>0</v>
      </c>
      <c r="BA68" s="240">
        <v>0</v>
      </c>
      <c r="BB68" s="240">
        <v>0</v>
      </c>
      <c r="BC68" s="240">
        <v>69.295000000000002</v>
      </c>
      <c r="BD68" s="240">
        <v>0</v>
      </c>
      <c r="BE68" s="240">
        <v>37.619999999999997</v>
      </c>
      <c r="BF68" s="240">
        <v>27.369</v>
      </c>
      <c r="BG68" s="240">
        <v>0</v>
      </c>
      <c r="BH68" s="240">
        <v>0</v>
      </c>
      <c r="BI68" s="240">
        <v>0</v>
      </c>
      <c r="BJ68" s="240">
        <v>0</v>
      </c>
      <c r="BK68" s="240">
        <v>0</v>
      </c>
      <c r="BL68" s="289">
        <v>0</v>
      </c>
      <c r="BM68" s="290">
        <f t="shared" ref="BM68:BM119" si="5">SUM(L68:BL68)</f>
        <v>4037.4559999999997</v>
      </c>
      <c r="BN68" s="242"/>
      <c r="BO68" s="239">
        <v>1202.163</v>
      </c>
      <c r="BP68" s="291">
        <f t="shared" ref="BP68:BP119" si="6">BQ68+BT68+BU68</f>
        <v>2930.9839999999999</v>
      </c>
      <c r="BQ68" s="241">
        <f t="shared" ref="BQ68:BQ119" si="7">SUM(BR68:BS68)</f>
        <v>2930.9839999999999</v>
      </c>
      <c r="BR68" s="292">
        <v>102.62</v>
      </c>
      <c r="BS68" s="239">
        <v>2828.364</v>
      </c>
      <c r="BT68" s="293">
        <v>0</v>
      </c>
      <c r="BU68" s="293">
        <v>0</v>
      </c>
      <c r="BV68" s="239">
        <v>0</v>
      </c>
      <c r="BW68" s="294">
        <v>0</v>
      </c>
      <c r="BX68" s="242">
        <v>0</v>
      </c>
      <c r="BY68" s="210"/>
      <c r="BZ68" s="210"/>
    </row>
    <row r="69" spans="1:78">
      <c r="A69" s="267" t="s">
        <v>17</v>
      </c>
      <c r="B69" s="242" t="s">
        <v>270</v>
      </c>
      <c r="C69" s="240">
        <f t="shared" si="4"/>
        <v>1471.5029999999999</v>
      </c>
      <c r="D69" s="239"/>
      <c r="E69" s="239"/>
      <c r="F69" s="239"/>
      <c r="G69" s="239"/>
      <c r="H69" s="239"/>
      <c r="I69" s="239"/>
      <c r="J69" s="239"/>
      <c r="K69" s="239"/>
      <c r="L69" s="241">
        <v>0</v>
      </c>
      <c r="M69" s="240">
        <v>0</v>
      </c>
      <c r="N69" s="240">
        <v>0.02</v>
      </c>
      <c r="O69" s="240">
        <v>16.896999999999998</v>
      </c>
      <c r="P69" s="240">
        <v>3.7810000000000001</v>
      </c>
      <c r="Q69" s="240">
        <v>0</v>
      </c>
      <c r="R69" s="240">
        <v>0</v>
      </c>
      <c r="S69" s="240">
        <v>0.39300000000000002</v>
      </c>
      <c r="T69" s="240">
        <v>0</v>
      </c>
      <c r="U69" s="240">
        <v>0</v>
      </c>
      <c r="V69" s="240">
        <v>0</v>
      </c>
      <c r="W69" s="240">
        <v>0</v>
      </c>
      <c r="X69" s="240">
        <v>117.279</v>
      </c>
      <c r="Y69" s="240">
        <v>0</v>
      </c>
      <c r="Z69" s="240">
        <v>0</v>
      </c>
      <c r="AA69" s="240">
        <v>0</v>
      </c>
      <c r="AB69" s="240">
        <v>0</v>
      </c>
      <c r="AC69" s="240">
        <v>0</v>
      </c>
      <c r="AD69" s="240">
        <v>0</v>
      </c>
      <c r="AE69" s="240">
        <v>777.53</v>
      </c>
      <c r="AF69" s="240">
        <v>0</v>
      </c>
      <c r="AG69" s="240">
        <v>0</v>
      </c>
      <c r="AH69" s="240">
        <v>4.3140000000000001</v>
      </c>
      <c r="AI69" s="240">
        <v>4.2190000000000003</v>
      </c>
      <c r="AJ69" s="240">
        <v>0</v>
      </c>
      <c r="AK69" s="240">
        <v>0</v>
      </c>
      <c r="AL69" s="240">
        <v>0</v>
      </c>
      <c r="AM69" s="240">
        <v>0</v>
      </c>
      <c r="AN69" s="240">
        <v>0</v>
      </c>
      <c r="AO69" s="240">
        <v>122.73399999999999</v>
      </c>
      <c r="AP69" s="240">
        <v>4.2539999999999996</v>
      </c>
      <c r="AQ69" s="240">
        <v>0</v>
      </c>
      <c r="AR69" s="240">
        <v>0</v>
      </c>
      <c r="AS69" s="240">
        <v>0</v>
      </c>
      <c r="AT69" s="240">
        <v>0</v>
      </c>
      <c r="AU69" s="240">
        <v>0</v>
      </c>
      <c r="AV69" s="240">
        <v>0</v>
      </c>
      <c r="AW69" s="240">
        <v>17.66</v>
      </c>
      <c r="AX69" s="240">
        <v>0</v>
      </c>
      <c r="AY69" s="240">
        <v>0</v>
      </c>
      <c r="AZ69" s="240">
        <v>2.3170000000000002</v>
      </c>
      <c r="BA69" s="240">
        <v>0</v>
      </c>
      <c r="BB69" s="240">
        <v>0</v>
      </c>
      <c r="BC69" s="240">
        <v>0</v>
      </c>
      <c r="BD69" s="240">
        <v>0</v>
      </c>
      <c r="BE69" s="240">
        <v>0</v>
      </c>
      <c r="BF69" s="240">
        <v>0</v>
      </c>
      <c r="BG69" s="240">
        <v>0</v>
      </c>
      <c r="BH69" s="240">
        <v>0</v>
      </c>
      <c r="BI69" s="240">
        <v>0</v>
      </c>
      <c r="BJ69" s="240">
        <v>0</v>
      </c>
      <c r="BK69" s="240">
        <v>0</v>
      </c>
      <c r="BL69" s="289">
        <v>0</v>
      </c>
      <c r="BM69" s="290">
        <f t="shared" si="5"/>
        <v>1071.3979999999999</v>
      </c>
      <c r="BN69" s="242"/>
      <c r="BO69" s="239">
        <v>1.2999999999999999E-2</v>
      </c>
      <c r="BP69" s="291">
        <f t="shared" si="6"/>
        <v>199.33600000000001</v>
      </c>
      <c r="BQ69" s="241">
        <f t="shared" si="7"/>
        <v>199.33600000000001</v>
      </c>
      <c r="BR69" s="292">
        <v>0</v>
      </c>
      <c r="BS69" s="239">
        <v>199.33600000000001</v>
      </c>
      <c r="BT69" s="293">
        <v>0</v>
      </c>
      <c r="BU69" s="293">
        <v>0</v>
      </c>
      <c r="BV69" s="239">
        <v>0</v>
      </c>
      <c r="BW69" s="294">
        <v>200.756</v>
      </c>
      <c r="BX69" s="242">
        <v>0</v>
      </c>
      <c r="BY69" s="210"/>
      <c r="BZ69" s="210"/>
    </row>
    <row r="70" spans="1:78">
      <c r="A70" s="267" t="s">
        <v>18</v>
      </c>
      <c r="B70" s="242" t="s">
        <v>146</v>
      </c>
      <c r="C70" s="240">
        <f t="shared" si="4"/>
        <v>40347.484999999993</v>
      </c>
      <c r="D70" s="239"/>
      <c r="E70" s="239"/>
      <c r="F70" s="239"/>
      <c r="G70" s="239"/>
      <c r="H70" s="239"/>
      <c r="I70" s="239"/>
      <c r="J70" s="239"/>
      <c r="K70" s="239"/>
      <c r="L70" s="241">
        <v>843.17</v>
      </c>
      <c r="M70" s="240">
        <v>353.822</v>
      </c>
      <c r="N70" s="240">
        <v>0</v>
      </c>
      <c r="O70" s="240">
        <v>1965.0039999999999</v>
      </c>
      <c r="P70" s="240">
        <v>215.40199999999999</v>
      </c>
      <c r="Q70" s="240">
        <v>0</v>
      </c>
      <c r="R70" s="240">
        <v>0</v>
      </c>
      <c r="S70" s="240">
        <v>4.5940000000000003</v>
      </c>
      <c r="T70" s="240">
        <v>0</v>
      </c>
      <c r="U70" s="240">
        <v>43.79</v>
      </c>
      <c r="V70" s="240">
        <v>1.0409999999999999</v>
      </c>
      <c r="W70" s="240">
        <v>0</v>
      </c>
      <c r="X70" s="240">
        <v>0</v>
      </c>
      <c r="Y70" s="240">
        <v>0</v>
      </c>
      <c r="Z70" s="240">
        <v>1.7769999999999999</v>
      </c>
      <c r="AA70" s="240">
        <v>3.6749999999999998</v>
      </c>
      <c r="AB70" s="240">
        <v>0.65900000000000003</v>
      </c>
      <c r="AC70" s="240">
        <v>0</v>
      </c>
      <c r="AD70" s="240">
        <v>0</v>
      </c>
      <c r="AE70" s="240">
        <v>5.1150000000000002</v>
      </c>
      <c r="AF70" s="240">
        <v>108.235</v>
      </c>
      <c r="AG70" s="240">
        <v>0</v>
      </c>
      <c r="AH70" s="240">
        <v>0</v>
      </c>
      <c r="AI70" s="240">
        <v>283.78699999999998</v>
      </c>
      <c r="AJ70" s="240">
        <v>0</v>
      </c>
      <c r="AK70" s="240">
        <v>5.2590000000000003</v>
      </c>
      <c r="AL70" s="240">
        <v>0</v>
      </c>
      <c r="AM70" s="240">
        <v>0</v>
      </c>
      <c r="AN70" s="240">
        <v>0</v>
      </c>
      <c r="AO70" s="240">
        <v>2030.172</v>
      </c>
      <c r="AP70" s="240">
        <v>1885.8489999999999</v>
      </c>
      <c r="AQ70" s="240">
        <v>0</v>
      </c>
      <c r="AR70" s="240">
        <v>0</v>
      </c>
      <c r="AS70" s="240">
        <v>0</v>
      </c>
      <c r="AT70" s="240">
        <v>0</v>
      </c>
      <c r="AU70" s="240">
        <v>1.1839999999999999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0.39800000000000002</v>
      </c>
      <c r="BB70" s="240">
        <v>0</v>
      </c>
      <c r="BC70" s="240">
        <v>249.553</v>
      </c>
      <c r="BD70" s="240">
        <v>0</v>
      </c>
      <c r="BE70" s="240">
        <v>49.447000000000003</v>
      </c>
      <c r="BF70" s="240">
        <v>60.177</v>
      </c>
      <c r="BG70" s="240">
        <v>3.4860000000000002</v>
      </c>
      <c r="BH70" s="240">
        <v>65.516000000000005</v>
      </c>
      <c r="BI70" s="240">
        <v>26.994</v>
      </c>
      <c r="BJ70" s="240">
        <v>0</v>
      </c>
      <c r="BK70" s="240">
        <v>0</v>
      </c>
      <c r="BL70" s="289">
        <v>0</v>
      </c>
      <c r="BM70" s="290">
        <f t="shared" si="5"/>
        <v>8208.1059999999998</v>
      </c>
      <c r="BN70" s="242"/>
      <c r="BO70" s="239">
        <v>4398.3599999999997</v>
      </c>
      <c r="BP70" s="291">
        <f t="shared" si="6"/>
        <v>27571.827999999998</v>
      </c>
      <c r="BQ70" s="241">
        <f t="shared" si="7"/>
        <v>27571.827999999998</v>
      </c>
      <c r="BR70" s="292">
        <v>231.92400000000001</v>
      </c>
      <c r="BS70" s="239">
        <v>27339.903999999999</v>
      </c>
      <c r="BT70" s="293">
        <v>0</v>
      </c>
      <c r="BU70" s="293">
        <v>0</v>
      </c>
      <c r="BV70" s="239">
        <v>0</v>
      </c>
      <c r="BW70" s="294">
        <v>169.191</v>
      </c>
      <c r="BX70" s="242">
        <v>0</v>
      </c>
      <c r="BY70" s="210"/>
      <c r="BZ70" s="210"/>
    </row>
    <row r="71" spans="1:78">
      <c r="A71" s="267" t="s">
        <v>19</v>
      </c>
      <c r="B71" s="242" t="s">
        <v>282</v>
      </c>
      <c r="C71" s="240">
        <f t="shared" si="4"/>
        <v>11566.744000000002</v>
      </c>
      <c r="D71" s="239"/>
      <c r="E71" s="239"/>
      <c r="F71" s="239"/>
      <c r="G71" s="239"/>
      <c r="H71" s="239"/>
      <c r="I71" s="239"/>
      <c r="J71" s="239"/>
      <c r="K71" s="239"/>
      <c r="L71" s="241">
        <v>0</v>
      </c>
      <c r="M71" s="240">
        <v>31.832999999999998</v>
      </c>
      <c r="N71" s="240">
        <v>0</v>
      </c>
      <c r="O71" s="240">
        <v>39.851999999999997</v>
      </c>
      <c r="P71" s="240">
        <v>126.23</v>
      </c>
      <c r="Q71" s="240">
        <v>0</v>
      </c>
      <c r="R71" s="240">
        <v>0</v>
      </c>
      <c r="S71" s="240">
        <v>0.39100000000000001</v>
      </c>
      <c r="T71" s="240">
        <v>0</v>
      </c>
      <c r="U71" s="240">
        <v>0</v>
      </c>
      <c r="V71" s="240">
        <v>5.7720000000000002</v>
      </c>
      <c r="W71" s="240">
        <v>0.12</v>
      </c>
      <c r="X71" s="240">
        <v>0</v>
      </c>
      <c r="Y71" s="240">
        <v>1.4999999999999999E-2</v>
      </c>
      <c r="Z71" s="240">
        <v>0.41499999999999998</v>
      </c>
      <c r="AA71" s="240">
        <v>0.10100000000000001</v>
      </c>
      <c r="AB71" s="240">
        <v>3.2440000000000002</v>
      </c>
      <c r="AC71" s="240">
        <v>0</v>
      </c>
      <c r="AD71" s="240">
        <v>0</v>
      </c>
      <c r="AE71" s="240">
        <v>2.3170000000000002</v>
      </c>
      <c r="AF71" s="240">
        <v>0</v>
      </c>
      <c r="AG71" s="240">
        <v>0</v>
      </c>
      <c r="AH71" s="240">
        <v>0</v>
      </c>
      <c r="AI71" s="240">
        <v>27.216999999999999</v>
      </c>
      <c r="AJ71" s="240">
        <v>0</v>
      </c>
      <c r="AK71" s="240">
        <v>0</v>
      </c>
      <c r="AL71" s="240">
        <v>6.9020000000000001</v>
      </c>
      <c r="AM71" s="240">
        <v>0</v>
      </c>
      <c r="AN71" s="240">
        <v>0</v>
      </c>
      <c r="AO71" s="240">
        <v>2775.4189999999999</v>
      </c>
      <c r="AP71" s="240">
        <v>579.46500000000003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0.11899999999999999</v>
      </c>
      <c r="AW71" s="240">
        <v>0</v>
      </c>
      <c r="AX71" s="240">
        <v>0</v>
      </c>
      <c r="AY71" s="240">
        <v>0</v>
      </c>
      <c r="AZ71" s="240">
        <v>0</v>
      </c>
      <c r="BA71" s="240">
        <v>7.6999999999999999E-2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888.46400000000006</v>
      </c>
      <c r="BH71" s="240">
        <v>0</v>
      </c>
      <c r="BI71" s="240">
        <v>2.5369999999999999</v>
      </c>
      <c r="BJ71" s="240">
        <v>0</v>
      </c>
      <c r="BK71" s="240">
        <v>0</v>
      </c>
      <c r="BL71" s="289">
        <v>0</v>
      </c>
      <c r="BM71" s="290">
        <f t="shared" si="5"/>
        <v>4490.4900000000007</v>
      </c>
      <c r="BN71" s="242"/>
      <c r="BO71" s="239">
        <v>53.125</v>
      </c>
      <c r="BP71" s="291">
        <f t="shared" si="6"/>
        <v>6829.6790000000001</v>
      </c>
      <c r="BQ71" s="241">
        <f t="shared" si="7"/>
        <v>6829.6790000000001</v>
      </c>
      <c r="BR71" s="292">
        <v>453.43700000000001</v>
      </c>
      <c r="BS71" s="239">
        <v>6376.2420000000002</v>
      </c>
      <c r="BT71" s="293">
        <v>0</v>
      </c>
      <c r="BU71" s="293">
        <v>0</v>
      </c>
      <c r="BV71" s="239">
        <v>0</v>
      </c>
      <c r="BW71" s="294">
        <v>193.45</v>
      </c>
      <c r="BX71" s="242">
        <v>0</v>
      </c>
      <c r="BY71" s="210"/>
      <c r="BZ71" s="210"/>
    </row>
    <row r="72" spans="1:78">
      <c r="A72" s="267" t="s">
        <v>20</v>
      </c>
      <c r="B72" s="242" t="s">
        <v>283</v>
      </c>
      <c r="C72" s="240">
        <f t="shared" si="4"/>
        <v>1695.3920000000001</v>
      </c>
      <c r="D72" s="239"/>
      <c r="E72" s="239"/>
      <c r="F72" s="239"/>
      <c r="G72" s="239"/>
      <c r="H72" s="239"/>
      <c r="I72" s="239"/>
      <c r="J72" s="239"/>
      <c r="K72" s="239"/>
      <c r="L72" s="241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240.72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44.009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89">
        <v>0</v>
      </c>
      <c r="BM72" s="290">
        <f t="shared" si="5"/>
        <v>284.72899999999998</v>
      </c>
      <c r="BN72" s="242"/>
      <c r="BO72" s="239">
        <v>0</v>
      </c>
      <c r="BP72" s="291">
        <f t="shared" si="6"/>
        <v>1350.5450000000001</v>
      </c>
      <c r="BQ72" s="241">
        <f t="shared" si="7"/>
        <v>1350.5450000000001</v>
      </c>
      <c r="BR72" s="292">
        <v>0</v>
      </c>
      <c r="BS72" s="239">
        <v>1350.5450000000001</v>
      </c>
      <c r="BT72" s="293">
        <v>0</v>
      </c>
      <c r="BU72" s="293">
        <v>0</v>
      </c>
      <c r="BV72" s="239">
        <v>0</v>
      </c>
      <c r="BW72" s="294">
        <v>60.118000000000002</v>
      </c>
      <c r="BX72" s="242">
        <v>0</v>
      </c>
      <c r="BY72" s="210"/>
      <c r="BZ72" s="210"/>
    </row>
    <row r="73" spans="1:78">
      <c r="A73" s="267" t="s">
        <v>21</v>
      </c>
      <c r="B73" s="242" t="s">
        <v>204</v>
      </c>
      <c r="C73" s="240">
        <f t="shared" si="4"/>
        <v>5704.2550000000001</v>
      </c>
      <c r="D73" s="239"/>
      <c r="E73" s="239"/>
      <c r="F73" s="239"/>
      <c r="G73" s="239"/>
      <c r="H73" s="239"/>
      <c r="I73" s="239"/>
      <c r="J73" s="239"/>
      <c r="K73" s="239"/>
      <c r="L73" s="241">
        <v>0</v>
      </c>
      <c r="M73" s="240">
        <v>0</v>
      </c>
      <c r="N73" s="240">
        <v>0</v>
      </c>
      <c r="O73" s="240">
        <v>17.448</v>
      </c>
      <c r="P73" s="240">
        <v>9.5660000000000007</v>
      </c>
      <c r="Q73" s="240">
        <v>0</v>
      </c>
      <c r="R73" s="240">
        <v>646.55200000000002</v>
      </c>
      <c r="S73" s="240">
        <v>27.321999999999999</v>
      </c>
      <c r="T73" s="240">
        <v>0</v>
      </c>
      <c r="U73" s="240">
        <v>4.7350000000000003</v>
      </c>
      <c r="V73" s="240">
        <v>0.44900000000000001</v>
      </c>
      <c r="W73" s="240">
        <v>0</v>
      </c>
      <c r="X73" s="240">
        <v>0</v>
      </c>
      <c r="Y73" s="240">
        <v>17.189</v>
      </c>
      <c r="Z73" s="240">
        <v>0.248</v>
      </c>
      <c r="AA73" s="240">
        <v>152.202</v>
      </c>
      <c r="AB73" s="240">
        <v>13.112</v>
      </c>
      <c r="AC73" s="240">
        <v>0</v>
      </c>
      <c r="AD73" s="240">
        <v>9.6199999999999992</v>
      </c>
      <c r="AE73" s="240">
        <v>0</v>
      </c>
      <c r="AF73" s="240">
        <v>1.028</v>
      </c>
      <c r="AG73" s="240">
        <v>0</v>
      </c>
      <c r="AH73" s="240">
        <v>0</v>
      </c>
      <c r="AI73" s="240">
        <v>9.9250000000000007</v>
      </c>
      <c r="AJ73" s="240">
        <v>0</v>
      </c>
      <c r="AK73" s="240">
        <v>0</v>
      </c>
      <c r="AL73" s="240">
        <v>5.0590000000000002</v>
      </c>
      <c r="AM73" s="240">
        <v>0.65200000000000002</v>
      </c>
      <c r="AN73" s="240">
        <v>0</v>
      </c>
      <c r="AO73" s="240">
        <v>39.665999999999997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3.4000000000000002E-2</v>
      </c>
      <c r="AV73" s="240">
        <v>0</v>
      </c>
      <c r="AW73" s="240">
        <v>0</v>
      </c>
      <c r="AX73" s="240">
        <v>0.41099999999999998</v>
      </c>
      <c r="AY73" s="240">
        <v>0</v>
      </c>
      <c r="AZ73" s="240">
        <v>1.9379999999999999</v>
      </c>
      <c r="BA73" s="240">
        <v>0</v>
      </c>
      <c r="BB73" s="240">
        <v>0</v>
      </c>
      <c r="BC73" s="240">
        <v>335.346</v>
      </c>
      <c r="BD73" s="240">
        <v>0.36099999999999999</v>
      </c>
      <c r="BE73" s="240">
        <v>1.5629999999999999</v>
      </c>
      <c r="BF73" s="240">
        <v>20.285</v>
      </c>
      <c r="BG73" s="240">
        <v>92.899000000000001</v>
      </c>
      <c r="BH73" s="240">
        <v>22.302</v>
      </c>
      <c r="BI73" s="240">
        <v>28.067</v>
      </c>
      <c r="BJ73" s="240">
        <v>0</v>
      </c>
      <c r="BK73" s="240">
        <v>0</v>
      </c>
      <c r="BL73" s="289">
        <v>0</v>
      </c>
      <c r="BM73" s="290">
        <f t="shared" si="5"/>
        <v>1457.979</v>
      </c>
      <c r="BN73" s="242"/>
      <c r="BO73" s="239">
        <v>1193.6559999999999</v>
      </c>
      <c r="BP73" s="291">
        <f t="shared" si="6"/>
        <v>3031.817</v>
      </c>
      <c r="BQ73" s="241">
        <f t="shared" si="7"/>
        <v>3031.817</v>
      </c>
      <c r="BR73" s="292">
        <v>0</v>
      </c>
      <c r="BS73" s="239">
        <v>3031.817</v>
      </c>
      <c r="BT73" s="293">
        <v>0</v>
      </c>
      <c r="BU73" s="293">
        <v>0</v>
      </c>
      <c r="BV73" s="239">
        <v>0</v>
      </c>
      <c r="BW73" s="294">
        <v>20.803000000000001</v>
      </c>
      <c r="BX73" s="242">
        <v>0</v>
      </c>
      <c r="BY73" s="210"/>
      <c r="BZ73" s="210"/>
    </row>
    <row r="74" spans="1:78">
      <c r="A74" s="267" t="s">
        <v>22</v>
      </c>
      <c r="B74" s="242" t="s">
        <v>284</v>
      </c>
      <c r="C74" s="240">
        <f t="shared" si="4"/>
        <v>2419.9819999999995</v>
      </c>
      <c r="D74" s="239"/>
      <c r="E74" s="239"/>
      <c r="F74" s="239"/>
      <c r="G74" s="239"/>
      <c r="H74" s="239"/>
      <c r="I74" s="239"/>
      <c r="J74" s="239"/>
      <c r="K74" s="239"/>
      <c r="L74" s="241">
        <v>0</v>
      </c>
      <c r="M74" s="240">
        <v>0</v>
      </c>
      <c r="N74" s="240">
        <v>0</v>
      </c>
      <c r="O74" s="240">
        <v>0</v>
      </c>
      <c r="P74" s="240">
        <v>11.705</v>
      </c>
      <c r="Q74" s="240">
        <v>0</v>
      </c>
      <c r="R74" s="240">
        <v>0</v>
      </c>
      <c r="S74" s="240">
        <v>148.96600000000001</v>
      </c>
      <c r="T74" s="240">
        <v>0</v>
      </c>
      <c r="U74" s="240">
        <v>-1E-3</v>
      </c>
      <c r="V74" s="240">
        <v>0</v>
      </c>
      <c r="W74" s="240">
        <v>0</v>
      </c>
      <c r="X74" s="240">
        <v>2.4279999999999999</v>
      </c>
      <c r="Y74" s="240">
        <v>6.9080000000000004</v>
      </c>
      <c r="Z74" s="240">
        <v>62.420999999999999</v>
      </c>
      <c r="AA74" s="240">
        <v>3.609</v>
      </c>
      <c r="AB74" s="240">
        <v>0</v>
      </c>
      <c r="AC74" s="240">
        <v>0</v>
      </c>
      <c r="AD74" s="240">
        <v>0</v>
      </c>
      <c r="AE74" s="240">
        <v>1795.0509999999999</v>
      </c>
      <c r="AF74" s="240">
        <v>0</v>
      </c>
      <c r="AG74" s="240">
        <v>0</v>
      </c>
      <c r="AH74" s="240">
        <v>0</v>
      </c>
      <c r="AI74" s="240">
        <v>57.127000000000002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34.9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4.9859999999999998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54.235999999999997</v>
      </c>
      <c r="BH74" s="240">
        <v>0</v>
      </c>
      <c r="BI74" s="240">
        <v>0.28299999999999997</v>
      </c>
      <c r="BJ74" s="240">
        <v>0</v>
      </c>
      <c r="BK74" s="240">
        <v>0</v>
      </c>
      <c r="BL74" s="289">
        <v>0</v>
      </c>
      <c r="BM74" s="290">
        <f t="shared" si="5"/>
        <v>2182.6189999999997</v>
      </c>
      <c r="BN74" s="242"/>
      <c r="BO74" s="239">
        <v>8.0000000000000002E-3</v>
      </c>
      <c r="BP74" s="291">
        <f t="shared" si="6"/>
        <v>124.233</v>
      </c>
      <c r="BQ74" s="241">
        <f t="shared" si="7"/>
        <v>124.233</v>
      </c>
      <c r="BR74" s="292">
        <v>0</v>
      </c>
      <c r="BS74" s="239">
        <v>124.233</v>
      </c>
      <c r="BT74" s="293">
        <v>0</v>
      </c>
      <c r="BU74" s="293">
        <v>0</v>
      </c>
      <c r="BV74" s="239">
        <v>0</v>
      </c>
      <c r="BW74" s="294">
        <v>113.122</v>
      </c>
      <c r="BX74" s="242">
        <v>0</v>
      </c>
      <c r="BY74" s="210"/>
      <c r="BZ74" s="210"/>
    </row>
    <row r="75" spans="1:78">
      <c r="A75" s="267" t="s">
        <v>23</v>
      </c>
      <c r="B75" s="242" t="s">
        <v>285</v>
      </c>
      <c r="C75" s="240">
        <f t="shared" si="4"/>
        <v>33290.738000000005</v>
      </c>
      <c r="D75" s="239"/>
      <c r="E75" s="239"/>
      <c r="F75" s="239"/>
      <c r="G75" s="239"/>
      <c r="H75" s="239"/>
      <c r="I75" s="239"/>
      <c r="J75" s="239"/>
      <c r="K75" s="239"/>
      <c r="L75" s="241">
        <v>2.5409999999999999</v>
      </c>
      <c r="M75" s="240">
        <v>741.06</v>
      </c>
      <c r="N75" s="240">
        <v>18.202999999999999</v>
      </c>
      <c r="O75" s="240">
        <v>69.28</v>
      </c>
      <c r="P75" s="240">
        <v>34.542999999999999</v>
      </c>
      <c r="Q75" s="240">
        <v>6.0000000000000001E-3</v>
      </c>
      <c r="R75" s="240">
        <v>1.89</v>
      </c>
      <c r="S75" s="240">
        <v>7.65</v>
      </c>
      <c r="T75" s="240">
        <v>0</v>
      </c>
      <c r="U75" s="240">
        <v>8.9700000000000006</v>
      </c>
      <c r="V75" s="240">
        <v>1.9930000000000001</v>
      </c>
      <c r="W75" s="240">
        <v>3.9079999999999999</v>
      </c>
      <c r="X75" s="240">
        <v>28.984000000000002</v>
      </c>
      <c r="Y75" s="240">
        <v>8.5310000000000006</v>
      </c>
      <c r="Z75" s="240">
        <v>0.19</v>
      </c>
      <c r="AA75" s="240">
        <v>1.173</v>
      </c>
      <c r="AB75" s="240">
        <v>4.883</v>
      </c>
      <c r="AC75" s="240">
        <v>4502.643</v>
      </c>
      <c r="AD75" s="240">
        <v>14.254</v>
      </c>
      <c r="AE75" s="240">
        <v>304.94799999999998</v>
      </c>
      <c r="AF75" s="240">
        <v>65.259</v>
      </c>
      <c r="AG75" s="240">
        <v>43.878999999999998</v>
      </c>
      <c r="AH75" s="240">
        <v>140.227</v>
      </c>
      <c r="AI75" s="240">
        <v>162.10900000000001</v>
      </c>
      <c r="AJ75" s="240">
        <v>3103.2310000000002</v>
      </c>
      <c r="AK75" s="240">
        <v>310.26100000000002</v>
      </c>
      <c r="AL75" s="240">
        <v>1027.6890000000001</v>
      </c>
      <c r="AM75" s="240">
        <v>78.465999999999994</v>
      </c>
      <c r="AN75" s="240">
        <v>4.0019999999999998</v>
      </c>
      <c r="AO75" s="240">
        <v>208.14099999999999</v>
      </c>
      <c r="AP75" s="240">
        <v>27.135999999999999</v>
      </c>
      <c r="AQ75" s="240">
        <v>13.347</v>
      </c>
      <c r="AR75" s="240">
        <v>43.749000000000002</v>
      </c>
      <c r="AS75" s="240">
        <v>3.2069999999999999</v>
      </c>
      <c r="AT75" s="240">
        <v>30.253</v>
      </c>
      <c r="AU75" s="240">
        <v>4.5999999999999996</v>
      </c>
      <c r="AV75" s="240">
        <v>2.7890000000000001</v>
      </c>
      <c r="AW75" s="240">
        <v>18.556000000000001</v>
      </c>
      <c r="AX75" s="240">
        <v>6.6920000000000002</v>
      </c>
      <c r="AY75" s="240">
        <v>0.39300000000000002</v>
      </c>
      <c r="AZ75" s="240">
        <v>54.503999999999998</v>
      </c>
      <c r="BA75" s="240">
        <v>95.706000000000003</v>
      </c>
      <c r="BB75" s="240">
        <v>22.369</v>
      </c>
      <c r="BC75" s="240">
        <v>418.02199999999999</v>
      </c>
      <c r="BD75" s="240">
        <v>3.7639999999999998</v>
      </c>
      <c r="BE75" s="240">
        <v>37.332000000000001</v>
      </c>
      <c r="BF75" s="240">
        <v>32.762999999999998</v>
      </c>
      <c r="BG75" s="240">
        <v>9.7609999999999992</v>
      </c>
      <c r="BH75" s="240">
        <v>15.134</v>
      </c>
      <c r="BI75" s="240">
        <v>60.942</v>
      </c>
      <c r="BJ75" s="240">
        <v>0</v>
      </c>
      <c r="BK75" s="240">
        <v>0</v>
      </c>
      <c r="BL75" s="289">
        <v>0</v>
      </c>
      <c r="BM75" s="290">
        <f t="shared" si="5"/>
        <v>11799.933000000006</v>
      </c>
      <c r="BN75" s="242"/>
      <c r="BO75" s="239">
        <v>15216.752</v>
      </c>
      <c r="BP75" s="291">
        <f t="shared" si="6"/>
        <v>4998.174</v>
      </c>
      <c r="BQ75" s="241">
        <f t="shared" si="7"/>
        <v>4998.174</v>
      </c>
      <c r="BR75" s="292">
        <v>0</v>
      </c>
      <c r="BS75" s="239">
        <v>4998.174</v>
      </c>
      <c r="BT75" s="293">
        <v>0</v>
      </c>
      <c r="BU75" s="293">
        <v>0</v>
      </c>
      <c r="BV75" s="239">
        <v>0</v>
      </c>
      <c r="BW75" s="294">
        <v>1275.8789999999999</v>
      </c>
      <c r="BX75" s="242">
        <v>0</v>
      </c>
      <c r="BY75" s="210"/>
      <c r="BZ75" s="210"/>
    </row>
    <row r="76" spans="1:78">
      <c r="A76" s="267" t="s">
        <v>24</v>
      </c>
      <c r="B76" s="242" t="s">
        <v>147</v>
      </c>
      <c r="C76" s="240">
        <f t="shared" si="4"/>
        <v>6827.2260000000015</v>
      </c>
      <c r="D76" s="239"/>
      <c r="E76" s="239"/>
      <c r="F76" s="239"/>
      <c r="G76" s="239"/>
      <c r="H76" s="239"/>
      <c r="I76" s="239"/>
      <c r="J76" s="239"/>
      <c r="K76" s="239"/>
      <c r="L76" s="241">
        <v>369.80799999999999</v>
      </c>
      <c r="M76" s="240">
        <v>0</v>
      </c>
      <c r="N76" s="240">
        <v>0.27</v>
      </c>
      <c r="O76" s="240">
        <v>308.80599999999998</v>
      </c>
      <c r="P76" s="240">
        <v>385.505</v>
      </c>
      <c r="Q76" s="240">
        <v>6.0000000000000001E-3</v>
      </c>
      <c r="R76" s="240">
        <v>5.22</v>
      </c>
      <c r="S76" s="240">
        <v>8.0120000000000005</v>
      </c>
      <c r="T76" s="240">
        <v>0</v>
      </c>
      <c r="U76" s="240">
        <v>492.80799999999999</v>
      </c>
      <c r="V76" s="240">
        <v>83.796000000000006</v>
      </c>
      <c r="W76" s="240">
        <v>197.92400000000001</v>
      </c>
      <c r="X76" s="240">
        <v>0.35299999999999998</v>
      </c>
      <c r="Y76" s="240">
        <v>2.6619999999999999</v>
      </c>
      <c r="Z76" s="240">
        <v>2.2509999999999999</v>
      </c>
      <c r="AA76" s="240">
        <v>118.84699999999999</v>
      </c>
      <c r="AB76" s="240">
        <v>54.295000000000002</v>
      </c>
      <c r="AC76" s="240">
        <v>0.629</v>
      </c>
      <c r="AD76" s="240">
        <v>0</v>
      </c>
      <c r="AE76" s="240">
        <v>565.327</v>
      </c>
      <c r="AF76" s="240">
        <v>83.578999999999994</v>
      </c>
      <c r="AG76" s="240">
        <v>4.1760000000000002</v>
      </c>
      <c r="AH76" s="240">
        <v>1.0469999999999999</v>
      </c>
      <c r="AI76" s="240">
        <v>25.626000000000001</v>
      </c>
      <c r="AJ76" s="240">
        <v>0.80400000000000005</v>
      </c>
      <c r="AK76" s="240">
        <v>3.9260000000000002</v>
      </c>
      <c r="AL76" s="240">
        <v>5.1769999999999996</v>
      </c>
      <c r="AM76" s="240">
        <v>58.661000000000001</v>
      </c>
      <c r="AN76" s="240">
        <v>1.0660000000000001</v>
      </c>
      <c r="AO76" s="240">
        <v>333.16199999999998</v>
      </c>
      <c r="AP76" s="240">
        <v>15.784000000000001</v>
      </c>
      <c r="AQ76" s="240">
        <v>0.03</v>
      </c>
      <c r="AR76" s="240">
        <v>0</v>
      </c>
      <c r="AS76" s="240">
        <v>0.13400000000000001</v>
      </c>
      <c r="AT76" s="240">
        <v>0</v>
      </c>
      <c r="AU76" s="240">
        <v>0</v>
      </c>
      <c r="AV76" s="240">
        <v>0.107</v>
      </c>
      <c r="AW76" s="240">
        <v>12.4</v>
      </c>
      <c r="AX76" s="240">
        <v>1.5680000000000001</v>
      </c>
      <c r="AY76" s="240">
        <v>9.5000000000000001E-2</v>
      </c>
      <c r="AZ76" s="240">
        <v>0.52400000000000002</v>
      </c>
      <c r="BA76" s="240">
        <v>1.5249999999999999</v>
      </c>
      <c r="BB76" s="240">
        <v>391.041</v>
      </c>
      <c r="BC76" s="240">
        <v>83.983999999999995</v>
      </c>
      <c r="BD76" s="240">
        <v>7.3040000000000003</v>
      </c>
      <c r="BE76" s="240">
        <v>29.565000000000001</v>
      </c>
      <c r="BF76" s="240">
        <v>224.76599999999999</v>
      </c>
      <c r="BG76" s="240">
        <v>75.132999999999996</v>
      </c>
      <c r="BH76" s="240">
        <v>0</v>
      </c>
      <c r="BI76" s="240">
        <v>105.527</v>
      </c>
      <c r="BJ76" s="240">
        <v>0</v>
      </c>
      <c r="BK76" s="240">
        <v>0</v>
      </c>
      <c r="BL76" s="289">
        <v>0</v>
      </c>
      <c r="BM76" s="290">
        <f t="shared" si="5"/>
        <v>4063.2300000000009</v>
      </c>
      <c r="BN76" s="242"/>
      <c r="BO76" s="239">
        <v>2E-3</v>
      </c>
      <c r="BP76" s="291">
        <f t="shared" si="6"/>
        <v>2533.6680000000001</v>
      </c>
      <c r="BQ76" s="241">
        <f t="shared" si="7"/>
        <v>2533.6680000000001</v>
      </c>
      <c r="BR76" s="292">
        <v>0</v>
      </c>
      <c r="BS76" s="239">
        <v>2533.6680000000001</v>
      </c>
      <c r="BT76" s="293">
        <v>0</v>
      </c>
      <c r="BU76" s="293">
        <v>0</v>
      </c>
      <c r="BV76" s="239">
        <v>0</v>
      </c>
      <c r="BW76" s="294">
        <v>230.32599999999999</v>
      </c>
      <c r="BX76" s="242">
        <v>0</v>
      </c>
      <c r="BY76" s="210"/>
      <c r="BZ76" s="210"/>
    </row>
    <row r="77" spans="1:78">
      <c r="A77" s="267" t="s">
        <v>25</v>
      </c>
      <c r="B77" s="242" t="s">
        <v>132</v>
      </c>
      <c r="C77" s="240">
        <f t="shared" si="4"/>
        <v>2892.6129999999998</v>
      </c>
      <c r="D77" s="239"/>
      <c r="E77" s="239"/>
      <c r="F77" s="239"/>
      <c r="G77" s="239"/>
      <c r="H77" s="239"/>
      <c r="I77" s="239"/>
      <c r="J77" s="239"/>
      <c r="K77" s="239"/>
      <c r="L77" s="241">
        <v>55.55</v>
      </c>
      <c r="M77" s="240">
        <v>0</v>
      </c>
      <c r="N77" s="240">
        <v>0</v>
      </c>
      <c r="O77" s="240">
        <v>12.224</v>
      </c>
      <c r="P77" s="240">
        <v>7.0810000000000004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0.52200000000000002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16.364000000000001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2.6120000000000001</v>
      </c>
      <c r="AZ77" s="240">
        <v>0</v>
      </c>
      <c r="BA77" s="240">
        <v>0</v>
      </c>
      <c r="BB77" s="240">
        <v>0</v>
      </c>
      <c r="BC77" s="240">
        <v>18.117000000000001</v>
      </c>
      <c r="BD77" s="240">
        <v>0</v>
      </c>
      <c r="BE77" s="240">
        <v>0.311</v>
      </c>
      <c r="BF77" s="240">
        <v>467.089</v>
      </c>
      <c r="BG77" s="240">
        <v>0.65700000000000003</v>
      </c>
      <c r="BH77" s="240">
        <v>12.333</v>
      </c>
      <c r="BI77" s="240">
        <v>0.27</v>
      </c>
      <c r="BJ77" s="240">
        <v>0</v>
      </c>
      <c r="BK77" s="240">
        <v>0</v>
      </c>
      <c r="BL77" s="289">
        <v>0</v>
      </c>
      <c r="BM77" s="290">
        <f t="shared" si="5"/>
        <v>593.13</v>
      </c>
      <c r="BN77" s="242"/>
      <c r="BO77" s="239">
        <v>0</v>
      </c>
      <c r="BP77" s="291">
        <f t="shared" si="6"/>
        <v>2219.4209999999998</v>
      </c>
      <c r="BQ77" s="241">
        <f t="shared" si="7"/>
        <v>2219.4209999999998</v>
      </c>
      <c r="BR77" s="292">
        <v>0</v>
      </c>
      <c r="BS77" s="239">
        <v>2219.4209999999998</v>
      </c>
      <c r="BT77" s="293">
        <v>0</v>
      </c>
      <c r="BU77" s="293">
        <v>0</v>
      </c>
      <c r="BV77" s="239">
        <v>0</v>
      </c>
      <c r="BW77" s="294">
        <v>80.061999999999998</v>
      </c>
      <c r="BX77" s="242">
        <v>0</v>
      </c>
      <c r="BY77" s="210"/>
      <c r="BZ77" s="210"/>
    </row>
    <row r="78" spans="1:78">
      <c r="A78" s="267" t="s">
        <v>26</v>
      </c>
      <c r="B78" s="242" t="s">
        <v>133</v>
      </c>
      <c r="C78" s="240">
        <f t="shared" si="4"/>
        <v>4245.549</v>
      </c>
      <c r="D78" s="239"/>
      <c r="E78" s="239"/>
      <c r="F78" s="239"/>
      <c r="G78" s="239"/>
      <c r="H78" s="239"/>
      <c r="I78" s="239"/>
      <c r="J78" s="239"/>
      <c r="K78" s="239"/>
      <c r="L78" s="241">
        <v>0</v>
      </c>
      <c r="M78" s="240">
        <v>0</v>
      </c>
      <c r="N78" s="240">
        <v>0</v>
      </c>
      <c r="O78" s="240">
        <v>149.05600000000001</v>
      </c>
      <c r="P78" s="240">
        <v>375.68799999999999</v>
      </c>
      <c r="Q78" s="240">
        <v>2E-3</v>
      </c>
      <c r="R78" s="240">
        <v>5.6000000000000001E-2</v>
      </c>
      <c r="S78" s="240">
        <v>32.447000000000003</v>
      </c>
      <c r="T78" s="240">
        <v>0</v>
      </c>
      <c r="U78" s="240">
        <v>0</v>
      </c>
      <c r="V78" s="240">
        <v>0</v>
      </c>
      <c r="W78" s="240">
        <v>0</v>
      </c>
      <c r="X78" s="240">
        <v>20.899000000000001</v>
      </c>
      <c r="Y78" s="240">
        <v>28.035</v>
      </c>
      <c r="Z78" s="240">
        <v>0.21299999999999999</v>
      </c>
      <c r="AA78" s="240">
        <v>0</v>
      </c>
      <c r="AB78" s="240">
        <v>29.876999999999999</v>
      </c>
      <c r="AC78" s="240">
        <v>0</v>
      </c>
      <c r="AD78" s="240">
        <v>924.32600000000002</v>
      </c>
      <c r="AE78" s="240">
        <v>677.70899999999995</v>
      </c>
      <c r="AF78" s="240">
        <v>0</v>
      </c>
      <c r="AG78" s="240">
        <v>0</v>
      </c>
      <c r="AH78" s="240">
        <v>0</v>
      </c>
      <c r="AI78" s="240">
        <v>17.603000000000002</v>
      </c>
      <c r="AJ78" s="240">
        <v>1182.0840000000001</v>
      </c>
      <c r="AK78" s="240">
        <v>0</v>
      </c>
      <c r="AL78" s="240">
        <v>0</v>
      </c>
      <c r="AM78" s="240">
        <v>14.356999999999999</v>
      </c>
      <c r="AN78" s="240">
        <v>0</v>
      </c>
      <c r="AO78" s="240">
        <v>119.84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0.64500000000000002</v>
      </c>
      <c r="AW78" s="240">
        <v>17.141999999999999</v>
      </c>
      <c r="AX78" s="240">
        <v>0</v>
      </c>
      <c r="AY78" s="240">
        <v>0</v>
      </c>
      <c r="AZ78" s="240">
        <v>0</v>
      </c>
      <c r="BA78" s="240">
        <v>0</v>
      </c>
      <c r="BB78" s="240">
        <v>0.24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0.26600000000000001</v>
      </c>
      <c r="BJ78" s="240">
        <v>0</v>
      </c>
      <c r="BK78" s="240">
        <v>0</v>
      </c>
      <c r="BL78" s="289">
        <v>0</v>
      </c>
      <c r="BM78" s="290">
        <f t="shared" si="5"/>
        <v>3590.4849999999997</v>
      </c>
      <c r="BN78" s="242"/>
      <c r="BO78" s="239">
        <v>0</v>
      </c>
      <c r="BP78" s="291">
        <f t="shared" si="6"/>
        <v>276.74799999999999</v>
      </c>
      <c r="BQ78" s="241">
        <f t="shared" si="7"/>
        <v>276.74799999999999</v>
      </c>
      <c r="BR78" s="292">
        <v>0</v>
      </c>
      <c r="BS78" s="239">
        <v>276.74799999999999</v>
      </c>
      <c r="BT78" s="293">
        <v>0</v>
      </c>
      <c r="BU78" s="293">
        <v>0</v>
      </c>
      <c r="BV78" s="239">
        <v>404.07100000000003</v>
      </c>
      <c r="BW78" s="294">
        <v>-25.754999999999999</v>
      </c>
      <c r="BX78" s="242">
        <v>0</v>
      </c>
      <c r="BY78" s="210"/>
      <c r="BZ78" s="210"/>
    </row>
    <row r="79" spans="1:78">
      <c r="A79" s="267" t="s">
        <v>27</v>
      </c>
      <c r="B79" s="242" t="s">
        <v>286</v>
      </c>
      <c r="C79" s="240">
        <f t="shared" si="4"/>
        <v>8414.6969999999983</v>
      </c>
      <c r="D79" s="239"/>
      <c r="E79" s="239"/>
      <c r="F79" s="239"/>
      <c r="G79" s="239"/>
      <c r="H79" s="239"/>
      <c r="I79" s="239"/>
      <c r="J79" s="239"/>
      <c r="K79" s="239"/>
      <c r="L79" s="241">
        <v>0</v>
      </c>
      <c r="M79" s="240">
        <v>0</v>
      </c>
      <c r="N79" s="240">
        <v>0</v>
      </c>
      <c r="O79" s="240">
        <v>8.4060000000000006</v>
      </c>
      <c r="P79" s="240">
        <v>305.86099999999999</v>
      </c>
      <c r="Q79" s="240">
        <v>1E-3</v>
      </c>
      <c r="R79" s="240">
        <v>0.11700000000000001</v>
      </c>
      <c r="S79" s="240">
        <v>25.678000000000001</v>
      </c>
      <c r="T79" s="240">
        <v>0</v>
      </c>
      <c r="U79" s="240">
        <v>0</v>
      </c>
      <c r="V79" s="240">
        <v>0</v>
      </c>
      <c r="W79" s="240">
        <v>0</v>
      </c>
      <c r="X79" s="240">
        <v>310.27</v>
      </c>
      <c r="Y79" s="240">
        <v>143.459</v>
      </c>
      <c r="Z79" s="240">
        <v>0.54400000000000004</v>
      </c>
      <c r="AA79" s="240">
        <v>0.436</v>
      </c>
      <c r="AB79" s="240">
        <v>0</v>
      </c>
      <c r="AC79" s="240">
        <v>0</v>
      </c>
      <c r="AD79" s="240">
        <v>0</v>
      </c>
      <c r="AE79" s="240">
        <v>5020.4939999999997</v>
      </c>
      <c r="AF79" s="240">
        <v>0.54700000000000004</v>
      </c>
      <c r="AG79" s="240">
        <v>0</v>
      </c>
      <c r="AH79" s="240">
        <v>13.885999999999999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1042.298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137.596</v>
      </c>
      <c r="AX79" s="240">
        <v>0</v>
      </c>
      <c r="AY79" s="240">
        <v>0</v>
      </c>
      <c r="AZ79" s="240">
        <v>12.009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0.8</v>
      </c>
      <c r="BJ79" s="240">
        <v>0</v>
      </c>
      <c r="BK79" s="240">
        <v>0</v>
      </c>
      <c r="BL79" s="289">
        <v>0</v>
      </c>
      <c r="BM79" s="290">
        <f t="shared" si="5"/>
        <v>7022.4019999999991</v>
      </c>
      <c r="BN79" s="242"/>
      <c r="BO79" s="239">
        <v>0</v>
      </c>
      <c r="BP79" s="291">
        <f t="shared" si="6"/>
        <v>253.07900000000001</v>
      </c>
      <c r="BQ79" s="241">
        <f t="shared" si="7"/>
        <v>253.07900000000001</v>
      </c>
      <c r="BR79" s="292">
        <v>0</v>
      </c>
      <c r="BS79" s="239">
        <v>253.07900000000001</v>
      </c>
      <c r="BT79" s="293">
        <v>0</v>
      </c>
      <c r="BU79" s="293">
        <v>0</v>
      </c>
      <c r="BV79" s="239">
        <v>0</v>
      </c>
      <c r="BW79" s="294">
        <v>1139.2159999999999</v>
      </c>
      <c r="BX79" s="242">
        <v>0</v>
      </c>
      <c r="BY79" s="210"/>
      <c r="BZ79" s="210"/>
    </row>
    <row r="80" spans="1:78">
      <c r="A80" s="267" t="s">
        <v>28</v>
      </c>
      <c r="B80" s="242" t="s">
        <v>134</v>
      </c>
      <c r="C80" s="240">
        <f t="shared" si="4"/>
        <v>9668.2150000000001</v>
      </c>
      <c r="D80" s="239"/>
      <c r="E80" s="239"/>
      <c r="F80" s="239"/>
      <c r="G80" s="239"/>
      <c r="H80" s="239"/>
      <c r="I80" s="239"/>
      <c r="J80" s="239"/>
      <c r="K80" s="239"/>
      <c r="L80" s="241">
        <v>6.9000000000000006E-2</v>
      </c>
      <c r="M80" s="240">
        <v>0</v>
      </c>
      <c r="N80" s="240">
        <v>0.33500000000000002</v>
      </c>
      <c r="O80" s="240">
        <v>610.88199999999995</v>
      </c>
      <c r="P80" s="240">
        <v>70.225999999999999</v>
      </c>
      <c r="Q80" s="240">
        <v>2E-3</v>
      </c>
      <c r="R80" s="240">
        <v>5.6849999999999996</v>
      </c>
      <c r="S80" s="240">
        <v>38.743000000000002</v>
      </c>
      <c r="T80" s="240">
        <v>0</v>
      </c>
      <c r="U80" s="240">
        <v>45.322000000000003</v>
      </c>
      <c r="V80" s="240">
        <v>11.688000000000001</v>
      </c>
      <c r="W80" s="240">
        <v>0.99099999999999999</v>
      </c>
      <c r="X80" s="240">
        <v>1.0289999999999999</v>
      </c>
      <c r="Y80" s="240">
        <v>458.31200000000001</v>
      </c>
      <c r="Z80" s="240">
        <v>1.48</v>
      </c>
      <c r="AA80" s="240">
        <v>7.8959999999999999</v>
      </c>
      <c r="AB80" s="240">
        <v>167.44200000000001</v>
      </c>
      <c r="AC80" s="240">
        <v>1.994</v>
      </c>
      <c r="AD80" s="240">
        <v>2.9000000000000001E-2</v>
      </c>
      <c r="AE80" s="240">
        <v>1370.9290000000001</v>
      </c>
      <c r="AF80" s="240">
        <v>26.347000000000001</v>
      </c>
      <c r="AG80" s="240">
        <v>14.648</v>
      </c>
      <c r="AH80" s="240">
        <v>62.307000000000002</v>
      </c>
      <c r="AI80" s="240">
        <v>28.643999999999998</v>
      </c>
      <c r="AJ80" s="240">
        <v>48.308</v>
      </c>
      <c r="AK80" s="240">
        <v>1.869</v>
      </c>
      <c r="AL80" s="240">
        <v>60.62</v>
      </c>
      <c r="AM80" s="240">
        <v>10.801</v>
      </c>
      <c r="AN80" s="240">
        <v>1E-3</v>
      </c>
      <c r="AO80" s="240">
        <v>520.79899999999998</v>
      </c>
      <c r="AP80" s="240">
        <v>38.375999999999998</v>
      </c>
      <c r="AQ80" s="240">
        <v>4.8319999999999999</v>
      </c>
      <c r="AR80" s="240">
        <v>2.9529999999999998</v>
      </c>
      <c r="AS80" s="240">
        <v>1.355</v>
      </c>
      <c r="AT80" s="240">
        <v>0</v>
      </c>
      <c r="AU80" s="240">
        <v>0</v>
      </c>
      <c r="AV80" s="240">
        <v>1.48</v>
      </c>
      <c r="AW80" s="240">
        <v>37.417000000000002</v>
      </c>
      <c r="AX80" s="240">
        <v>63.051000000000002</v>
      </c>
      <c r="AY80" s="240">
        <v>0.17599999999999999</v>
      </c>
      <c r="AZ80" s="240">
        <v>0.74299999999999999</v>
      </c>
      <c r="BA80" s="240">
        <v>4.4870000000000001</v>
      </c>
      <c r="BB80" s="240">
        <v>2.1930000000000001</v>
      </c>
      <c r="BC80" s="240">
        <v>48.456000000000003</v>
      </c>
      <c r="BD80" s="240">
        <v>8.2000000000000003E-2</v>
      </c>
      <c r="BE80" s="240">
        <v>16.486000000000001</v>
      </c>
      <c r="BF80" s="240">
        <v>22.189</v>
      </c>
      <c r="BG80" s="240">
        <v>1.724</v>
      </c>
      <c r="BH80" s="240">
        <v>0</v>
      </c>
      <c r="BI80" s="240">
        <v>19.003</v>
      </c>
      <c r="BJ80" s="240">
        <v>0</v>
      </c>
      <c r="BK80" s="240">
        <v>0</v>
      </c>
      <c r="BL80" s="289">
        <v>0</v>
      </c>
      <c r="BM80" s="290">
        <f t="shared" si="5"/>
        <v>3832.4010000000003</v>
      </c>
      <c r="BN80" s="242"/>
      <c r="BO80" s="239">
        <v>0</v>
      </c>
      <c r="BP80" s="291">
        <f t="shared" si="6"/>
        <v>194.482</v>
      </c>
      <c r="BQ80" s="241">
        <f t="shared" si="7"/>
        <v>194.482</v>
      </c>
      <c r="BR80" s="292">
        <v>0</v>
      </c>
      <c r="BS80" s="239">
        <v>194.482</v>
      </c>
      <c r="BT80" s="293">
        <v>0</v>
      </c>
      <c r="BU80" s="293">
        <v>0</v>
      </c>
      <c r="BV80" s="239">
        <v>5518.857</v>
      </c>
      <c r="BW80" s="294">
        <v>122.47499999999999</v>
      </c>
      <c r="BX80" s="242">
        <v>0</v>
      </c>
      <c r="BY80" s="210"/>
      <c r="BZ80" s="210"/>
    </row>
    <row r="81" spans="1:78">
      <c r="A81" s="267" t="s">
        <v>29</v>
      </c>
      <c r="B81" s="242" t="s">
        <v>205</v>
      </c>
      <c r="C81" s="240">
        <f t="shared" si="4"/>
        <v>3129.1469999999999</v>
      </c>
      <c r="D81" s="239"/>
      <c r="E81" s="239"/>
      <c r="F81" s="239"/>
      <c r="G81" s="239"/>
      <c r="H81" s="239"/>
      <c r="I81" s="239"/>
      <c r="J81" s="239"/>
      <c r="K81" s="239"/>
      <c r="L81" s="241">
        <v>0</v>
      </c>
      <c r="M81" s="240">
        <v>0</v>
      </c>
      <c r="N81" s="240">
        <v>0</v>
      </c>
      <c r="O81" s="240">
        <v>0</v>
      </c>
      <c r="P81" s="240">
        <v>364.774</v>
      </c>
      <c r="Q81" s="240">
        <v>0</v>
      </c>
      <c r="R81" s="240">
        <v>5.2039999999999997</v>
      </c>
      <c r="S81" s="240">
        <v>148.68</v>
      </c>
      <c r="T81" s="240">
        <v>0</v>
      </c>
      <c r="U81" s="240">
        <v>0.98599999999999999</v>
      </c>
      <c r="V81" s="240">
        <v>0</v>
      </c>
      <c r="W81" s="240">
        <v>0</v>
      </c>
      <c r="X81" s="240">
        <v>0.41199999999999998</v>
      </c>
      <c r="Y81" s="240">
        <v>0</v>
      </c>
      <c r="Z81" s="240">
        <v>313.58499999999998</v>
      </c>
      <c r="AA81" s="240">
        <v>24.811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139.45400000000001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20.055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27.024999999999999</v>
      </c>
      <c r="BJ81" s="240">
        <v>0</v>
      </c>
      <c r="BK81" s="240">
        <v>0</v>
      </c>
      <c r="BL81" s="289">
        <v>0</v>
      </c>
      <c r="BM81" s="290">
        <f t="shared" si="5"/>
        <v>1044.9860000000001</v>
      </c>
      <c r="BN81" s="242"/>
      <c r="BO81" s="239">
        <v>0</v>
      </c>
      <c r="BP81" s="291">
        <f t="shared" si="6"/>
        <v>1451.3810000000001</v>
      </c>
      <c r="BQ81" s="241">
        <f t="shared" si="7"/>
        <v>1451.3810000000001</v>
      </c>
      <c r="BR81" s="292">
        <v>0</v>
      </c>
      <c r="BS81" s="239">
        <v>1451.3810000000001</v>
      </c>
      <c r="BT81" s="293">
        <v>0</v>
      </c>
      <c r="BU81" s="293">
        <v>0</v>
      </c>
      <c r="BV81" s="239">
        <v>634.42499999999995</v>
      </c>
      <c r="BW81" s="294">
        <v>-1.645</v>
      </c>
      <c r="BX81" s="242">
        <v>0</v>
      </c>
      <c r="BY81" s="210"/>
      <c r="BZ81" s="210"/>
    </row>
    <row r="82" spans="1:78">
      <c r="A82" s="267" t="s">
        <v>30</v>
      </c>
      <c r="B82" s="242" t="s">
        <v>287</v>
      </c>
      <c r="C82" s="240">
        <f t="shared" si="4"/>
        <v>32574.487000000001</v>
      </c>
      <c r="D82" s="239"/>
      <c r="E82" s="239"/>
      <c r="F82" s="239"/>
      <c r="G82" s="239"/>
      <c r="H82" s="239"/>
      <c r="I82" s="239"/>
      <c r="J82" s="239"/>
      <c r="K82" s="239"/>
      <c r="L82" s="241">
        <v>0.372</v>
      </c>
      <c r="M82" s="240">
        <v>2.625</v>
      </c>
      <c r="N82" s="240">
        <v>1.3320000000000001</v>
      </c>
      <c r="O82" s="240">
        <v>104.125</v>
      </c>
      <c r="P82" s="240">
        <v>236.57300000000001</v>
      </c>
      <c r="Q82" s="240">
        <v>1.2E-2</v>
      </c>
      <c r="R82" s="240">
        <v>2.879</v>
      </c>
      <c r="S82" s="240">
        <v>0.56499999999999995</v>
      </c>
      <c r="T82" s="240">
        <v>0</v>
      </c>
      <c r="U82" s="240">
        <v>29.202000000000002</v>
      </c>
      <c r="V82" s="240">
        <v>6.7949999999999999</v>
      </c>
      <c r="W82" s="240">
        <v>0.66600000000000004</v>
      </c>
      <c r="X82" s="240">
        <v>6.6230000000000002</v>
      </c>
      <c r="Y82" s="240">
        <v>0.79</v>
      </c>
      <c r="Z82" s="240">
        <v>0.308</v>
      </c>
      <c r="AA82" s="240">
        <v>66.924000000000007</v>
      </c>
      <c r="AB82" s="240">
        <v>7.5839999999999996</v>
      </c>
      <c r="AC82" s="240">
        <v>377.89600000000002</v>
      </c>
      <c r="AD82" s="240">
        <v>145.35400000000001</v>
      </c>
      <c r="AE82" s="240">
        <v>186.988</v>
      </c>
      <c r="AF82" s="240">
        <v>54.817999999999998</v>
      </c>
      <c r="AG82" s="240">
        <v>21.38</v>
      </c>
      <c r="AH82" s="240">
        <v>188.87200000000001</v>
      </c>
      <c r="AI82" s="240">
        <v>106.813</v>
      </c>
      <c r="AJ82" s="240">
        <v>2178.4870000000001</v>
      </c>
      <c r="AK82" s="240">
        <v>7.0220000000000002</v>
      </c>
      <c r="AL82" s="240">
        <v>6.484</v>
      </c>
      <c r="AM82" s="240">
        <v>38.783000000000001</v>
      </c>
      <c r="AN82" s="240">
        <v>15.442</v>
      </c>
      <c r="AO82" s="240">
        <v>211.42599999999999</v>
      </c>
      <c r="AP82" s="240">
        <v>22.09</v>
      </c>
      <c r="AQ82" s="240">
        <v>47.643999999999998</v>
      </c>
      <c r="AR82" s="240">
        <v>344.14499999999998</v>
      </c>
      <c r="AS82" s="240">
        <v>451.214</v>
      </c>
      <c r="AT82" s="240">
        <v>219.399</v>
      </c>
      <c r="AU82" s="240">
        <v>24.146999999999998</v>
      </c>
      <c r="AV82" s="240">
        <v>15.587999999999999</v>
      </c>
      <c r="AW82" s="240">
        <v>8.2040000000000006</v>
      </c>
      <c r="AX82" s="240">
        <v>75.762</v>
      </c>
      <c r="AY82" s="240">
        <v>0.186</v>
      </c>
      <c r="AZ82" s="240">
        <v>112.137</v>
      </c>
      <c r="BA82" s="240">
        <v>128.08799999999999</v>
      </c>
      <c r="BB82" s="240">
        <v>13.691000000000001</v>
      </c>
      <c r="BC82" s="240">
        <v>299.108</v>
      </c>
      <c r="BD82" s="240">
        <v>6.7539999999999996</v>
      </c>
      <c r="BE82" s="240">
        <v>87.825000000000003</v>
      </c>
      <c r="BF82" s="240">
        <v>110.361</v>
      </c>
      <c r="BG82" s="240">
        <v>10.272</v>
      </c>
      <c r="BH82" s="240">
        <v>14.368</v>
      </c>
      <c r="BI82" s="240">
        <v>32.316000000000003</v>
      </c>
      <c r="BJ82" s="240">
        <v>0</v>
      </c>
      <c r="BK82" s="240">
        <v>0</v>
      </c>
      <c r="BL82" s="289">
        <v>0</v>
      </c>
      <c r="BM82" s="290">
        <f t="shared" si="5"/>
        <v>6030.4389999999985</v>
      </c>
      <c r="BN82" s="242"/>
      <c r="BO82" s="239">
        <v>137.48599999999999</v>
      </c>
      <c r="BP82" s="291">
        <f t="shared" si="6"/>
        <v>7130.9530000000004</v>
      </c>
      <c r="BQ82" s="241">
        <f t="shared" si="7"/>
        <v>7130.9530000000004</v>
      </c>
      <c r="BR82" s="292">
        <v>0</v>
      </c>
      <c r="BS82" s="239">
        <v>7130.9530000000004</v>
      </c>
      <c r="BT82" s="293">
        <v>0</v>
      </c>
      <c r="BU82" s="293">
        <v>0</v>
      </c>
      <c r="BV82" s="239">
        <v>18905.773000000001</v>
      </c>
      <c r="BW82" s="294">
        <v>369.83600000000001</v>
      </c>
      <c r="BX82" s="242">
        <v>0</v>
      </c>
      <c r="BY82" s="210"/>
      <c r="BZ82" s="210"/>
    </row>
    <row r="83" spans="1:78">
      <c r="A83" s="267" t="s">
        <v>31</v>
      </c>
      <c r="B83" s="242" t="s">
        <v>135</v>
      </c>
      <c r="C83" s="240">
        <f t="shared" si="4"/>
        <v>1800.5270000000003</v>
      </c>
      <c r="D83" s="239"/>
      <c r="E83" s="239"/>
      <c r="F83" s="239"/>
      <c r="G83" s="239"/>
      <c r="H83" s="239"/>
      <c r="I83" s="239"/>
      <c r="J83" s="239"/>
      <c r="K83" s="239"/>
      <c r="L83" s="241">
        <v>6.5220000000000002</v>
      </c>
      <c r="M83" s="240">
        <v>132.303</v>
      </c>
      <c r="N83" s="240">
        <v>29.029</v>
      </c>
      <c r="O83" s="240">
        <v>158.01</v>
      </c>
      <c r="P83" s="240">
        <v>3.3010000000000002</v>
      </c>
      <c r="Q83" s="240">
        <v>3.2000000000000001E-2</v>
      </c>
      <c r="R83" s="240">
        <v>2.2149999999999999</v>
      </c>
      <c r="S83" s="240">
        <v>1.63</v>
      </c>
      <c r="T83" s="240">
        <v>0</v>
      </c>
      <c r="U83" s="240">
        <v>5.306</v>
      </c>
      <c r="V83" s="240">
        <v>9.7439999999999998</v>
      </c>
      <c r="W83" s="240">
        <v>2.214</v>
      </c>
      <c r="X83" s="240">
        <v>32.575000000000003</v>
      </c>
      <c r="Y83" s="240">
        <v>7.3789999999999996</v>
      </c>
      <c r="Z83" s="240">
        <v>0.29199999999999998</v>
      </c>
      <c r="AA83" s="240">
        <v>0</v>
      </c>
      <c r="AB83" s="240">
        <v>1.5940000000000001</v>
      </c>
      <c r="AC83" s="240">
        <v>116.857</v>
      </c>
      <c r="AD83" s="240">
        <v>21.616</v>
      </c>
      <c r="AE83" s="240">
        <v>16.137</v>
      </c>
      <c r="AF83" s="240">
        <v>19.638000000000002</v>
      </c>
      <c r="AG83" s="240">
        <v>14.057</v>
      </c>
      <c r="AH83" s="240">
        <v>14.72</v>
      </c>
      <c r="AI83" s="240">
        <v>18.757000000000001</v>
      </c>
      <c r="AJ83" s="240">
        <v>0</v>
      </c>
      <c r="AK83" s="240">
        <v>334.30200000000002</v>
      </c>
      <c r="AL83" s="240">
        <v>256.09899999999999</v>
      </c>
      <c r="AM83" s="240">
        <v>25.385999999999999</v>
      </c>
      <c r="AN83" s="240">
        <v>1.0940000000000001</v>
      </c>
      <c r="AO83" s="240">
        <v>25.114000000000001</v>
      </c>
      <c r="AP83" s="240">
        <v>10.141999999999999</v>
      </c>
      <c r="AQ83" s="240">
        <v>4</v>
      </c>
      <c r="AR83" s="240">
        <v>68.471000000000004</v>
      </c>
      <c r="AS83" s="240">
        <v>8.8369999999999997</v>
      </c>
      <c r="AT83" s="240">
        <v>0</v>
      </c>
      <c r="AU83" s="240">
        <v>10.010999999999999</v>
      </c>
      <c r="AV83" s="240">
        <v>5.8739999999999997</v>
      </c>
      <c r="AW83" s="240">
        <v>16.651</v>
      </c>
      <c r="AX83" s="240">
        <v>2.036</v>
      </c>
      <c r="AY83" s="240">
        <v>0</v>
      </c>
      <c r="AZ83" s="240">
        <v>45.183999999999997</v>
      </c>
      <c r="BA83" s="240">
        <v>19.053000000000001</v>
      </c>
      <c r="BB83" s="240">
        <v>1.9990000000000001</v>
      </c>
      <c r="BC83" s="240">
        <v>83.382000000000005</v>
      </c>
      <c r="BD83" s="240">
        <v>2.6240000000000001</v>
      </c>
      <c r="BE83" s="240">
        <v>18.559999999999999</v>
      </c>
      <c r="BF83" s="240">
        <v>18.02</v>
      </c>
      <c r="BG83" s="240">
        <v>8.6809999999999992</v>
      </c>
      <c r="BH83" s="240">
        <v>0</v>
      </c>
      <c r="BI83" s="240">
        <v>14.988</v>
      </c>
      <c r="BJ83" s="240">
        <v>0</v>
      </c>
      <c r="BK83" s="240">
        <v>0</v>
      </c>
      <c r="BL83" s="289">
        <v>0</v>
      </c>
      <c r="BM83" s="290">
        <f t="shared" si="5"/>
        <v>1594.4360000000004</v>
      </c>
      <c r="BN83" s="242"/>
      <c r="BO83" s="239">
        <v>200.94200000000001</v>
      </c>
      <c r="BP83" s="291">
        <f t="shared" si="6"/>
        <v>0</v>
      </c>
      <c r="BQ83" s="241">
        <f t="shared" si="7"/>
        <v>0</v>
      </c>
      <c r="BR83" s="292">
        <v>0</v>
      </c>
      <c r="BS83" s="239">
        <v>0</v>
      </c>
      <c r="BT83" s="293">
        <v>0</v>
      </c>
      <c r="BU83" s="293">
        <v>0</v>
      </c>
      <c r="BV83" s="239">
        <v>0</v>
      </c>
      <c r="BW83" s="294">
        <v>5.149</v>
      </c>
      <c r="BX83" s="242">
        <v>0</v>
      </c>
      <c r="BY83" s="210"/>
      <c r="BZ83" s="210"/>
    </row>
    <row r="84" spans="1:78">
      <c r="A84" s="267" t="s">
        <v>32</v>
      </c>
      <c r="B84" s="242" t="s">
        <v>207</v>
      </c>
      <c r="C84" s="240">
        <f t="shared" si="4"/>
        <v>9552.5499999999993</v>
      </c>
      <c r="D84" s="239"/>
      <c r="E84" s="239"/>
      <c r="F84" s="239"/>
      <c r="G84" s="239"/>
      <c r="H84" s="239"/>
      <c r="I84" s="239"/>
      <c r="J84" s="239"/>
      <c r="K84" s="239"/>
      <c r="L84" s="241">
        <v>4.0039999999999996</v>
      </c>
      <c r="M84" s="240">
        <v>202.239</v>
      </c>
      <c r="N84" s="240">
        <v>61.170999999999999</v>
      </c>
      <c r="O84" s="240">
        <v>155.18100000000001</v>
      </c>
      <c r="P84" s="240">
        <v>38.503</v>
      </c>
      <c r="Q84" s="240">
        <v>3.3000000000000002E-2</v>
      </c>
      <c r="R84" s="240">
        <v>10.867000000000001</v>
      </c>
      <c r="S84" s="240">
        <v>7.3890000000000002</v>
      </c>
      <c r="T84" s="240">
        <v>0</v>
      </c>
      <c r="U84" s="240">
        <v>13.382999999999999</v>
      </c>
      <c r="V84" s="240">
        <v>15.163</v>
      </c>
      <c r="W84" s="240">
        <v>7.6139999999999999</v>
      </c>
      <c r="X84" s="240">
        <v>3.3639999999999999</v>
      </c>
      <c r="Y84" s="240">
        <v>3.0009999999999999</v>
      </c>
      <c r="Z84" s="240">
        <v>0.93500000000000005</v>
      </c>
      <c r="AA84" s="240">
        <v>3.4140000000000001</v>
      </c>
      <c r="AB84" s="240">
        <v>31.666</v>
      </c>
      <c r="AC84" s="240">
        <v>551.83100000000002</v>
      </c>
      <c r="AD84" s="240">
        <v>31.954000000000001</v>
      </c>
      <c r="AE84" s="240">
        <v>269.32299999999998</v>
      </c>
      <c r="AF84" s="240">
        <v>33.051000000000002</v>
      </c>
      <c r="AG84" s="240">
        <v>43.677999999999997</v>
      </c>
      <c r="AH84" s="240">
        <v>72.838999999999999</v>
      </c>
      <c r="AI84" s="240">
        <v>220.91300000000001</v>
      </c>
      <c r="AJ84" s="240">
        <v>52.908000000000001</v>
      </c>
      <c r="AK84" s="240">
        <v>3.7759999999999998</v>
      </c>
      <c r="AL84" s="240">
        <v>10.555999999999999</v>
      </c>
      <c r="AM84" s="240">
        <v>146.34899999999999</v>
      </c>
      <c r="AN84" s="240">
        <v>6.4980000000000002</v>
      </c>
      <c r="AO84" s="240">
        <v>906.90200000000004</v>
      </c>
      <c r="AP84" s="240">
        <v>113.44499999999999</v>
      </c>
      <c r="AQ84" s="240">
        <v>26.431999999999999</v>
      </c>
      <c r="AR84" s="240">
        <v>250.52699999999999</v>
      </c>
      <c r="AS84" s="240">
        <v>2.984</v>
      </c>
      <c r="AT84" s="240">
        <v>209.45099999999999</v>
      </c>
      <c r="AU84" s="240">
        <v>15.914999999999999</v>
      </c>
      <c r="AV84" s="240">
        <v>9.3699999999999992</v>
      </c>
      <c r="AW84" s="240">
        <v>36.881</v>
      </c>
      <c r="AX84" s="240">
        <v>9.7590000000000003</v>
      </c>
      <c r="AY84" s="240">
        <v>0.22</v>
      </c>
      <c r="AZ84" s="240">
        <v>2.6779999999999999</v>
      </c>
      <c r="BA84" s="240">
        <v>11.803000000000001</v>
      </c>
      <c r="BB84" s="240">
        <v>3.44</v>
      </c>
      <c r="BC84" s="240">
        <v>356.68799999999999</v>
      </c>
      <c r="BD84" s="240">
        <v>17.802</v>
      </c>
      <c r="BE84" s="240">
        <v>60.606999999999999</v>
      </c>
      <c r="BF84" s="240">
        <v>41.555</v>
      </c>
      <c r="BG84" s="240">
        <v>5.5819999999999999</v>
      </c>
      <c r="BH84" s="240">
        <v>10.66</v>
      </c>
      <c r="BI84" s="240">
        <v>77.825999999999993</v>
      </c>
      <c r="BJ84" s="240">
        <v>0</v>
      </c>
      <c r="BK84" s="240">
        <v>0</v>
      </c>
      <c r="BL84" s="289">
        <v>0</v>
      </c>
      <c r="BM84" s="290">
        <f t="shared" si="5"/>
        <v>4172.1299999999983</v>
      </c>
      <c r="BN84" s="242"/>
      <c r="BO84" s="239">
        <v>0</v>
      </c>
      <c r="BP84" s="291">
        <f t="shared" si="6"/>
        <v>5380.42</v>
      </c>
      <c r="BQ84" s="241">
        <f t="shared" si="7"/>
        <v>5380.42</v>
      </c>
      <c r="BR84" s="292">
        <v>0</v>
      </c>
      <c r="BS84" s="239">
        <v>5380.42</v>
      </c>
      <c r="BT84" s="293">
        <v>0</v>
      </c>
      <c r="BU84" s="293">
        <v>0</v>
      </c>
      <c r="BV84" s="239">
        <v>0</v>
      </c>
      <c r="BW84" s="294">
        <v>0</v>
      </c>
      <c r="BX84" s="242">
        <v>0</v>
      </c>
      <c r="BY84" s="210"/>
      <c r="BZ84" s="210"/>
    </row>
    <row r="85" spans="1:78">
      <c r="A85" s="267" t="s">
        <v>33</v>
      </c>
      <c r="B85" s="242" t="s">
        <v>136</v>
      </c>
      <c r="C85" s="240">
        <f t="shared" si="4"/>
        <v>4118.3710000000001</v>
      </c>
      <c r="D85" s="239"/>
      <c r="E85" s="239"/>
      <c r="F85" s="239"/>
      <c r="G85" s="239"/>
      <c r="H85" s="239"/>
      <c r="I85" s="239"/>
      <c r="J85" s="239"/>
      <c r="K85" s="239"/>
      <c r="L85" s="241">
        <v>252.21899999999999</v>
      </c>
      <c r="M85" s="240">
        <v>18.658000000000001</v>
      </c>
      <c r="N85" s="240">
        <v>0.36699999999999999</v>
      </c>
      <c r="O85" s="240">
        <v>70.338999999999999</v>
      </c>
      <c r="P85" s="240">
        <v>2.8090000000000002</v>
      </c>
      <c r="Q85" s="240">
        <v>3.0000000000000001E-3</v>
      </c>
      <c r="R85" s="240">
        <v>0.90100000000000002</v>
      </c>
      <c r="S85" s="240">
        <v>2.3250000000000002</v>
      </c>
      <c r="T85" s="240">
        <v>0</v>
      </c>
      <c r="U85" s="240">
        <v>3.1669999999999998</v>
      </c>
      <c r="V85" s="240">
        <v>0.66500000000000004</v>
      </c>
      <c r="W85" s="240">
        <v>0.39100000000000001</v>
      </c>
      <c r="X85" s="240">
        <v>11.246</v>
      </c>
      <c r="Y85" s="240">
        <v>1.2509999999999999</v>
      </c>
      <c r="Z85" s="240">
        <v>6.5000000000000002E-2</v>
      </c>
      <c r="AA85" s="240">
        <v>1.59</v>
      </c>
      <c r="AB85" s="240">
        <v>7.6950000000000003</v>
      </c>
      <c r="AC85" s="240">
        <v>16.625</v>
      </c>
      <c r="AD85" s="240">
        <v>0</v>
      </c>
      <c r="AE85" s="240">
        <v>154.49100000000001</v>
      </c>
      <c r="AF85" s="240">
        <v>35.999000000000002</v>
      </c>
      <c r="AG85" s="240">
        <v>20.114000000000001</v>
      </c>
      <c r="AH85" s="240">
        <v>37.595999999999997</v>
      </c>
      <c r="AI85" s="240">
        <v>144.55000000000001</v>
      </c>
      <c r="AJ85" s="240">
        <v>13.818</v>
      </c>
      <c r="AK85" s="240">
        <v>6.351</v>
      </c>
      <c r="AL85" s="240">
        <v>2.3780000000000001</v>
      </c>
      <c r="AM85" s="240">
        <v>71.825000000000003</v>
      </c>
      <c r="AN85" s="240">
        <v>2.927</v>
      </c>
      <c r="AO85" s="240">
        <v>732.09199999999998</v>
      </c>
      <c r="AP85" s="240">
        <v>54.823</v>
      </c>
      <c r="AQ85" s="240">
        <v>4.4669999999999996</v>
      </c>
      <c r="AR85" s="240">
        <v>8.8859999999999992</v>
      </c>
      <c r="AS85" s="240">
        <v>1.0640000000000001</v>
      </c>
      <c r="AT85" s="240">
        <v>28.872</v>
      </c>
      <c r="AU85" s="240">
        <v>2.1190000000000002</v>
      </c>
      <c r="AV85" s="240">
        <v>0.627</v>
      </c>
      <c r="AW85" s="240">
        <v>14.378</v>
      </c>
      <c r="AX85" s="240">
        <v>4.7670000000000003</v>
      </c>
      <c r="AY85" s="240">
        <v>6.3E-2</v>
      </c>
      <c r="AZ85" s="240">
        <v>1.9610000000000001</v>
      </c>
      <c r="BA85" s="240">
        <v>9.0449999999999999</v>
      </c>
      <c r="BB85" s="240">
        <v>1.6080000000000001</v>
      </c>
      <c r="BC85" s="240">
        <v>162.03399999999999</v>
      </c>
      <c r="BD85" s="240">
        <v>5.0339999999999998</v>
      </c>
      <c r="BE85" s="240">
        <v>43.128999999999998</v>
      </c>
      <c r="BF85" s="240">
        <v>25.498000000000001</v>
      </c>
      <c r="BG85" s="240">
        <v>3.9969999999999999</v>
      </c>
      <c r="BH85" s="240">
        <v>11.374000000000001</v>
      </c>
      <c r="BI85" s="240">
        <v>79.962000000000003</v>
      </c>
      <c r="BJ85" s="240">
        <v>0</v>
      </c>
      <c r="BK85" s="240">
        <v>0</v>
      </c>
      <c r="BL85" s="289">
        <v>0</v>
      </c>
      <c r="BM85" s="290">
        <f t="shared" si="5"/>
        <v>2076.1650000000004</v>
      </c>
      <c r="BN85" s="242"/>
      <c r="BO85" s="239">
        <v>0</v>
      </c>
      <c r="BP85" s="291">
        <f t="shared" si="6"/>
        <v>2042.2059999999999</v>
      </c>
      <c r="BQ85" s="241">
        <f t="shared" si="7"/>
        <v>2042.2059999999999</v>
      </c>
      <c r="BR85" s="292">
        <v>0</v>
      </c>
      <c r="BS85" s="239">
        <v>2042.2059999999999</v>
      </c>
      <c r="BT85" s="293">
        <v>0</v>
      </c>
      <c r="BU85" s="293">
        <v>0</v>
      </c>
      <c r="BV85" s="239">
        <v>0</v>
      </c>
      <c r="BW85" s="294">
        <v>0</v>
      </c>
      <c r="BX85" s="242">
        <v>0</v>
      </c>
      <c r="BY85" s="210"/>
      <c r="BZ85" s="210"/>
    </row>
    <row r="86" spans="1:78">
      <c r="A86" s="267" t="s">
        <v>34</v>
      </c>
      <c r="B86" s="242" t="s">
        <v>197</v>
      </c>
      <c r="C86" s="240">
        <f t="shared" si="4"/>
        <v>37804.023000000001</v>
      </c>
      <c r="D86" s="239"/>
      <c r="E86" s="239"/>
      <c r="F86" s="239"/>
      <c r="G86" s="239"/>
      <c r="H86" s="239"/>
      <c r="I86" s="239"/>
      <c r="J86" s="239"/>
      <c r="K86" s="239"/>
      <c r="L86" s="241">
        <v>0.17599999999999999</v>
      </c>
      <c r="M86" s="240">
        <v>0</v>
      </c>
      <c r="N86" s="240">
        <v>0</v>
      </c>
      <c r="O86" s="240">
        <v>50.570999999999998</v>
      </c>
      <c r="P86" s="240">
        <v>39.594999999999999</v>
      </c>
      <c r="Q86" s="240">
        <v>8.9999999999999993E-3</v>
      </c>
      <c r="R86" s="240">
        <v>1.51</v>
      </c>
      <c r="S86" s="240">
        <v>3.1230000000000002</v>
      </c>
      <c r="T86" s="240">
        <v>0</v>
      </c>
      <c r="U86" s="240">
        <v>5.819</v>
      </c>
      <c r="V86" s="240">
        <v>4.2110000000000003</v>
      </c>
      <c r="W86" s="240">
        <v>0.83599999999999997</v>
      </c>
      <c r="X86" s="240">
        <v>0.64300000000000002</v>
      </c>
      <c r="Y86" s="240">
        <v>7.7069999999999999</v>
      </c>
      <c r="Z86" s="240">
        <v>0.65</v>
      </c>
      <c r="AA86" s="240">
        <v>6.625</v>
      </c>
      <c r="AB86" s="240">
        <v>33.188000000000002</v>
      </c>
      <c r="AC86" s="240">
        <v>0</v>
      </c>
      <c r="AD86" s="240">
        <v>6.3659999999999997</v>
      </c>
      <c r="AE86" s="240">
        <v>11096.454</v>
      </c>
      <c r="AF86" s="240">
        <v>10.167</v>
      </c>
      <c r="AG86" s="240">
        <v>25.201000000000001</v>
      </c>
      <c r="AH86" s="240">
        <v>82.09</v>
      </c>
      <c r="AI86" s="240">
        <v>75.704999999999998</v>
      </c>
      <c r="AJ86" s="240">
        <v>1.0760000000000001</v>
      </c>
      <c r="AK86" s="240">
        <v>0</v>
      </c>
      <c r="AL86" s="240">
        <v>3.593</v>
      </c>
      <c r="AM86" s="240">
        <v>8.9999999999999993E-3</v>
      </c>
      <c r="AN86" s="240">
        <v>4.9390000000000001</v>
      </c>
      <c r="AO86" s="240">
        <v>1159.607</v>
      </c>
      <c r="AP86" s="240">
        <v>38.866</v>
      </c>
      <c r="AQ86" s="240">
        <v>14.943</v>
      </c>
      <c r="AR86" s="240">
        <v>93.89</v>
      </c>
      <c r="AS86" s="240">
        <v>1.8959999999999999</v>
      </c>
      <c r="AT86" s="240">
        <v>0</v>
      </c>
      <c r="AU86" s="240">
        <v>8.1739999999999995</v>
      </c>
      <c r="AV86" s="240">
        <v>3.919</v>
      </c>
      <c r="AW86" s="240">
        <v>428.73099999999999</v>
      </c>
      <c r="AX86" s="240">
        <v>744.77099999999996</v>
      </c>
      <c r="AY86" s="240">
        <v>1.0249999999999999</v>
      </c>
      <c r="AZ86" s="240">
        <v>25.632999999999999</v>
      </c>
      <c r="BA86" s="240">
        <v>118.982</v>
      </c>
      <c r="BB86" s="240">
        <v>9.0280000000000005</v>
      </c>
      <c r="BC86" s="240">
        <v>66.879000000000005</v>
      </c>
      <c r="BD86" s="240">
        <v>4.3209999999999997</v>
      </c>
      <c r="BE86" s="240">
        <v>30.193999999999999</v>
      </c>
      <c r="BF86" s="240">
        <v>23.568000000000001</v>
      </c>
      <c r="BG86" s="240">
        <v>19.774999999999999</v>
      </c>
      <c r="BH86" s="240">
        <v>67.242999999999995</v>
      </c>
      <c r="BI86" s="240">
        <v>3.839</v>
      </c>
      <c r="BJ86" s="240">
        <v>0</v>
      </c>
      <c r="BK86" s="240">
        <v>0</v>
      </c>
      <c r="BL86" s="289">
        <v>0</v>
      </c>
      <c r="BM86" s="290">
        <f t="shared" si="5"/>
        <v>14325.546999999999</v>
      </c>
      <c r="BN86" s="242"/>
      <c r="BO86" s="239">
        <v>272.01600000000002</v>
      </c>
      <c r="BP86" s="291">
        <f t="shared" si="6"/>
        <v>177.97900000000001</v>
      </c>
      <c r="BQ86" s="241">
        <f t="shared" si="7"/>
        <v>177.97900000000001</v>
      </c>
      <c r="BR86" s="292">
        <v>0</v>
      </c>
      <c r="BS86" s="239">
        <v>177.97900000000001</v>
      </c>
      <c r="BT86" s="293">
        <v>0</v>
      </c>
      <c r="BU86" s="293">
        <v>0</v>
      </c>
      <c r="BV86" s="239">
        <v>27781.757000000001</v>
      </c>
      <c r="BW86" s="294">
        <v>-4753.2759999999998</v>
      </c>
      <c r="BX86" s="242">
        <v>0</v>
      </c>
      <c r="BY86" s="210"/>
      <c r="BZ86" s="210"/>
    </row>
    <row r="87" spans="1:78">
      <c r="A87" s="267" t="s">
        <v>35</v>
      </c>
      <c r="B87" s="242" t="s">
        <v>288</v>
      </c>
      <c r="C87" s="240">
        <f t="shared" si="4"/>
        <v>1664.0049999999999</v>
      </c>
      <c r="D87" s="239"/>
      <c r="E87" s="239"/>
      <c r="F87" s="239"/>
      <c r="G87" s="239"/>
      <c r="H87" s="239"/>
      <c r="I87" s="239"/>
      <c r="J87" s="239"/>
      <c r="K87" s="239"/>
      <c r="L87" s="241">
        <v>0.111</v>
      </c>
      <c r="M87" s="240">
        <v>0</v>
      </c>
      <c r="N87" s="240">
        <v>7.0019999999999998</v>
      </c>
      <c r="O87" s="240">
        <v>6.8949999999999996</v>
      </c>
      <c r="P87" s="240">
        <v>39.854999999999997</v>
      </c>
      <c r="Q87" s="240">
        <v>1.2E-2</v>
      </c>
      <c r="R87" s="240">
        <v>2.9510000000000001</v>
      </c>
      <c r="S87" s="240">
        <v>0.19700000000000001</v>
      </c>
      <c r="T87" s="240">
        <v>0</v>
      </c>
      <c r="U87" s="240">
        <v>5.9770000000000003</v>
      </c>
      <c r="V87" s="240">
        <v>1.766</v>
      </c>
      <c r="W87" s="240">
        <v>0.44500000000000001</v>
      </c>
      <c r="X87" s="240">
        <v>8.7669999999999995</v>
      </c>
      <c r="Y87" s="240">
        <v>6.4619999999999997</v>
      </c>
      <c r="Z87" s="240">
        <v>6.3E-2</v>
      </c>
      <c r="AA87" s="240">
        <v>0.86399999999999999</v>
      </c>
      <c r="AB87" s="240">
        <v>5.6</v>
      </c>
      <c r="AC87" s="240">
        <v>11.590999999999999</v>
      </c>
      <c r="AD87" s="240">
        <v>3.2360000000000002</v>
      </c>
      <c r="AE87" s="240">
        <v>23.228000000000002</v>
      </c>
      <c r="AF87" s="240">
        <v>78.795000000000002</v>
      </c>
      <c r="AG87" s="240">
        <v>30.416</v>
      </c>
      <c r="AH87" s="240">
        <v>42.667000000000002</v>
      </c>
      <c r="AI87" s="240">
        <v>53.043999999999997</v>
      </c>
      <c r="AJ87" s="240">
        <v>492.36599999999999</v>
      </c>
      <c r="AK87" s="240">
        <v>0.38200000000000001</v>
      </c>
      <c r="AL87" s="240">
        <v>0</v>
      </c>
      <c r="AM87" s="240">
        <v>12.769</v>
      </c>
      <c r="AN87" s="240">
        <v>0.69499999999999995</v>
      </c>
      <c r="AO87" s="240">
        <v>32.249000000000002</v>
      </c>
      <c r="AP87" s="240">
        <v>0.13100000000000001</v>
      </c>
      <c r="AQ87" s="240">
        <v>3.6480000000000001</v>
      </c>
      <c r="AR87" s="240">
        <v>46.671999999999997</v>
      </c>
      <c r="AS87" s="240">
        <v>3.5009999999999999</v>
      </c>
      <c r="AT87" s="240">
        <v>15.972</v>
      </c>
      <c r="AU87" s="240">
        <v>7.2789999999999999</v>
      </c>
      <c r="AV87" s="240">
        <v>4.5279999999999996</v>
      </c>
      <c r="AW87" s="240">
        <v>8.9149999999999991</v>
      </c>
      <c r="AX87" s="240">
        <v>3.7330000000000001</v>
      </c>
      <c r="AY87" s="240">
        <v>0</v>
      </c>
      <c r="AZ87" s="240">
        <v>21.59</v>
      </c>
      <c r="BA87" s="240">
        <v>36.851999999999997</v>
      </c>
      <c r="BB87" s="240">
        <v>21.8</v>
      </c>
      <c r="BC87" s="240">
        <v>49.798000000000002</v>
      </c>
      <c r="BD87" s="240">
        <v>4.7130000000000001</v>
      </c>
      <c r="BE87" s="240">
        <v>11.206</v>
      </c>
      <c r="BF87" s="240">
        <v>7.1340000000000003</v>
      </c>
      <c r="BG87" s="240">
        <v>2.476</v>
      </c>
      <c r="BH87" s="240">
        <v>0</v>
      </c>
      <c r="BI87" s="240">
        <v>0.36299999999999999</v>
      </c>
      <c r="BJ87" s="240">
        <v>0</v>
      </c>
      <c r="BK87" s="240">
        <v>0</v>
      </c>
      <c r="BL87" s="289">
        <v>0</v>
      </c>
      <c r="BM87" s="290">
        <f t="shared" si="5"/>
        <v>1118.7159999999999</v>
      </c>
      <c r="BN87" s="242"/>
      <c r="BO87" s="239">
        <v>0</v>
      </c>
      <c r="BP87" s="291">
        <f t="shared" si="6"/>
        <v>545.28899999999999</v>
      </c>
      <c r="BQ87" s="241">
        <f t="shared" si="7"/>
        <v>545.28899999999999</v>
      </c>
      <c r="BR87" s="292">
        <v>0</v>
      </c>
      <c r="BS87" s="239">
        <v>545.28899999999999</v>
      </c>
      <c r="BT87" s="293">
        <v>0</v>
      </c>
      <c r="BU87" s="293">
        <v>0</v>
      </c>
      <c r="BV87" s="239">
        <v>0</v>
      </c>
      <c r="BW87" s="294">
        <v>0</v>
      </c>
      <c r="BX87" s="242">
        <v>0</v>
      </c>
      <c r="BY87" s="210"/>
      <c r="BZ87" s="210"/>
    </row>
    <row r="88" spans="1:78">
      <c r="A88" s="267" t="s">
        <v>36</v>
      </c>
      <c r="B88" s="242" t="s">
        <v>151</v>
      </c>
      <c r="C88" s="240">
        <f t="shared" si="4"/>
        <v>0</v>
      </c>
      <c r="D88" s="239"/>
      <c r="E88" s="239"/>
      <c r="F88" s="239"/>
      <c r="G88" s="239"/>
      <c r="H88" s="239"/>
      <c r="I88" s="239"/>
      <c r="J88" s="239"/>
      <c r="K88" s="239"/>
      <c r="L88" s="241">
        <v>0</v>
      </c>
      <c r="M88" s="240">
        <v>0</v>
      </c>
      <c r="N88" s="240">
        <v>0</v>
      </c>
      <c r="O88" s="240">
        <v>0</v>
      </c>
      <c r="P88" s="240">
        <v>0</v>
      </c>
      <c r="Q88" s="240">
        <v>0</v>
      </c>
      <c r="R88" s="240">
        <v>0</v>
      </c>
      <c r="S88" s="240">
        <v>0</v>
      </c>
      <c r="T88" s="240">
        <v>0</v>
      </c>
      <c r="U88" s="240">
        <v>0</v>
      </c>
      <c r="V88" s="240">
        <v>0</v>
      </c>
      <c r="W88" s="240">
        <v>0</v>
      </c>
      <c r="X88" s="240">
        <v>0</v>
      </c>
      <c r="Y88" s="240">
        <v>0</v>
      </c>
      <c r="Z88" s="240">
        <v>0</v>
      </c>
      <c r="AA88" s="240">
        <v>0</v>
      </c>
      <c r="AB88" s="240">
        <v>0</v>
      </c>
      <c r="AC88" s="240">
        <v>0</v>
      </c>
      <c r="AD88" s="240">
        <v>0</v>
      </c>
      <c r="AE88" s="240">
        <v>0</v>
      </c>
      <c r="AF88" s="240">
        <v>0</v>
      </c>
      <c r="AG88" s="240">
        <v>0</v>
      </c>
      <c r="AH88" s="240">
        <v>0</v>
      </c>
      <c r="AI88" s="240">
        <v>0</v>
      </c>
      <c r="AJ88" s="240">
        <v>0</v>
      </c>
      <c r="AK88" s="240">
        <v>0</v>
      </c>
      <c r="AL88" s="240">
        <v>0</v>
      </c>
      <c r="AM88" s="240">
        <v>0</v>
      </c>
      <c r="AN88" s="240">
        <v>0</v>
      </c>
      <c r="AO88" s="240">
        <v>0</v>
      </c>
      <c r="AP88" s="240">
        <v>0</v>
      </c>
      <c r="AQ88" s="240">
        <v>0</v>
      </c>
      <c r="AR88" s="240">
        <v>0</v>
      </c>
      <c r="AS88" s="240">
        <v>0</v>
      </c>
      <c r="AT88" s="240">
        <v>0</v>
      </c>
      <c r="AU88" s="240">
        <v>0</v>
      </c>
      <c r="AV88" s="240">
        <v>0</v>
      </c>
      <c r="AW88" s="240">
        <v>0</v>
      </c>
      <c r="AX88" s="240">
        <v>0</v>
      </c>
      <c r="AY88" s="240">
        <v>0</v>
      </c>
      <c r="AZ88" s="240">
        <v>0</v>
      </c>
      <c r="BA88" s="240">
        <v>0</v>
      </c>
      <c r="BB88" s="240">
        <v>0</v>
      </c>
      <c r="BC88" s="240">
        <v>0</v>
      </c>
      <c r="BD88" s="240">
        <v>0</v>
      </c>
      <c r="BE88" s="240">
        <v>0</v>
      </c>
      <c r="BF88" s="240">
        <v>0</v>
      </c>
      <c r="BG88" s="240">
        <v>0</v>
      </c>
      <c r="BH88" s="240">
        <v>0</v>
      </c>
      <c r="BI88" s="240">
        <v>0</v>
      </c>
      <c r="BJ88" s="240">
        <v>0</v>
      </c>
      <c r="BK88" s="240">
        <v>0</v>
      </c>
      <c r="BL88" s="289">
        <v>0</v>
      </c>
      <c r="BM88" s="290">
        <f t="shared" si="5"/>
        <v>0</v>
      </c>
      <c r="BN88" s="242"/>
      <c r="BO88" s="239">
        <v>0</v>
      </c>
      <c r="BP88" s="291">
        <f t="shared" si="6"/>
        <v>0</v>
      </c>
      <c r="BQ88" s="241">
        <f t="shared" si="7"/>
        <v>0</v>
      </c>
      <c r="BR88" s="292">
        <v>0</v>
      </c>
      <c r="BS88" s="239">
        <v>0</v>
      </c>
      <c r="BT88" s="293">
        <v>0</v>
      </c>
      <c r="BU88" s="293">
        <v>0</v>
      </c>
      <c r="BV88" s="239">
        <v>0</v>
      </c>
      <c r="BW88" s="294">
        <v>0</v>
      </c>
      <c r="BX88" s="242">
        <v>0</v>
      </c>
      <c r="BY88" s="210"/>
      <c r="BZ88" s="210"/>
    </row>
    <row r="89" spans="1:78">
      <c r="A89" s="267" t="s">
        <v>37</v>
      </c>
      <c r="B89" s="242" t="s">
        <v>289</v>
      </c>
      <c r="C89" s="240">
        <f t="shared" si="4"/>
        <v>0</v>
      </c>
      <c r="D89" s="239"/>
      <c r="E89" s="239"/>
      <c r="F89" s="239"/>
      <c r="G89" s="239"/>
      <c r="H89" s="239"/>
      <c r="I89" s="239"/>
      <c r="J89" s="239"/>
      <c r="K89" s="239"/>
      <c r="L89" s="241">
        <v>0</v>
      </c>
      <c r="M89" s="240">
        <v>0</v>
      </c>
      <c r="N89" s="240">
        <v>0</v>
      </c>
      <c r="O89" s="240">
        <v>0</v>
      </c>
      <c r="P89" s="240">
        <v>0</v>
      </c>
      <c r="Q89" s="240">
        <v>0</v>
      </c>
      <c r="R89" s="240">
        <v>0</v>
      </c>
      <c r="S89" s="240">
        <v>0</v>
      </c>
      <c r="T89" s="240">
        <v>0</v>
      </c>
      <c r="U89" s="240">
        <v>0</v>
      </c>
      <c r="V89" s="240">
        <v>0</v>
      </c>
      <c r="W89" s="240">
        <v>0</v>
      </c>
      <c r="X89" s="240">
        <v>0</v>
      </c>
      <c r="Y89" s="240">
        <v>0</v>
      </c>
      <c r="Z89" s="240">
        <v>0</v>
      </c>
      <c r="AA89" s="240">
        <v>0</v>
      </c>
      <c r="AB89" s="240">
        <v>0</v>
      </c>
      <c r="AC89" s="240">
        <v>0</v>
      </c>
      <c r="AD89" s="240">
        <v>0</v>
      </c>
      <c r="AE89" s="240">
        <v>0</v>
      </c>
      <c r="AF89" s="240">
        <v>0</v>
      </c>
      <c r="AG89" s="240">
        <v>0</v>
      </c>
      <c r="AH89" s="240">
        <v>0</v>
      </c>
      <c r="AI89" s="240">
        <v>0</v>
      </c>
      <c r="AJ89" s="240">
        <v>0</v>
      </c>
      <c r="AK89" s="240">
        <v>0</v>
      </c>
      <c r="AL89" s="240">
        <v>0</v>
      </c>
      <c r="AM89" s="240">
        <v>0</v>
      </c>
      <c r="AN89" s="240">
        <v>0</v>
      </c>
      <c r="AO89" s="240">
        <v>0</v>
      </c>
      <c r="AP89" s="240">
        <v>0</v>
      </c>
      <c r="AQ89" s="240">
        <v>0</v>
      </c>
      <c r="AR89" s="240">
        <v>0</v>
      </c>
      <c r="AS89" s="240">
        <v>0</v>
      </c>
      <c r="AT89" s="240">
        <v>0</v>
      </c>
      <c r="AU89" s="240">
        <v>0</v>
      </c>
      <c r="AV89" s="240">
        <v>0</v>
      </c>
      <c r="AW89" s="240">
        <v>0</v>
      </c>
      <c r="AX89" s="240">
        <v>0</v>
      </c>
      <c r="AY89" s="240">
        <v>0</v>
      </c>
      <c r="AZ89" s="240">
        <v>0</v>
      </c>
      <c r="BA89" s="240">
        <v>0</v>
      </c>
      <c r="BB89" s="240">
        <v>0</v>
      </c>
      <c r="BC89" s="240">
        <v>0</v>
      </c>
      <c r="BD89" s="240">
        <v>0</v>
      </c>
      <c r="BE89" s="240">
        <v>0</v>
      </c>
      <c r="BF89" s="240">
        <v>0</v>
      </c>
      <c r="BG89" s="240">
        <v>0</v>
      </c>
      <c r="BH89" s="240">
        <v>0</v>
      </c>
      <c r="BI89" s="240">
        <v>0</v>
      </c>
      <c r="BJ89" s="240">
        <v>0</v>
      </c>
      <c r="BK89" s="240">
        <v>0</v>
      </c>
      <c r="BL89" s="289">
        <v>0</v>
      </c>
      <c r="BM89" s="290">
        <f t="shared" si="5"/>
        <v>0</v>
      </c>
      <c r="BN89" s="242"/>
      <c r="BO89" s="239">
        <v>0</v>
      </c>
      <c r="BP89" s="291">
        <f t="shared" si="6"/>
        <v>0</v>
      </c>
      <c r="BQ89" s="241">
        <f t="shared" si="7"/>
        <v>0</v>
      </c>
      <c r="BR89" s="292">
        <v>0</v>
      </c>
      <c r="BS89" s="239">
        <v>0</v>
      </c>
      <c r="BT89" s="293">
        <v>0</v>
      </c>
      <c r="BU89" s="293">
        <v>0</v>
      </c>
      <c r="BV89" s="239">
        <v>0</v>
      </c>
      <c r="BW89" s="294">
        <v>0</v>
      </c>
      <c r="BX89" s="242">
        <v>0</v>
      </c>
      <c r="BY89" s="210"/>
      <c r="BZ89" s="210"/>
    </row>
    <row r="90" spans="1:78">
      <c r="A90" s="267" t="s">
        <v>38</v>
      </c>
      <c r="B90" s="242" t="s">
        <v>152</v>
      </c>
      <c r="C90" s="240">
        <f t="shared" si="4"/>
        <v>0</v>
      </c>
      <c r="D90" s="239"/>
      <c r="E90" s="239"/>
      <c r="F90" s="239"/>
      <c r="G90" s="239"/>
      <c r="H90" s="239"/>
      <c r="I90" s="239"/>
      <c r="J90" s="239"/>
      <c r="K90" s="239"/>
      <c r="L90" s="241">
        <v>0</v>
      </c>
      <c r="M90" s="240">
        <v>0</v>
      </c>
      <c r="N90" s="240">
        <v>0</v>
      </c>
      <c r="O90" s="240">
        <v>0</v>
      </c>
      <c r="P90" s="240">
        <v>0</v>
      </c>
      <c r="Q90" s="240">
        <v>0</v>
      </c>
      <c r="R90" s="240">
        <v>0</v>
      </c>
      <c r="S90" s="240">
        <v>0</v>
      </c>
      <c r="T90" s="240">
        <v>0</v>
      </c>
      <c r="U90" s="240">
        <v>0</v>
      </c>
      <c r="V90" s="240">
        <v>0</v>
      </c>
      <c r="W90" s="240">
        <v>0</v>
      </c>
      <c r="X90" s="240">
        <v>0</v>
      </c>
      <c r="Y90" s="240">
        <v>0</v>
      </c>
      <c r="Z90" s="240">
        <v>0</v>
      </c>
      <c r="AA90" s="240">
        <v>0</v>
      </c>
      <c r="AB90" s="240">
        <v>0</v>
      </c>
      <c r="AC90" s="240">
        <v>0</v>
      </c>
      <c r="AD90" s="240">
        <v>0</v>
      </c>
      <c r="AE90" s="240">
        <v>0</v>
      </c>
      <c r="AF90" s="240">
        <v>0</v>
      </c>
      <c r="AG90" s="240">
        <v>0</v>
      </c>
      <c r="AH90" s="240">
        <v>0</v>
      </c>
      <c r="AI90" s="240">
        <v>0</v>
      </c>
      <c r="AJ90" s="240">
        <v>0</v>
      </c>
      <c r="AK90" s="240">
        <v>0</v>
      </c>
      <c r="AL90" s="240">
        <v>0</v>
      </c>
      <c r="AM90" s="240">
        <v>0</v>
      </c>
      <c r="AN90" s="240">
        <v>0</v>
      </c>
      <c r="AO90" s="240">
        <v>0</v>
      </c>
      <c r="AP90" s="240">
        <v>0</v>
      </c>
      <c r="AQ90" s="240">
        <v>0</v>
      </c>
      <c r="AR90" s="240">
        <v>0</v>
      </c>
      <c r="AS90" s="240">
        <v>0</v>
      </c>
      <c r="AT90" s="240">
        <v>0</v>
      </c>
      <c r="AU90" s="240">
        <v>0</v>
      </c>
      <c r="AV90" s="240">
        <v>0</v>
      </c>
      <c r="AW90" s="240">
        <v>0</v>
      </c>
      <c r="AX90" s="240">
        <v>0</v>
      </c>
      <c r="AY90" s="240">
        <v>0</v>
      </c>
      <c r="AZ90" s="240">
        <v>0</v>
      </c>
      <c r="BA90" s="240">
        <v>0</v>
      </c>
      <c r="BB90" s="240">
        <v>0</v>
      </c>
      <c r="BC90" s="240">
        <v>0</v>
      </c>
      <c r="BD90" s="240">
        <v>0</v>
      </c>
      <c r="BE90" s="240">
        <v>0</v>
      </c>
      <c r="BF90" s="240">
        <v>0</v>
      </c>
      <c r="BG90" s="240">
        <v>0</v>
      </c>
      <c r="BH90" s="240">
        <v>0</v>
      </c>
      <c r="BI90" s="240">
        <v>0</v>
      </c>
      <c r="BJ90" s="240">
        <v>0</v>
      </c>
      <c r="BK90" s="240">
        <v>0</v>
      </c>
      <c r="BL90" s="289">
        <v>0</v>
      </c>
      <c r="BM90" s="290">
        <f t="shared" si="5"/>
        <v>0</v>
      </c>
      <c r="BN90" s="242"/>
      <c r="BO90" s="239">
        <v>0</v>
      </c>
      <c r="BP90" s="291">
        <f t="shared" si="6"/>
        <v>0</v>
      </c>
      <c r="BQ90" s="241">
        <f t="shared" si="7"/>
        <v>0</v>
      </c>
      <c r="BR90" s="292">
        <v>0</v>
      </c>
      <c r="BS90" s="239">
        <v>0</v>
      </c>
      <c r="BT90" s="293">
        <v>0</v>
      </c>
      <c r="BU90" s="293">
        <v>0</v>
      </c>
      <c r="BV90" s="239">
        <v>0</v>
      </c>
      <c r="BW90" s="294">
        <v>0</v>
      </c>
      <c r="BX90" s="242">
        <v>0</v>
      </c>
      <c r="BY90" s="210"/>
      <c r="BZ90" s="210"/>
    </row>
    <row r="91" spans="1:78">
      <c r="A91" s="267" t="s">
        <v>39</v>
      </c>
      <c r="B91" s="242" t="s">
        <v>153</v>
      </c>
      <c r="C91" s="240">
        <f t="shared" si="4"/>
        <v>18310.474999999999</v>
      </c>
      <c r="D91" s="239"/>
      <c r="E91" s="239"/>
      <c r="F91" s="239"/>
      <c r="G91" s="239"/>
      <c r="H91" s="239"/>
      <c r="I91" s="239"/>
      <c r="J91" s="239"/>
      <c r="K91" s="239"/>
      <c r="L91" s="241">
        <v>0</v>
      </c>
      <c r="M91" s="240">
        <v>98.081000000000003</v>
      </c>
      <c r="N91" s="240">
        <v>132.87700000000001</v>
      </c>
      <c r="O91" s="240">
        <v>100.20099999999999</v>
      </c>
      <c r="P91" s="240">
        <v>217.27500000000001</v>
      </c>
      <c r="Q91" s="240">
        <v>4.2000000000000003E-2</v>
      </c>
      <c r="R91" s="240">
        <v>7.4269999999999996</v>
      </c>
      <c r="S91" s="240">
        <v>3.6030000000000002</v>
      </c>
      <c r="T91" s="240">
        <v>0</v>
      </c>
      <c r="U91" s="240">
        <v>26.672000000000001</v>
      </c>
      <c r="V91" s="240">
        <v>2.8940000000000001</v>
      </c>
      <c r="W91" s="240">
        <v>2.3119999999999998</v>
      </c>
      <c r="X91" s="240">
        <v>1.9450000000000001</v>
      </c>
      <c r="Y91" s="240">
        <v>0.66900000000000004</v>
      </c>
      <c r="Z91" s="240">
        <v>1.5109999999999999</v>
      </c>
      <c r="AA91" s="240">
        <v>3.069</v>
      </c>
      <c r="AB91" s="240">
        <v>2.649</v>
      </c>
      <c r="AC91" s="240">
        <v>12.266</v>
      </c>
      <c r="AD91" s="240">
        <v>8.6519999999999992</v>
      </c>
      <c r="AE91" s="240">
        <v>926.33299999999997</v>
      </c>
      <c r="AF91" s="240">
        <v>24.041</v>
      </c>
      <c r="AG91" s="240">
        <v>48.619</v>
      </c>
      <c r="AH91" s="240">
        <v>317.87400000000002</v>
      </c>
      <c r="AI91" s="240">
        <v>623.19200000000001</v>
      </c>
      <c r="AJ91" s="240">
        <v>11.23</v>
      </c>
      <c r="AK91" s="240">
        <v>2.1669999999999998</v>
      </c>
      <c r="AL91" s="240">
        <v>129.96299999999999</v>
      </c>
      <c r="AM91" s="240">
        <v>34.545000000000002</v>
      </c>
      <c r="AN91" s="240">
        <v>10.455</v>
      </c>
      <c r="AO91" s="240">
        <v>533.80499999999995</v>
      </c>
      <c r="AP91" s="240">
        <v>48.595999999999997</v>
      </c>
      <c r="AQ91" s="240">
        <v>15.494999999999999</v>
      </c>
      <c r="AR91" s="240">
        <v>8.8160000000000007</v>
      </c>
      <c r="AS91" s="240">
        <v>7.6040000000000001</v>
      </c>
      <c r="AT91" s="240">
        <v>476.46300000000002</v>
      </c>
      <c r="AU91" s="240">
        <v>0.28899999999999998</v>
      </c>
      <c r="AV91" s="240">
        <v>3.9E-2</v>
      </c>
      <c r="AW91" s="240">
        <v>17.888000000000002</v>
      </c>
      <c r="AX91" s="240">
        <v>27.984999999999999</v>
      </c>
      <c r="AY91" s="240">
        <v>0</v>
      </c>
      <c r="AZ91" s="240">
        <v>11.068</v>
      </c>
      <c r="BA91" s="240">
        <v>281.07299999999998</v>
      </c>
      <c r="BB91" s="240">
        <v>14.302</v>
      </c>
      <c r="BC91" s="240">
        <v>268.09800000000001</v>
      </c>
      <c r="BD91" s="240">
        <v>8.0619999999999994</v>
      </c>
      <c r="BE91" s="240">
        <v>29.08</v>
      </c>
      <c r="BF91" s="240">
        <v>21.914000000000001</v>
      </c>
      <c r="BG91" s="240">
        <v>18.831</v>
      </c>
      <c r="BH91" s="240">
        <v>0</v>
      </c>
      <c r="BI91" s="240">
        <v>41.021999999999998</v>
      </c>
      <c r="BJ91" s="240">
        <v>0</v>
      </c>
      <c r="BK91" s="240">
        <v>0</v>
      </c>
      <c r="BL91" s="289">
        <v>0</v>
      </c>
      <c r="BM91" s="290">
        <f t="shared" si="5"/>
        <v>4580.9939999999997</v>
      </c>
      <c r="BN91" s="242"/>
      <c r="BO91" s="239">
        <v>0</v>
      </c>
      <c r="BP91" s="291">
        <f t="shared" si="6"/>
        <v>13729.481</v>
      </c>
      <c r="BQ91" s="241">
        <f t="shared" si="7"/>
        <v>13729.481</v>
      </c>
      <c r="BR91" s="292">
        <v>0</v>
      </c>
      <c r="BS91" s="239">
        <v>13729.481</v>
      </c>
      <c r="BT91" s="293">
        <v>0</v>
      </c>
      <c r="BU91" s="293">
        <v>0</v>
      </c>
      <c r="BV91" s="239">
        <v>0</v>
      </c>
      <c r="BW91" s="294">
        <v>0</v>
      </c>
      <c r="BX91" s="242">
        <v>0</v>
      </c>
      <c r="BY91" s="210"/>
      <c r="BZ91" s="210"/>
    </row>
    <row r="92" spans="1:78">
      <c r="A92" s="267" t="s">
        <v>40</v>
      </c>
      <c r="B92" s="242" t="s">
        <v>41</v>
      </c>
      <c r="C92" s="240">
        <f t="shared" si="4"/>
        <v>3471.3440000000001</v>
      </c>
      <c r="D92" s="239"/>
      <c r="E92" s="239"/>
      <c r="F92" s="239"/>
      <c r="G92" s="239"/>
      <c r="H92" s="239"/>
      <c r="I92" s="239"/>
      <c r="J92" s="239"/>
      <c r="K92" s="239"/>
      <c r="L92" s="241">
        <v>0</v>
      </c>
      <c r="M92" s="240">
        <v>13.224</v>
      </c>
      <c r="N92" s="240">
        <v>0</v>
      </c>
      <c r="O92" s="240">
        <v>6.7190000000000003</v>
      </c>
      <c r="P92" s="240">
        <v>194.22900000000001</v>
      </c>
      <c r="Q92" s="240">
        <v>4.8000000000000001E-2</v>
      </c>
      <c r="R92" s="240">
        <v>0.313</v>
      </c>
      <c r="S92" s="240">
        <v>0</v>
      </c>
      <c r="T92" s="240">
        <v>0</v>
      </c>
      <c r="U92" s="240">
        <v>0</v>
      </c>
      <c r="V92" s="240">
        <v>0.85199999999999998</v>
      </c>
      <c r="W92" s="240">
        <v>4.2629999999999999</v>
      </c>
      <c r="X92" s="240">
        <v>2.5259999999999998</v>
      </c>
      <c r="Y92" s="240">
        <v>14.576000000000001</v>
      </c>
      <c r="Z92" s="240">
        <v>0</v>
      </c>
      <c r="AA92" s="240">
        <v>0.34599999999999997</v>
      </c>
      <c r="AB92" s="240">
        <v>1.325</v>
      </c>
      <c r="AC92" s="240">
        <v>15.613</v>
      </c>
      <c r="AD92" s="240">
        <v>0</v>
      </c>
      <c r="AE92" s="240">
        <v>1.331</v>
      </c>
      <c r="AF92" s="240">
        <v>27.885999999999999</v>
      </c>
      <c r="AG92" s="240">
        <v>56.387999999999998</v>
      </c>
      <c r="AH92" s="240">
        <v>1072.0820000000001</v>
      </c>
      <c r="AI92" s="240">
        <v>245.357</v>
      </c>
      <c r="AJ92" s="240">
        <v>0.65</v>
      </c>
      <c r="AK92" s="240">
        <v>54.627000000000002</v>
      </c>
      <c r="AL92" s="240">
        <v>4.6349999999999998</v>
      </c>
      <c r="AM92" s="240">
        <v>2.0739999999999998</v>
      </c>
      <c r="AN92" s="240">
        <v>0.378</v>
      </c>
      <c r="AO92" s="240">
        <v>140.32</v>
      </c>
      <c r="AP92" s="240">
        <v>0</v>
      </c>
      <c r="AQ92" s="240">
        <v>3.7290000000000001</v>
      </c>
      <c r="AR92" s="240">
        <v>17.952000000000002</v>
      </c>
      <c r="AS92" s="240">
        <v>0</v>
      </c>
      <c r="AT92" s="240">
        <v>0</v>
      </c>
      <c r="AU92" s="240">
        <v>0</v>
      </c>
      <c r="AV92" s="240">
        <v>0.252</v>
      </c>
      <c r="AW92" s="240">
        <v>3.1E-2</v>
      </c>
      <c r="AX92" s="240">
        <v>31.024000000000001</v>
      </c>
      <c r="AY92" s="240">
        <v>0</v>
      </c>
      <c r="AZ92" s="240">
        <v>2.4860000000000002</v>
      </c>
      <c r="BA92" s="240">
        <v>11.71</v>
      </c>
      <c r="BB92" s="240">
        <v>9.1989999999999998</v>
      </c>
      <c r="BC92" s="240">
        <v>231.637</v>
      </c>
      <c r="BD92" s="240">
        <v>0</v>
      </c>
      <c r="BE92" s="240">
        <v>29.643000000000001</v>
      </c>
      <c r="BF92" s="240">
        <v>35.591999999999999</v>
      </c>
      <c r="BG92" s="240">
        <v>3.5999999999999997E-2</v>
      </c>
      <c r="BH92" s="240">
        <v>0</v>
      </c>
      <c r="BI92" s="240">
        <v>0.375</v>
      </c>
      <c r="BJ92" s="240">
        <v>0</v>
      </c>
      <c r="BK92" s="240">
        <v>0</v>
      </c>
      <c r="BL92" s="289">
        <v>0</v>
      </c>
      <c r="BM92" s="290">
        <f t="shared" si="5"/>
        <v>2233.4280000000003</v>
      </c>
      <c r="BN92" s="242"/>
      <c r="BO92" s="239">
        <v>0</v>
      </c>
      <c r="BP92" s="291">
        <f t="shared" si="6"/>
        <v>1237.9159999999999</v>
      </c>
      <c r="BQ92" s="241">
        <f t="shared" si="7"/>
        <v>1237.9159999999999</v>
      </c>
      <c r="BR92" s="292">
        <v>0</v>
      </c>
      <c r="BS92" s="239">
        <v>1237.9159999999999</v>
      </c>
      <c r="BT92" s="293">
        <v>0</v>
      </c>
      <c r="BU92" s="293">
        <v>0</v>
      </c>
      <c r="BV92" s="239">
        <v>0</v>
      </c>
      <c r="BW92" s="294">
        <v>0</v>
      </c>
      <c r="BX92" s="242">
        <v>0</v>
      </c>
      <c r="BY92" s="210"/>
      <c r="BZ92" s="210"/>
    </row>
    <row r="93" spans="1:78">
      <c r="A93" s="267" t="s">
        <v>42</v>
      </c>
      <c r="B93" s="242" t="s">
        <v>43</v>
      </c>
      <c r="C93" s="240">
        <f t="shared" si="4"/>
        <v>8595.2980000000007</v>
      </c>
      <c r="D93" s="239"/>
      <c r="E93" s="239"/>
      <c r="F93" s="239"/>
      <c r="G93" s="239"/>
      <c r="H93" s="239"/>
      <c r="I93" s="239"/>
      <c r="J93" s="239"/>
      <c r="K93" s="239"/>
      <c r="L93" s="241">
        <v>0</v>
      </c>
      <c r="M93" s="240">
        <v>6.2629999999999999</v>
      </c>
      <c r="N93" s="240">
        <v>0</v>
      </c>
      <c r="O93" s="240">
        <v>20.861999999999998</v>
      </c>
      <c r="P93" s="240">
        <v>2.46</v>
      </c>
      <c r="Q93" s="240">
        <v>6.0000000000000001E-3</v>
      </c>
      <c r="R93" s="240">
        <v>0.94699999999999995</v>
      </c>
      <c r="S93" s="240">
        <v>0.56100000000000005</v>
      </c>
      <c r="T93" s="240">
        <v>0</v>
      </c>
      <c r="U93" s="240">
        <v>2.9790000000000001</v>
      </c>
      <c r="V93" s="240">
        <v>0.77100000000000002</v>
      </c>
      <c r="W93" s="240">
        <v>0</v>
      </c>
      <c r="X93" s="240">
        <v>0.32700000000000001</v>
      </c>
      <c r="Y93" s="240">
        <v>3.5710000000000002</v>
      </c>
      <c r="Z93" s="240">
        <v>8.3000000000000004E-2</v>
      </c>
      <c r="AA93" s="240">
        <v>0</v>
      </c>
      <c r="AB93" s="240">
        <v>1.89</v>
      </c>
      <c r="AC93" s="240">
        <v>5.6020000000000003</v>
      </c>
      <c r="AD93" s="240">
        <v>4.7610000000000001</v>
      </c>
      <c r="AE93" s="240">
        <v>16.858000000000001</v>
      </c>
      <c r="AF93" s="240">
        <v>19.07</v>
      </c>
      <c r="AG93" s="240">
        <v>8.5380000000000003</v>
      </c>
      <c r="AH93" s="240">
        <v>22.495999999999999</v>
      </c>
      <c r="AI93" s="240">
        <v>74.992999999999995</v>
      </c>
      <c r="AJ93" s="240">
        <v>3.2789999999999999</v>
      </c>
      <c r="AK93" s="240">
        <v>2.0299999999999998</v>
      </c>
      <c r="AL93" s="240">
        <v>480.13200000000001</v>
      </c>
      <c r="AM93" s="240">
        <v>16.155000000000001</v>
      </c>
      <c r="AN93" s="240">
        <v>14.26</v>
      </c>
      <c r="AO93" s="240">
        <v>23.132999999999999</v>
      </c>
      <c r="AP93" s="240">
        <v>3.8010000000000002</v>
      </c>
      <c r="AQ93" s="240">
        <v>32.896999999999998</v>
      </c>
      <c r="AR93" s="240">
        <v>22.876000000000001</v>
      </c>
      <c r="AS93" s="240">
        <v>13.226000000000001</v>
      </c>
      <c r="AT93" s="240">
        <v>44.887</v>
      </c>
      <c r="AU93" s="240">
        <v>4.4160000000000004</v>
      </c>
      <c r="AV93" s="240">
        <v>11.654999999999999</v>
      </c>
      <c r="AW93" s="240">
        <v>0.35299999999999998</v>
      </c>
      <c r="AX93" s="240">
        <v>26.885999999999999</v>
      </c>
      <c r="AY93" s="240">
        <v>0</v>
      </c>
      <c r="AZ93" s="240">
        <v>1.331</v>
      </c>
      <c r="BA93" s="240">
        <v>476.16500000000002</v>
      </c>
      <c r="BB93" s="240">
        <v>15.789</v>
      </c>
      <c r="BC93" s="240">
        <v>108.32899999999999</v>
      </c>
      <c r="BD93" s="240">
        <v>0</v>
      </c>
      <c r="BE93" s="240">
        <v>11.986000000000001</v>
      </c>
      <c r="BF93" s="240">
        <v>17.439</v>
      </c>
      <c r="BG93" s="240">
        <v>4.6829999999999998</v>
      </c>
      <c r="BH93" s="240">
        <v>0</v>
      </c>
      <c r="BI93" s="240">
        <v>3.544</v>
      </c>
      <c r="BJ93" s="240">
        <v>0</v>
      </c>
      <c r="BK93" s="240">
        <v>0</v>
      </c>
      <c r="BL93" s="289">
        <v>0</v>
      </c>
      <c r="BM93" s="290">
        <f t="shared" si="5"/>
        <v>1532.2900000000004</v>
      </c>
      <c r="BN93" s="242"/>
      <c r="BO93" s="239">
        <v>2918.3739999999998</v>
      </c>
      <c r="BP93" s="291">
        <f t="shared" si="6"/>
        <v>4144.634</v>
      </c>
      <c r="BQ93" s="241">
        <f t="shared" si="7"/>
        <v>4144.634</v>
      </c>
      <c r="BR93" s="292">
        <v>0</v>
      </c>
      <c r="BS93" s="239">
        <v>4144.634</v>
      </c>
      <c r="BT93" s="293">
        <v>0</v>
      </c>
      <c r="BU93" s="293">
        <v>0</v>
      </c>
      <c r="BV93" s="239">
        <v>0</v>
      </c>
      <c r="BW93" s="294">
        <v>0</v>
      </c>
      <c r="BX93" s="242">
        <v>0</v>
      </c>
      <c r="BY93" s="210"/>
      <c r="BZ93" s="210"/>
    </row>
    <row r="94" spans="1:78">
      <c r="A94" s="267" t="s">
        <v>44</v>
      </c>
      <c r="B94" s="242" t="s">
        <v>154</v>
      </c>
      <c r="C94" s="240">
        <f t="shared" si="4"/>
        <v>20730.448</v>
      </c>
      <c r="D94" s="239"/>
      <c r="E94" s="239"/>
      <c r="F94" s="239"/>
      <c r="G94" s="239"/>
      <c r="H94" s="239"/>
      <c r="I94" s="239"/>
      <c r="J94" s="239"/>
      <c r="K94" s="239"/>
      <c r="L94" s="241">
        <v>0</v>
      </c>
      <c r="M94" s="240">
        <v>388.14400000000001</v>
      </c>
      <c r="N94" s="240">
        <v>0</v>
      </c>
      <c r="O94" s="240">
        <v>861.04499999999996</v>
      </c>
      <c r="P94" s="240">
        <v>176.39400000000001</v>
      </c>
      <c r="Q94" s="240">
        <v>0</v>
      </c>
      <c r="R94" s="240">
        <v>10.685</v>
      </c>
      <c r="S94" s="240">
        <v>0</v>
      </c>
      <c r="T94" s="240">
        <v>0</v>
      </c>
      <c r="U94" s="240">
        <v>5.2450000000000001</v>
      </c>
      <c r="V94" s="240">
        <v>0</v>
      </c>
      <c r="W94" s="240">
        <v>0</v>
      </c>
      <c r="X94" s="240">
        <v>34.134</v>
      </c>
      <c r="Y94" s="240">
        <v>2.7250000000000001</v>
      </c>
      <c r="Z94" s="240">
        <v>0</v>
      </c>
      <c r="AA94" s="240">
        <v>0.78800000000000003</v>
      </c>
      <c r="AB94" s="240">
        <v>0</v>
      </c>
      <c r="AC94" s="240">
        <v>214.86099999999999</v>
      </c>
      <c r="AD94" s="240">
        <v>123.801</v>
      </c>
      <c r="AE94" s="240">
        <v>682.85500000000002</v>
      </c>
      <c r="AF94" s="240">
        <v>0</v>
      </c>
      <c r="AG94" s="240">
        <v>101.271</v>
      </c>
      <c r="AH94" s="240">
        <v>1547.999</v>
      </c>
      <c r="AI94" s="240">
        <v>799.06600000000003</v>
      </c>
      <c r="AJ94" s="240">
        <v>72.337000000000003</v>
      </c>
      <c r="AK94" s="240">
        <v>798.86199999999997</v>
      </c>
      <c r="AL94" s="240">
        <v>3248.2139999999999</v>
      </c>
      <c r="AM94" s="240">
        <v>1373.135</v>
      </c>
      <c r="AN94" s="240">
        <v>0</v>
      </c>
      <c r="AO94" s="240">
        <v>300.40600000000001</v>
      </c>
      <c r="AP94" s="240">
        <v>16.823</v>
      </c>
      <c r="AQ94" s="240">
        <v>2.3159999999999998</v>
      </c>
      <c r="AR94" s="240">
        <v>623.52700000000004</v>
      </c>
      <c r="AS94" s="240">
        <v>0</v>
      </c>
      <c r="AT94" s="240">
        <v>233.49199999999999</v>
      </c>
      <c r="AU94" s="240">
        <v>0</v>
      </c>
      <c r="AV94" s="240">
        <v>3.6999999999999998E-2</v>
      </c>
      <c r="AW94" s="240">
        <v>1.8149999999999999</v>
      </c>
      <c r="AX94" s="240">
        <v>14.746</v>
      </c>
      <c r="AY94" s="240">
        <v>0</v>
      </c>
      <c r="AZ94" s="240">
        <v>74.837999999999994</v>
      </c>
      <c r="BA94" s="240">
        <v>158.56100000000001</v>
      </c>
      <c r="BB94" s="240">
        <v>0</v>
      </c>
      <c r="BC94" s="240">
        <v>151.761</v>
      </c>
      <c r="BD94" s="240">
        <v>0</v>
      </c>
      <c r="BE94" s="240">
        <v>34.264000000000003</v>
      </c>
      <c r="BF94" s="240">
        <v>36.085999999999999</v>
      </c>
      <c r="BG94" s="240">
        <v>0</v>
      </c>
      <c r="BH94" s="240">
        <v>0</v>
      </c>
      <c r="BI94" s="240">
        <v>0</v>
      </c>
      <c r="BJ94" s="240">
        <v>0</v>
      </c>
      <c r="BK94" s="240">
        <v>0</v>
      </c>
      <c r="BL94" s="289">
        <v>0</v>
      </c>
      <c r="BM94" s="290">
        <f t="shared" si="5"/>
        <v>12090.233</v>
      </c>
      <c r="BN94" s="242"/>
      <c r="BO94" s="239">
        <v>8034.7579999999998</v>
      </c>
      <c r="BP94" s="291">
        <f t="shared" si="6"/>
        <v>605.45699999999999</v>
      </c>
      <c r="BQ94" s="241">
        <f t="shared" si="7"/>
        <v>605.45699999999999</v>
      </c>
      <c r="BR94" s="292">
        <v>0</v>
      </c>
      <c r="BS94" s="239">
        <v>605.45699999999999</v>
      </c>
      <c r="BT94" s="293">
        <v>0</v>
      </c>
      <c r="BU94" s="293">
        <v>0</v>
      </c>
      <c r="BV94" s="239">
        <v>0</v>
      </c>
      <c r="BW94" s="294">
        <v>0</v>
      </c>
      <c r="BX94" s="242">
        <v>0</v>
      </c>
      <c r="BY94" s="210"/>
      <c r="BZ94" s="210"/>
    </row>
    <row r="95" spans="1:78">
      <c r="A95" s="267" t="s">
        <v>45</v>
      </c>
      <c r="B95" s="242" t="s">
        <v>187</v>
      </c>
      <c r="C95" s="240">
        <f t="shared" si="4"/>
        <v>324.90600000000001</v>
      </c>
      <c r="D95" s="239"/>
      <c r="E95" s="239"/>
      <c r="F95" s="239"/>
      <c r="G95" s="239"/>
      <c r="H95" s="239"/>
      <c r="I95" s="239"/>
      <c r="J95" s="239"/>
      <c r="K95" s="239"/>
      <c r="L95" s="241">
        <v>7.0000000000000001E-3</v>
      </c>
      <c r="M95" s="240">
        <v>0</v>
      </c>
      <c r="N95" s="240">
        <v>0</v>
      </c>
      <c r="O95" s="240">
        <v>0.33800000000000002</v>
      </c>
      <c r="P95" s="240">
        <v>0.248</v>
      </c>
      <c r="Q95" s="240">
        <v>1E-3</v>
      </c>
      <c r="R95" s="240">
        <v>8.0000000000000002E-3</v>
      </c>
      <c r="S95" s="240">
        <v>1.0999999999999999E-2</v>
      </c>
      <c r="T95" s="240">
        <v>0</v>
      </c>
      <c r="U95" s="240">
        <v>0.32500000000000001</v>
      </c>
      <c r="V95" s="240">
        <v>1.9E-2</v>
      </c>
      <c r="W95" s="240">
        <v>1.7999999999999999E-2</v>
      </c>
      <c r="X95" s="240">
        <v>0.23100000000000001</v>
      </c>
      <c r="Y95" s="240">
        <v>0.02</v>
      </c>
      <c r="Z95" s="240">
        <v>4.8000000000000001E-2</v>
      </c>
      <c r="AA95" s="240">
        <v>2E-3</v>
      </c>
      <c r="AB95" s="240">
        <v>0.02</v>
      </c>
      <c r="AC95" s="240">
        <v>0.50600000000000001</v>
      </c>
      <c r="AD95" s="240">
        <v>7.0000000000000001E-3</v>
      </c>
      <c r="AE95" s="240">
        <v>6.2039999999999997</v>
      </c>
      <c r="AF95" s="240">
        <v>1.4379999999999999</v>
      </c>
      <c r="AG95" s="240">
        <v>2.6640000000000001</v>
      </c>
      <c r="AH95" s="240">
        <v>1.4750000000000001</v>
      </c>
      <c r="AI95" s="240">
        <v>1.95</v>
      </c>
      <c r="AJ95" s="240">
        <v>8.0000000000000002E-3</v>
      </c>
      <c r="AK95" s="240">
        <v>0</v>
      </c>
      <c r="AL95" s="240">
        <v>0.33500000000000002</v>
      </c>
      <c r="AM95" s="240">
        <v>6.8000000000000005E-2</v>
      </c>
      <c r="AN95" s="240">
        <v>8.0350000000000001</v>
      </c>
      <c r="AO95" s="240">
        <v>1.752</v>
      </c>
      <c r="AP95" s="240">
        <v>0.28299999999999997</v>
      </c>
      <c r="AQ95" s="240">
        <v>9.8000000000000004E-2</v>
      </c>
      <c r="AR95" s="240">
        <v>1.274</v>
      </c>
      <c r="AS95" s="240">
        <v>0.122</v>
      </c>
      <c r="AT95" s="240">
        <v>0</v>
      </c>
      <c r="AU95" s="240">
        <v>0.69299999999999995</v>
      </c>
      <c r="AV95" s="240">
        <v>1.042</v>
      </c>
      <c r="AW95" s="240">
        <v>0.129</v>
      </c>
      <c r="AX95" s="240">
        <v>0.184</v>
      </c>
      <c r="AY95" s="240">
        <v>0</v>
      </c>
      <c r="AZ95" s="240">
        <v>1.4999999999999999E-2</v>
      </c>
      <c r="BA95" s="240">
        <v>0.17399999999999999</v>
      </c>
      <c r="BB95" s="240">
        <v>0.08</v>
      </c>
      <c r="BC95" s="240">
        <v>118.374</v>
      </c>
      <c r="BD95" s="240">
        <v>1.84</v>
      </c>
      <c r="BE95" s="240">
        <v>15.798999999999999</v>
      </c>
      <c r="BF95" s="240">
        <v>6.7430000000000003</v>
      </c>
      <c r="BG95" s="240">
        <v>0.315</v>
      </c>
      <c r="BH95" s="240">
        <v>1.0069999999999999</v>
      </c>
      <c r="BI95" s="240">
        <v>0.38100000000000001</v>
      </c>
      <c r="BJ95" s="240">
        <v>0</v>
      </c>
      <c r="BK95" s="240">
        <v>0</v>
      </c>
      <c r="BL95" s="289">
        <v>0</v>
      </c>
      <c r="BM95" s="290">
        <f t="shared" si="5"/>
        <v>174.291</v>
      </c>
      <c r="BN95" s="242"/>
      <c r="BO95" s="239">
        <v>50.601999999999997</v>
      </c>
      <c r="BP95" s="291">
        <f t="shared" si="6"/>
        <v>100.01300000000001</v>
      </c>
      <c r="BQ95" s="241">
        <f t="shared" si="7"/>
        <v>100.01300000000001</v>
      </c>
      <c r="BR95" s="292">
        <v>0</v>
      </c>
      <c r="BS95" s="239">
        <v>100.01300000000001</v>
      </c>
      <c r="BT95" s="293">
        <v>0</v>
      </c>
      <c r="BU95" s="293">
        <v>0</v>
      </c>
      <c r="BV95" s="239">
        <v>0</v>
      </c>
      <c r="BW95" s="294">
        <v>0</v>
      </c>
      <c r="BX95" s="242">
        <v>0</v>
      </c>
      <c r="BY95" s="210"/>
      <c r="BZ95" s="210"/>
    </row>
    <row r="96" spans="1:78">
      <c r="A96" s="267" t="s">
        <v>46</v>
      </c>
      <c r="B96" s="242" t="s">
        <v>47</v>
      </c>
      <c r="C96" s="240">
        <f t="shared" si="4"/>
        <v>26614.204999999998</v>
      </c>
      <c r="D96" s="239"/>
      <c r="E96" s="239"/>
      <c r="F96" s="239"/>
      <c r="G96" s="239"/>
      <c r="H96" s="239"/>
      <c r="I96" s="239"/>
      <c r="J96" s="239"/>
      <c r="K96" s="239"/>
      <c r="L96" s="241">
        <v>1.135</v>
      </c>
      <c r="M96" s="240">
        <v>7.2270000000000003</v>
      </c>
      <c r="N96" s="240">
        <v>0.32500000000000001</v>
      </c>
      <c r="O96" s="240">
        <v>8.0850000000000009</v>
      </c>
      <c r="P96" s="240">
        <v>0.95199999999999996</v>
      </c>
      <c r="Q96" s="240">
        <v>3.0000000000000001E-3</v>
      </c>
      <c r="R96" s="240">
        <v>2.4460000000000002</v>
      </c>
      <c r="S96" s="240">
        <v>0</v>
      </c>
      <c r="T96" s="240">
        <v>0</v>
      </c>
      <c r="U96" s="240">
        <v>1.147</v>
      </c>
      <c r="V96" s="240">
        <v>0.29799999999999999</v>
      </c>
      <c r="W96" s="240">
        <v>0</v>
      </c>
      <c r="X96" s="240">
        <v>0.40200000000000002</v>
      </c>
      <c r="Y96" s="240">
        <v>1.915</v>
      </c>
      <c r="Z96" s="240">
        <v>0</v>
      </c>
      <c r="AA96" s="240">
        <v>0</v>
      </c>
      <c r="AB96" s="240">
        <v>1.458</v>
      </c>
      <c r="AC96" s="240">
        <v>0.73599999999999999</v>
      </c>
      <c r="AD96" s="240">
        <v>1.8320000000000001</v>
      </c>
      <c r="AE96" s="240">
        <v>29.106999999999999</v>
      </c>
      <c r="AF96" s="240">
        <v>11.422000000000001</v>
      </c>
      <c r="AG96" s="240">
        <v>9.8529999999999998</v>
      </c>
      <c r="AH96" s="240">
        <v>11.923999999999999</v>
      </c>
      <c r="AI96" s="240">
        <v>20.855</v>
      </c>
      <c r="AJ96" s="240">
        <v>0.46200000000000002</v>
      </c>
      <c r="AK96" s="240">
        <v>1.173</v>
      </c>
      <c r="AL96" s="240">
        <v>2.5009999999999999</v>
      </c>
      <c r="AM96" s="240">
        <v>37.53</v>
      </c>
      <c r="AN96" s="240">
        <v>0.67400000000000004</v>
      </c>
      <c r="AO96" s="240">
        <v>76.787000000000006</v>
      </c>
      <c r="AP96" s="240">
        <v>3.4180000000000001</v>
      </c>
      <c r="AQ96" s="240">
        <v>6.7690000000000001</v>
      </c>
      <c r="AR96" s="240">
        <v>14.250999999999999</v>
      </c>
      <c r="AS96" s="240">
        <v>10.132999999999999</v>
      </c>
      <c r="AT96" s="240">
        <v>12.333</v>
      </c>
      <c r="AU96" s="240">
        <v>3.0129999999999999</v>
      </c>
      <c r="AV96" s="240">
        <v>3.9409999999999998</v>
      </c>
      <c r="AW96" s="240">
        <v>7.9059999999999997</v>
      </c>
      <c r="AX96" s="240">
        <v>8.9309999999999992</v>
      </c>
      <c r="AY96" s="240">
        <v>0.04</v>
      </c>
      <c r="AZ96" s="240">
        <v>1.8320000000000001</v>
      </c>
      <c r="BA96" s="240">
        <v>1574.194</v>
      </c>
      <c r="BB96" s="240">
        <v>6.085</v>
      </c>
      <c r="BC96" s="240">
        <v>114.291</v>
      </c>
      <c r="BD96" s="240">
        <v>4.6909999999999998</v>
      </c>
      <c r="BE96" s="240">
        <v>8.1199999999999992</v>
      </c>
      <c r="BF96" s="240">
        <v>9.702</v>
      </c>
      <c r="BG96" s="240">
        <v>1.28</v>
      </c>
      <c r="BH96" s="240">
        <v>2.5089999999999999</v>
      </c>
      <c r="BI96" s="240">
        <v>0.442</v>
      </c>
      <c r="BJ96" s="240">
        <v>0</v>
      </c>
      <c r="BK96" s="240">
        <v>0</v>
      </c>
      <c r="BL96" s="289">
        <v>0</v>
      </c>
      <c r="BM96" s="290">
        <f t="shared" si="5"/>
        <v>2024.1299999999999</v>
      </c>
      <c r="BN96" s="242"/>
      <c r="BO96" s="239">
        <v>0</v>
      </c>
      <c r="BP96" s="291">
        <f t="shared" si="6"/>
        <v>24590.074999999997</v>
      </c>
      <c r="BQ96" s="241">
        <f t="shared" si="7"/>
        <v>24590.074999999997</v>
      </c>
      <c r="BR96" s="292">
        <v>1.762</v>
      </c>
      <c r="BS96" s="239">
        <v>24588.312999999998</v>
      </c>
      <c r="BT96" s="293">
        <v>0</v>
      </c>
      <c r="BU96" s="293">
        <v>0</v>
      </c>
      <c r="BV96" s="239">
        <v>0</v>
      </c>
      <c r="BW96" s="294">
        <v>0</v>
      </c>
      <c r="BX96" s="242">
        <v>0</v>
      </c>
      <c r="BY96" s="210"/>
      <c r="BZ96" s="210"/>
    </row>
    <row r="97" spans="1:78">
      <c r="A97" s="267" t="s">
        <v>48</v>
      </c>
      <c r="B97" s="242" t="s">
        <v>290</v>
      </c>
      <c r="C97" s="240">
        <f t="shared" si="4"/>
        <v>11909.415000000001</v>
      </c>
      <c r="D97" s="239"/>
      <c r="E97" s="239"/>
      <c r="F97" s="239"/>
      <c r="G97" s="239"/>
      <c r="H97" s="239"/>
      <c r="I97" s="239"/>
      <c r="J97" s="239"/>
      <c r="K97" s="239"/>
      <c r="L97" s="241">
        <v>0.95399999999999996</v>
      </c>
      <c r="M97" s="240">
        <v>56.978999999999999</v>
      </c>
      <c r="N97" s="240">
        <v>0.377</v>
      </c>
      <c r="O97" s="240">
        <v>10.779</v>
      </c>
      <c r="P97" s="240">
        <v>0.52100000000000002</v>
      </c>
      <c r="Q97" s="240">
        <v>3.0000000000000001E-3</v>
      </c>
      <c r="R97" s="240">
        <v>0.86199999999999999</v>
      </c>
      <c r="S97" s="240">
        <v>0.223</v>
      </c>
      <c r="T97" s="240">
        <v>0</v>
      </c>
      <c r="U97" s="240">
        <v>1.085</v>
      </c>
      <c r="V97" s="240">
        <v>9.4E-2</v>
      </c>
      <c r="W97" s="240">
        <v>0</v>
      </c>
      <c r="X97" s="240">
        <v>0.45900000000000002</v>
      </c>
      <c r="Y97" s="240">
        <v>2.3439999999999999</v>
      </c>
      <c r="Z97" s="240">
        <v>0.19900000000000001</v>
      </c>
      <c r="AA97" s="240">
        <v>0.156</v>
      </c>
      <c r="AB97" s="240">
        <v>2.1040000000000001</v>
      </c>
      <c r="AC97" s="240">
        <v>1.637</v>
      </c>
      <c r="AD97" s="240">
        <v>0.876</v>
      </c>
      <c r="AE97" s="240">
        <v>6.0839999999999996</v>
      </c>
      <c r="AF97" s="240">
        <v>6.3289999999999997</v>
      </c>
      <c r="AG97" s="240">
        <v>25.148</v>
      </c>
      <c r="AH97" s="240">
        <v>5.7249999999999996</v>
      </c>
      <c r="AI97" s="240">
        <v>292.96600000000001</v>
      </c>
      <c r="AJ97" s="240">
        <v>0.53500000000000003</v>
      </c>
      <c r="AK97" s="240">
        <v>7.923</v>
      </c>
      <c r="AL97" s="240">
        <v>93.272000000000006</v>
      </c>
      <c r="AM97" s="240">
        <v>12.121</v>
      </c>
      <c r="AN97" s="240">
        <v>0.27900000000000003</v>
      </c>
      <c r="AO97" s="240">
        <v>4.5810000000000004</v>
      </c>
      <c r="AP97" s="240">
        <v>41.737000000000002</v>
      </c>
      <c r="AQ97" s="240">
        <v>3.74</v>
      </c>
      <c r="AR97" s="240">
        <v>3.6190000000000002</v>
      </c>
      <c r="AS97" s="240">
        <v>3.149</v>
      </c>
      <c r="AT97" s="240">
        <v>28.785</v>
      </c>
      <c r="AU97" s="240">
        <v>3.8519999999999999</v>
      </c>
      <c r="AV97" s="240">
        <v>1.244</v>
      </c>
      <c r="AW97" s="240">
        <v>0.13100000000000001</v>
      </c>
      <c r="AX97" s="240">
        <v>5.1989999999999998</v>
      </c>
      <c r="AY97" s="240">
        <v>3.3000000000000002E-2</v>
      </c>
      <c r="AZ97" s="240">
        <v>0.93700000000000006</v>
      </c>
      <c r="BA97" s="240">
        <v>12.448</v>
      </c>
      <c r="BB97" s="240">
        <v>1.1479999999999999</v>
      </c>
      <c r="BC97" s="240">
        <v>131.23699999999999</v>
      </c>
      <c r="BD97" s="240">
        <v>4.3120000000000003</v>
      </c>
      <c r="BE97" s="240">
        <v>9.6709999999999994</v>
      </c>
      <c r="BF97" s="240">
        <v>10.731</v>
      </c>
      <c r="BG97" s="240">
        <v>1.23</v>
      </c>
      <c r="BH97" s="240">
        <v>11.754</v>
      </c>
      <c r="BI97" s="240">
        <v>1.3540000000000001</v>
      </c>
      <c r="BJ97" s="240">
        <v>0</v>
      </c>
      <c r="BK97" s="240">
        <v>0</v>
      </c>
      <c r="BL97" s="289">
        <v>0</v>
      </c>
      <c r="BM97" s="290">
        <f t="shared" si="5"/>
        <v>810.92600000000004</v>
      </c>
      <c r="BN97" s="242"/>
      <c r="BO97" s="239">
        <v>2598.89</v>
      </c>
      <c r="BP97" s="291">
        <f t="shared" si="6"/>
        <v>8499.5990000000002</v>
      </c>
      <c r="BQ97" s="241">
        <f t="shared" si="7"/>
        <v>8499.5990000000002</v>
      </c>
      <c r="BR97" s="292">
        <v>0</v>
      </c>
      <c r="BS97" s="239">
        <v>8499.5990000000002</v>
      </c>
      <c r="BT97" s="293">
        <v>0</v>
      </c>
      <c r="BU97" s="293">
        <v>0</v>
      </c>
      <c r="BV97" s="239">
        <v>0</v>
      </c>
      <c r="BW97" s="294">
        <v>0</v>
      </c>
      <c r="BX97" s="242">
        <v>0</v>
      </c>
      <c r="BY97" s="210"/>
      <c r="BZ97" s="210"/>
    </row>
    <row r="98" spans="1:78">
      <c r="A98" s="267" t="s">
        <v>49</v>
      </c>
      <c r="B98" s="242" t="s">
        <v>209</v>
      </c>
      <c r="C98" s="240">
        <f t="shared" si="4"/>
        <v>1676.1919999999998</v>
      </c>
      <c r="D98" s="239"/>
      <c r="E98" s="239"/>
      <c r="F98" s="239"/>
      <c r="G98" s="239"/>
      <c r="H98" s="239"/>
      <c r="I98" s="239"/>
      <c r="J98" s="239"/>
      <c r="K98" s="239"/>
      <c r="L98" s="241">
        <v>0</v>
      </c>
      <c r="M98" s="240">
        <v>2E-3</v>
      </c>
      <c r="N98" s="240">
        <v>1.7000000000000001E-2</v>
      </c>
      <c r="O98" s="240">
        <v>4.2770000000000001</v>
      </c>
      <c r="P98" s="240">
        <v>0.154</v>
      </c>
      <c r="Q98" s="240">
        <v>1E-3</v>
      </c>
      <c r="R98" s="240">
        <v>0</v>
      </c>
      <c r="S98" s="240">
        <v>0.53900000000000003</v>
      </c>
      <c r="T98" s="240">
        <v>0</v>
      </c>
      <c r="U98" s="240">
        <v>4.4999999999999998E-2</v>
      </c>
      <c r="V98" s="240">
        <v>0.159</v>
      </c>
      <c r="W98" s="240">
        <v>1.7999999999999999E-2</v>
      </c>
      <c r="X98" s="240">
        <v>1.0999999999999999E-2</v>
      </c>
      <c r="Y98" s="240">
        <v>8.9999999999999993E-3</v>
      </c>
      <c r="Z98" s="240">
        <v>1E-3</v>
      </c>
      <c r="AA98" s="240">
        <v>2.4E-2</v>
      </c>
      <c r="AB98" s="240">
        <v>0.115</v>
      </c>
      <c r="AC98" s="240">
        <v>0.11600000000000001</v>
      </c>
      <c r="AD98" s="240">
        <v>1.4E-2</v>
      </c>
      <c r="AE98" s="240">
        <v>1.4219999999999999</v>
      </c>
      <c r="AF98" s="240">
        <v>0.56499999999999995</v>
      </c>
      <c r="AG98" s="240">
        <v>0.189</v>
      </c>
      <c r="AH98" s="240">
        <v>2.6909999999999998</v>
      </c>
      <c r="AI98" s="240">
        <v>0.79400000000000004</v>
      </c>
      <c r="AJ98" s="240">
        <v>8.0000000000000002E-3</v>
      </c>
      <c r="AK98" s="240">
        <v>0.86799999999999999</v>
      </c>
      <c r="AL98" s="240">
        <v>17.923999999999999</v>
      </c>
      <c r="AM98" s="240">
        <v>1.0049999999999999</v>
      </c>
      <c r="AN98" s="240">
        <v>0</v>
      </c>
      <c r="AO98" s="240">
        <v>1.7210000000000001</v>
      </c>
      <c r="AP98" s="240">
        <v>0.90200000000000002</v>
      </c>
      <c r="AQ98" s="240">
        <v>74.838999999999999</v>
      </c>
      <c r="AR98" s="240">
        <v>489.56</v>
      </c>
      <c r="AS98" s="240">
        <v>0.02</v>
      </c>
      <c r="AT98" s="240">
        <v>78.233999999999995</v>
      </c>
      <c r="AU98" s="240">
        <v>0.27600000000000002</v>
      </c>
      <c r="AV98" s="240">
        <v>0.20399999999999999</v>
      </c>
      <c r="AW98" s="240">
        <v>3.6999999999999998E-2</v>
      </c>
      <c r="AX98" s="240">
        <v>2.524</v>
      </c>
      <c r="AY98" s="240">
        <v>1.6E-2</v>
      </c>
      <c r="AZ98" s="240">
        <v>0</v>
      </c>
      <c r="BA98" s="240">
        <v>5.7000000000000002E-2</v>
      </c>
      <c r="BB98" s="240">
        <v>0.27900000000000003</v>
      </c>
      <c r="BC98" s="240">
        <v>5.2610000000000001</v>
      </c>
      <c r="BD98" s="240">
        <v>0</v>
      </c>
      <c r="BE98" s="240">
        <v>31.132999999999999</v>
      </c>
      <c r="BF98" s="240">
        <v>0.58299999999999996</v>
      </c>
      <c r="BG98" s="240">
        <v>0.122</v>
      </c>
      <c r="BH98" s="240">
        <v>2.2989999999999999</v>
      </c>
      <c r="BI98" s="240">
        <v>22.216999999999999</v>
      </c>
      <c r="BJ98" s="240">
        <v>0</v>
      </c>
      <c r="BK98" s="240">
        <v>0</v>
      </c>
      <c r="BL98" s="289">
        <v>0</v>
      </c>
      <c r="BM98" s="290">
        <f t="shared" si="5"/>
        <v>741.25199999999984</v>
      </c>
      <c r="BN98" s="242"/>
      <c r="BO98" s="239">
        <v>87.12</v>
      </c>
      <c r="BP98" s="291">
        <f t="shared" si="6"/>
        <v>847.81999999999994</v>
      </c>
      <c r="BQ98" s="241">
        <f t="shared" si="7"/>
        <v>847.81999999999994</v>
      </c>
      <c r="BR98" s="292">
        <v>78.858000000000004</v>
      </c>
      <c r="BS98" s="239">
        <v>768.96199999999999</v>
      </c>
      <c r="BT98" s="293">
        <v>0</v>
      </c>
      <c r="BU98" s="293">
        <v>0</v>
      </c>
      <c r="BV98" s="239">
        <v>0</v>
      </c>
      <c r="BW98" s="294">
        <v>0</v>
      </c>
      <c r="BX98" s="242">
        <v>0</v>
      </c>
      <c r="BY98" s="210"/>
      <c r="BZ98" s="210"/>
    </row>
    <row r="99" spans="1:78">
      <c r="A99" s="267" t="s">
        <v>50</v>
      </c>
      <c r="B99" s="242" t="s">
        <v>51</v>
      </c>
      <c r="C99" s="240">
        <f t="shared" si="4"/>
        <v>9849.4570000000003</v>
      </c>
      <c r="D99" s="239"/>
      <c r="E99" s="239"/>
      <c r="F99" s="239"/>
      <c r="G99" s="239"/>
      <c r="H99" s="239"/>
      <c r="I99" s="239"/>
      <c r="J99" s="239"/>
      <c r="K99" s="239"/>
      <c r="L99" s="241">
        <v>0.30199999999999999</v>
      </c>
      <c r="M99" s="240">
        <v>125.35</v>
      </c>
      <c r="N99" s="240">
        <v>0.11600000000000001</v>
      </c>
      <c r="O99" s="240">
        <v>23.457999999999998</v>
      </c>
      <c r="P99" s="240">
        <v>10.933999999999999</v>
      </c>
      <c r="Q99" s="240">
        <v>6.0000000000000001E-3</v>
      </c>
      <c r="R99" s="240">
        <v>1.145</v>
      </c>
      <c r="S99" s="240">
        <v>0.436</v>
      </c>
      <c r="T99" s="240">
        <v>0</v>
      </c>
      <c r="U99" s="240">
        <v>0.19400000000000001</v>
      </c>
      <c r="V99" s="240">
        <v>0.63500000000000001</v>
      </c>
      <c r="W99" s="240">
        <v>0.748</v>
      </c>
      <c r="X99" s="240">
        <v>1.6839999999999999</v>
      </c>
      <c r="Y99" s="240">
        <v>2.6179999999999999</v>
      </c>
      <c r="Z99" s="240">
        <v>0.29399999999999998</v>
      </c>
      <c r="AA99" s="240">
        <v>0.999</v>
      </c>
      <c r="AB99" s="240">
        <v>1.369</v>
      </c>
      <c r="AC99" s="240">
        <v>41.482999999999997</v>
      </c>
      <c r="AD99" s="240">
        <v>3.306</v>
      </c>
      <c r="AE99" s="240">
        <v>37.433999999999997</v>
      </c>
      <c r="AF99" s="240">
        <v>25.917999999999999</v>
      </c>
      <c r="AG99" s="240">
        <v>25.353999999999999</v>
      </c>
      <c r="AH99" s="240">
        <v>30.620999999999999</v>
      </c>
      <c r="AI99" s="240">
        <v>193.17099999999999</v>
      </c>
      <c r="AJ99" s="240">
        <v>67.941000000000003</v>
      </c>
      <c r="AK99" s="240">
        <v>4.5069999999999997</v>
      </c>
      <c r="AL99" s="240">
        <v>168.196</v>
      </c>
      <c r="AM99" s="240">
        <v>25.338999999999999</v>
      </c>
      <c r="AN99" s="240">
        <v>4.9720000000000004</v>
      </c>
      <c r="AO99" s="240">
        <v>57.287999999999997</v>
      </c>
      <c r="AP99" s="240">
        <v>13.529</v>
      </c>
      <c r="AQ99" s="240">
        <v>22.995999999999999</v>
      </c>
      <c r="AR99" s="240">
        <v>1577.33</v>
      </c>
      <c r="AS99" s="240">
        <v>9.2959999999999994</v>
      </c>
      <c r="AT99" s="240">
        <v>128.17699999999999</v>
      </c>
      <c r="AU99" s="240">
        <v>15.212</v>
      </c>
      <c r="AV99" s="240">
        <v>22.786000000000001</v>
      </c>
      <c r="AW99" s="240">
        <v>1.645</v>
      </c>
      <c r="AX99" s="240">
        <v>94.087000000000003</v>
      </c>
      <c r="AY99" s="240">
        <v>0.218</v>
      </c>
      <c r="AZ99" s="240">
        <v>2.8490000000000002</v>
      </c>
      <c r="BA99" s="240">
        <v>65.933999999999997</v>
      </c>
      <c r="BB99" s="240">
        <v>9.9990000000000006</v>
      </c>
      <c r="BC99" s="240">
        <v>100.453</v>
      </c>
      <c r="BD99" s="240">
        <v>4.5890000000000004</v>
      </c>
      <c r="BE99" s="240">
        <v>22.38</v>
      </c>
      <c r="BF99" s="240">
        <v>10.884</v>
      </c>
      <c r="BG99" s="240">
        <v>1.869</v>
      </c>
      <c r="BH99" s="240">
        <v>8.0830000000000002</v>
      </c>
      <c r="BI99" s="240">
        <v>12.257</v>
      </c>
      <c r="BJ99" s="240">
        <v>0</v>
      </c>
      <c r="BK99" s="240">
        <v>0</v>
      </c>
      <c r="BL99" s="289">
        <v>0</v>
      </c>
      <c r="BM99" s="290">
        <f t="shared" si="5"/>
        <v>2980.3910000000001</v>
      </c>
      <c r="BN99" s="242"/>
      <c r="BO99" s="239">
        <v>968.67</v>
      </c>
      <c r="BP99" s="291">
        <f t="shared" si="6"/>
        <v>5900.3959999999997</v>
      </c>
      <c r="BQ99" s="241">
        <f t="shared" si="7"/>
        <v>5900.3959999999997</v>
      </c>
      <c r="BR99" s="292">
        <v>0</v>
      </c>
      <c r="BS99" s="239">
        <v>5900.3959999999997</v>
      </c>
      <c r="BT99" s="293">
        <v>0</v>
      </c>
      <c r="BU99" s="293">
        <v>0</v>
      </c>
      <c r="BV99" s="239">
        <v>0</v>
      </c>
      <c r="BW99" s="294">
        <v>0</v>
      </c>
      <c r="BX99" s="242">
        <v>0</v>
      </c>
      <c r="BY99" s="210"/>
      <c r="BZ99" s="210"/>
    </row>
    <row r="100" spans="1:78">
      <c r="A100" s="267" t="s">
        <v>52</v>
      </c>
      <c r="B100" s="242" t="s">
        <v>188</v>
      </c>
      <c r="C100" s="240">
        <f t="shared" si="4"/>
        <v>2393.848</v>
      </c>
      <c r="D100" s="239"/>
      <c r="E100" s="239"/>
      <c r="F100" s="239"/>
      <c r="G100" s="239"/>
      <c r="H100" s="239"/>
      <c r="I100" s="239"/>
      <c r="J100" s="239"/>
      <c r="K100" s="239"/>
      <c r="L100" s="241">
        <v>8.9999999999999993E-3</v>
      </c>
      <c r="M100" s="240">
        <v>0</v>
      </c>
      <c r="N100" s="240">
        <v>0.34</v>
      </c>
      <c r="O100" s="240">
        <v>3.0750000000000002</v>
      </c>
      <c r="P100" s="240">
        <v>8.3719999999999999</v>
      </c>
      <c r="Q100" s="240">
        <v>2E-3</v>
      </c>
      <c r="R100" s="240">
        <v>0.75900000000000001</v>
      </c>
      <c r="S100" s="240">
        <v>3.6999999999999998E-2</v>
      </c>
      <c r="T100" s="240">
        <v>0</v>
      </c>
      <c r="U100" s="240">
        <v>3.097</v>
      </c>
      <c r="V100" s="240">
        <v>1.615</v>
      </c>
      <c r="W100" s="240">
        <v>0.15</v>
      </c>
      <c r="X100" s="240">
        <v>1.1850000000000001</v>
      </c>
      <c r="Y100" s="240">
        <v>0.82599999999999996</v>
      </c>
      <c r="Z100" s="240">
        <v>5.0000000000000001E-3</v>
      </c>
      <c r="AA100" s="240">
        <v>0.115</v>
      </c>
      <c r="AB100" s="240">
        <v>0.39300000000000002</v>
      </c>
      <c r="AC100" s="240">
        <v>2.9809999999999999</v>
      </c>
      <c r="AD100" s="240">
        <v>6.4290000000000003</v>
      </c>
      <c r="AE100" s="240">
        <v>28.254999999999999</v>
      </c>
      <c r="AF100" s="240">
        <v>7.7309999999999999</v>
      </c>
      <c r="AG100" s="240">
        <v>10.302</v>
      </c>
      <c r="AH100" s="240">
        <v>21.92</v>
      </c>
      <c r="AI100" s="240">
        <v>27.695</v>
      </c>
      <c r="AJ100" s="240">
        <v>1.83</v>
      </c>
      <c r="AK100" s="240">
        <v>3.63</v>
      </c>
      <c r="AL100" s="240">
        <v>130.53800000000001</v>
      </c>
      <c r="AM100" s="240">
        <v>30.948</v>
      </c>
      <c r="AN100" s="240">
        <v>1.905</v>
      </c>
      <c r="AO100" s="240">
        <v>30.855</v>
      </c>
      <c r="AP100" s="240">
        <v>4.4139999999999997</v>
      </c>
      <c r="AQ100" s="240">
        <v>3.6619999999999999</v>
      </c>
      <c r="AR100" s="240">
        <v>0.378</v>
      </c>
      <c r="AS100" s="240">
        <v>48.569000000000003</v>
      </c>
      <c r="AT100" s="240">
        <v>0</v>
      </c>
      <c r="AU100" s="240">
        <v>0</v>
      </c>
      <c r="AV100" s="240">
        <v>11.593999999999999</v>
      </c>
      <c r="AW100" s="240">
        <v>0.97299999999999998</v>
      </c>
      <c r="AX100" s="240">
        <v>10.696999999999999</v>
      </c>
      <c r="AY100" s="240">
        <v>0.14799999999999999</v>
      </c>
      <c r="AZ100" s="240">
        <v>0</v>
      </c>
      <c r="BA100" s="240">
        <v>11.811</v>
      </c>
      <c r="BB100" s="240">
        <v>2.9590000000000001</v>
      </c>
      <c r="BC100" s="240">
        <v>92.527000000000001</v>
      </c>
      <c r="BD100" s="240">
        <v>0.51900000000000002</v>
      </c>
      <c r="BE100" s="240">
        <v>5.9290000000000003</v>
      </c>
      <c r="BF100" s="240">
        <v>3.2480000000000002</v>
      </c>
      <c r="BG100" s="240">
        <v>1.2769999999999999</v>
      </c>
      <c r="BH100" s="240">
        <v>0</v>
      </c>
      <c r="BI100" s="240">
        <v>7.6999999999999999E-2</v>
      </c>
      <c r="BJ100" s="240">
        <v>0</v>
      </c>
      <c r="BK100" s="240">
        <v>0</v>
      </c>
      <c r="BL100" s="289">
        <v>0</v>
      </c>
      <c r="BM100" s="290">
        <f t="shared" si="5"/>
        <v>523.78100000000006</v>
      </c>
      <c r="BN100" s="242"/>
      <c r="BO100" s="239">
        <v>233.03800000000001</v>
      </c>
      <c r="BP100" s="291">
        <f t="shared" si="6"/>
        <v>0</v>
      </c>
      <c r="BQ100" s="241">
        <f t="shared" si="7"/>
        <v>0</v>
      </c>
      <c r="BR100" s="292">
        <v>0</v>
      </c>
      <c r="BS100" s="239">
        <v>0</v>
      </c>
      <c r="BT100" s="293">
        <v>0</v>
      </c>
      <c r="BU100" s="293">
        <v>0</v>
      </c>
      <c r="BV100" s="239">
        <v>1637.029</v>
      </c>
      <c r="BW100" s="294">
        <v>0</v>
      </c>
      <c r="BX100" s="242">
        <v>0</v>
      </c>
      <c r="BY100" s="210"/>
      <c r="BZ100" s="210"/>
    </row>
    <row r="101" spans="1:78">
      <c r="A101" s="267" t="s">
        <v>53</v>
      </c>
      <c r="B101" s="242" t="s">
        <v>137</v>
      </c>
      <c r="C101" s="240">
        <f t="shared" si="4"/>
        <v>17148.639000000003</v>
      </c>
      <c r="D101" s="239"/>
      <c r="E101" s="239"/>
      <c r="F101" s="239"/>
      <c r="G101" s="239"/>
      <c r="H101" s="239"/>
      <c r="I101" s="239"/>
      <c r="J101" s="239"/>
      <c r="K101" s="239"/>
      <c r="L101" s="241">
        <v>0.69299999999999995</v>
      </c>
      <c r="M101" s="240">
        <v>10.284000000000001</v>
      </c>
      <c r="N101" s="240">
        <v>2.226</v>
      </c>
      <c r="O101" s="240">
        <v>67.546000000000006</v>
      </c>
      <c r="P101" s="240">
        <v>55.526000000000003</v>
      </c>
      <c r="Q101" s="240">
        <v>0.13400000000000001</v>
      </c>
      <c r="R101" s="240">
        <v>1.79</v>
      </c>
      <c r="S101" s="240">
        <v>0.748</v>
      </c>
      <c r="T101" s="240">
        <v>0</v>
      </c>
      <c r="U101" s="240">
        <v>37.122</v>
      </c>
      <c r="V101" s="240">
        <v>17.695</v>
      </c>
      <c r="W101" s="240">
        <v>2.3559999999999999</v>
      </c>
      <c r="X101" s="240">
        <v>11.961</v>
      </c>
      <c r="Y101" s="240">
        <v>21.446999999999999</v>
      </c>
      <c r="Z101" s="240">
        <v>2.3E-2</v>
      </c>
      <c r="AA101" s="240">
        <v>2.988</v>
      </c>
      <c r="AB101" s="240">
        <v>3.3149999999999999</v>
      </c>
      <c r="AC101" s="240">
        <v>471.12700000000001</v>
      </c>
      <c r="AD101" s="240">
        <v>52.484000000000002</v>
      </c>
      <c r="AE101" s="240">
        <v>628.67200000000003</v>
      </c>
      <c r="AF101" s="240">
        <v>81.266999999999996</v>
      </c>
      <c r="AG101" s="240">
        <v>109.943</v>
      </c>
      <c r="AH101" s="240">
        <v>129.28399999999999</v>
      </c>
      <c r="AI101" s="240">
        <v>352.32299999999998</v>
      </c>
      <c r="AJ101" s="240">
        <v>14.71</v>
      </c>
      <c r="AK101" s="240">
        <v>120.315</v>
      </c>
      <c r="AL101" s="240">
        <v>21.173999999999999</v>
      </c>
      <c r="AM101" s="240">
        <v>139.15199999999999</v>
      </c>
      <c r="AN101" s="240">
        <v>8.1959999999999997</v>
      </c>
      <c r="AO101" s="240">
        <v>420.48599999999999</v>
      </c>
      <c r="AP101" s="240">
        <v>58.453000000000003</v>
      </c>
      <c r="AQ101" s="240">
        <v>7.4489999999999998</v>
      </c>
      <c r="AR101" s="240">
        <v>353.137</v>
      </c>
      <c r="AS101" s="240">
        <v>8.9369999999999994</v>
      </c>
      <c r="AT101" s="240">
        <v>936.21</v>
      </c>
      <c r="AU101" s="240">
        <v>36.015999999999998</v>
      </c>
      <c r="AV101" s="240">
        <v>246.71899999999999</v>
      </c>
      <c r="AW101" s="240">
        <v>1288.3820000000001</v>
      </c>
      <c r="AX101" s="240">
        <v>17.178999999999998</v>
      </c>
      <c r="AY101" s="240">
        <v>0.249</v>
      </c>
      <c r="AZ101" s="240">
        <v>16.963999999999999</v>
      </c>
      <c r="BA101" s="240">
        <v>26.588999999999999</v>
      </c>
      <c r="BB101" s="240">
        <v>17.760000000000002</v>
      </c>
      <c r="BC101" s="240">
        <v>562.19100000000003</v>
      </c>
      <c r="BD101" s="240">
        <v>0</v>
      </c>
      <c r="BE101" s="240">
        <v>27.536999999999999</v>
      </c>
      <c r="BF101" s="240">
        <v>1.766</v>
      </c>
      <c r="BG101" s="240">
        <v>2.7959999999999998</v>
      </c>
      <c r="BH101" s="240">
        <v>2.7149999999999999</v>
      </c>
      <c r="BI101" s="240">
        <v>9.9689999999999994</v>
      </c>
      <c r="BJ101" s="240">
        <v>0</v>
      </c>
      <c r="BK101" s="240">
        <v>0</v>
      </c>
      <c r="BL101" s="289">
        <v>0</v>
      </c>
      <c r="BM101" s="290">
        <f t="shared" si="5"/>
        <v>6406.005000000001</v>
      </c>
      <c r="BN101" s="242"/>
      <c r="BO101" s="239">
        <v>4919.5559999999996</v>
      </c>
      <c r="BP101" s="291">
        <f t="shared" si="6"/>
        <v>5823.0779999999995</v>
      </c>
      <c r="BQ101" s="241">
        <f t="shared" si="7"/>
        <v>5327.0749999999998</v>
      </c>
      <c r="BR101" s="292">
        <v>0</v>
      </c>
      <c r="BS101" s="239">
        <v>5327.0749999999998</v>
      </c>
      <c r="BT101" s="293">
        <v>496.00299999999999</v>
      </c>
      <c r="BU101" s="293">
        <v>0</v>
      </c>
      <c r="BV101" s="239">
        <v>0</v>
      </c>
      <c r="BW101" s="294">
        <v>0</v>
      </c>
      <c r="BX101" s="242">
        <v>0</v>
      </c>
      <c r="BY101" s="210"/>
      <c r="BZ101" s="210"/>
    </row>
    <row r="102" spans="1:78">
      <c r="A102" s="267" t="s">
        <v>54</v>
      </c>
      <c r="B102" s="242" t="s">
        <v>138</v>
      </c>
      <c r="C102" s="240">
        <f t="shared" si="4"/>
        <v>2445.625</v>
      </c>
      <c r="D102" s="239"/>
      <c r="E102" s="239"/>
      <c r="F102" s="239"/>
      <c r="G102" s="239"/>
      <c r="H102" s="239"/>
      <c r="I102" s="239"/>
      <c r="J102" s="239"/>
      <c r="K102" s="239"/>
      <c r="L102" s="241">
        <v>0.318</v>
      </c>
      <c r="M102" s="240">
        <v>35.884999999999998</v>
      </c>
      <c r="N102" s="240">
        <v>0.68200000000000005</v>
      </c>
      <c r="O102" s="240">
        <v>18.808</v>
      </c>
      <c r="P102" s="240">
        <v>18.459</v>
      </c>
      <c r="Q102" s="240">
        <v>1.4999999999999999E-2</v>
      </c>
      <c r="R102" s="240">
        <v>1.304</v>
      </c>
      <c r="S102" s="240">
        <v>5.3090000000000002</v>
      </c>
      <c r="T102" s="240">
        <v>0</v>
      </c>
      <c r="U102" s="240">
        <v>7.4160000000000004</v>
      </c>
      <c r="V102" s="240">
        <v>1.171</v>
      </c>
      <c r="W102" s="240">
        <v>0.50800000000000001</v>
      </c>
      <c r="X102" s="240">
        <v>3.2029999999999998</v>
      </c>
      <c r="Y102" s="240">
        <v>1.7769999999999999</v>
      </c>
      <c r="Z102" s="240">
        <v>1.4999999999999999E-2</v>
      </c>
      <c r="AA102" s="240">
        <v>0.875</v>
      </c>
      <c r="AB102" s="240">
        <v>1.425</v>
      </c>
      <c r="AC102" s="240">
        <v>57.499000000000002</v>
      </c>
      <c r="AD102" s="240">
        <v>17.577000000000002</v>
      </c>
      <c r="AE102" s="240">
        <v>157.98400000000001</v>
      </c>
      <c r="AF102" s="240">
        <v>23.518999999999998</v>
      </c>
      <c r="AG102" s="240">
        <v>17.36</v>
      </c>
      <c r="AH102" s="240">
        <v>134.161</v>
      </c>
      <c r="AI102" s="240">
        <v>48.805</v>
      </c>
      <c r="AJ102" s="240">
        <v>54.180999999999997</v>
      </c>
      <c r="AK102" s="240">
        <v>38.704000000000001</v>
      </c>
      <c r="AL102" s="240">
        <v>72.08</v>
      </c>
      <c r="AM102" s="240">
        <v>66.22</v>
      </c>
      <c r="AN102" s="240">
        <v>1.746</v>
      </c>
      <c r="AO102" s="240">
        <v>139.54400000000001</v>
      </c>
      <c r="AP102" s="240">
        <v>4.0720000000000001</v>
      </c>
      <c r="AQ102" s="240">
        <v>6.1749999999999998</v>
      </c>
      <c r="AR102" s="240">
        <v>25.478999999999999</v>
      </c>
      <c r="AS102" s="240">
        <v>11.707000000000001</v>
      </c>
      <c r="AT102" s="240">
        <v>40.439</v>
      </c>
      <c r="AU102" s="240">
        <v>475.80500000000001</v>
      </c>
      <c r="AV102" s="240">
        <v>2.1219999999999999</v>
      </c>
      <c r="AW102" s="240">
        <v>20.2</v>
      </c>
      <c r="AX102" s="240">
        <v>23.893000000000001</v>
      </c>
      <c r="AY102" s="240">
        <v>2E-3</v>
      </c>
      <c r="AZ102" s="240">
        <v>31.390999999999998</v>
      </c>
      <c r="BA102" s="240">
        <v>44.136000000000003</v>
      </c>
      <c r="BB102" s="240">
        <v>5.8659999999999997</v>
      </c>
      <c r="BC102" s="240">
        <v>0.20399999999999999</v>
      </c>
      <c r="BD102" s="240">
        <v>29.251000000000001</v>
      </c>
      <c r="BE102" s="240">
        <v>6.2329999999999997</v>
      </c>
      <c r="BF102" s="240">
        <v>3.4940000000000002</v>
      </c>
      <c r="BG102" s="240">
        <v>2.1120000000000001</v>
      </c>
      <c r="BH102" s="240">
        <v>0</v>
      </c>
      <c r="BI102" s="240">
        <v>5.7670000000000003</v>
      </c>
      <c r="BJ102" s="240">
        <v>0</v>
      </c>
      <c r="BK102" s="240">
        <v>0</v>
      </c>
      <c r="BL102" s="289">
        <v>0</v>
      </c>
      <c r="BM102" s="290">
        <f t="shared" si="5"/>
        <v>1664.8980000000001</v>
      </c>
      <c r="BN102" s="242"/>
      <c r="BO102" s="239">
        <v>0</v>
      </c>
      <c r="BP102" s="291">
        <f t="shared" si="6"/>
        <v>780.72699999999998</v>
      </c>
      <c r="BQ102" s="241">
        <f t="shared" si="7"/>
        <v>780.72699999999998</v>
      </c>
      <c r="BR102" s="292">
        <v>0</v>
      </c>
      <c r="BS102" s="239">
        <v>780.72699999999998</v>
      </c>
      <c r="BT102" s="293">
        <v>0</v>
      </c>
      <c r="BU102" s="293">
        <v>0</v>
      </c>
      <c r="BV102" s="239">
        <v>0</v>
      </c>
      <c r="BW102" s="294">
        <v>0</v>
      </c>
      <c r="BX102" s="242">
        <v>0</v>
      </c>
      <c r="BY102" s="210"/>
      <c r="BZ102" s="210"/>
    </row>
    <row r="103" spans="1:78">
      <c r="A103" s="267" t="s">
        <v>55</v>
      </c>
      <c r="B103" s="242" t="s">
        <v>189</v>
      </c>
      <c r="C103" s="240">
        <f t="shared" si="4"/>
        <v>1297.7660000000003</v>
      </c>
      <c r="D103" s="239"/>
      <c r="E103" s="239"/>
      <c r="F103" s="239"/>
      <c r="G103" s="239"/>
      <c r="H103" s="239"/>
      <c r="I103" s="239"/>
      <c r="J103" s="239"/>
      <c r="K103" s="239"/>
      <c r="L103" s="241">
        <v>1.046</v>
      </c>
      <c r="M103" s="240">
        <v>0</v>
      </c>
      <c r="N103" s="240">
        <v>0.122</v>
      </c>
      <c r="O103" s="240">
        <v>1.107</v>
      </c>
      <c r="P103" s="240">
        <v>0</v>
      </c>
      <c r="Q103" s="240">
        <v>7.0000000000000001E-3</v>
      </c>
      <c r="R103" s="240">
        <v>0</v>
      </c>
      <c r="S103" s="240">
        <v>4.8689999999999998</v>
      </c>
      <c r="T103" s="240">
        <v>0</v>
      </c>
      <c r="U103" s="240">
        <v>0</v>
      </c>
      <c r="V103" s="240">
        <v>0</v>
      </c>
      <c r="W103" s="240">
        <v>0</v>
      </c>
      <c r="X103" s="240">
        <v>1.393</v>
      </c>
      <c r="Y103" s="240">
        <v>0.16200000000000001</v>
      </c>
      <c r="Z103" s="240">
        <v>0</v>
      </c>
      <c r="AA103" s="240">
        <v>0.41799999999999998</v>
      </c>
      <c r="AB103" s="240">
        <v>8.5999999999999993E-2</v>
      </c>
      <c r="AC103" s="240">
        <v>0</v>
      </c>
      <c r="AD103" s="240">
        <v>0</v>
      </c>
      <c r="AE103" s="240">
        <v>0</v>
      </c>
      <c r="AF103" s="240">
        <v>0</v>
      </c>
      <c r="AG103" s="240">
        <v>0</v>
      </c>
      <c r="AH103" s="240">
        <v>44.213000000000001</v>
      </c>
      <c r="AI103" s="240">
        <v>64.213999999999999</v>
      </c>
      <c r="AJ103" s="240">
        <v>0.311</v>
      </c>
      <c r="AK103" s="240">
        <v>0</v>
      </c>
      <c r="AL103" s="240">
        <v>14.994</v>
      </c>
      <c r="AM103" s="240">
        <v>5.218</v>
      </c>
      <c r="AN103" s="240">
        <v>0</v>
      </c>
      <c r="AO103" s="240">
        <v>0</v>
      </c>
      <c r="AP103" s="240">
        <v>0</v>
      </c>
      <c r="AQ103" s="240">
        <v>3.2290000000000001</v>
      </c>
      <c r="AR103" s="240">
        <v>4.665</v>
      </c>
      <c r="AS103" s="240">
        <v>0.65700000000000003</v>
      </c>
      <c r="AT103" s="240">
        <v>531.21400000000006</v>
      </c>
      <c r="AU103" s="240">
        <v>68.326999999999998</v>
      </c>
      <c r="AV103" s="240">
        <v>-13.382</v>
      </c>
      <c r="AW103" s="240">
        <v>0</v>
      </c>
      <c r="AX103" s="240">
        <v>6.7910000000000004</v>
      </c>
      <c r="AY103" s="240">
        <v>0</v>
      </c>
      <c r="AZ103" s="240">
        <v>0</v>
      </c>
      <c r="BA103" s="240">
        <v>2.9590000000000001</v>
      </c>
      <c r="BB103" s="240">
        <v>0</v>
      </c>
      <c r="BC103" s="240">
        <v>198.74299999999999</v>
      </c>
      <c r="BD103" s="240">
        <v>16.436</v>
      </c>
      <c r="BE103" s="240">
        <v>143.84700000000001</v>
      </c>
      <c r="BF103" s="240">
        <v>109.80800000000001</v>
      </c>
      <c r="BG103" s="240">
        <v>0.255</v>
      </c>
      <c r="BH103" s="240">
        <v>0</v>
      </c>
      <c r="BI103" s="240">
        <v>3.9049999999999998</v>
      </c>
      <c r="BJ103" s="240">
        <v>0</v>
      </c>
      <c r="BK103" s="240">
        <v>0</v>
      </c>
      <c r="BL103" s="289">
        <v>0</v>
      </c>
      <c r="BM103" s="290">
        <f t="shared" si="5"/>
        <v>1215.6140000000003</v>
      </c>
      <c r="BN103" s="242"/>
      <c r="BO103" s="239">
        <v>0</v>
      </c>
      <c r="BP103" s="291">
        <f t="shared" si="6"/>
        <v>82.152000000000001</v>
      </c>
      <c r="BQ103" s="241">
        <f t="shared" si="7"/>
        <v>82.152000000000001</v>
      </c>
      <c r="BR103" s="292">
        <v>0</v>
      </c>
      <c r="BS103" s="239">
        <v>82.152000000000001</v>
      </c>
      <c r="BT103" s="293">
        <v>0</v>
      </c>
      <c r="BU103" s="293">
        <v>0</v>
      </c>
      <c r="BV103" s="239">
        <v>0</v>
      </c>
      <c r="BW103" s="294">
        <v>0</v>
      </c>
      <c r="BX103" s="242">
        <v>0</v>
      </c>
      <c r="BY103" s="210"/>
      <c r="BZ103" s="210"/>
    </row>
    <row r="104" spans="1:78">
      <c r="A104" s="267" t="s">
        <v>56</v>
      </c>
      <c r="B104" s="242" t="s">
        <v>175</v>
      </c>
      <c r="C104" s="240">
        <f t="shared" si="4"/>
        <v>18363.909</v>
      </c>
      <c r="D104" s="239"/>
      <c r="E104" s="239"/>
      <c r="F104" s="239"/>
      <c r="G104" s="239"/>
      <c r="H104" s="239"/>
      <c r="I104" s="239"/>
      <c r="J104" s="239"/>
      <c r="K104" s="239"/>
      <c r="L104" s="241">
        <v>0</v>
      </c>
      <c r="M104" s="240">
        <v>8.8999999999999996E-2</v>
      </c>
      <c r="N104" s="240">
        <v>0.98099999999999998</v>
      </c>
      <c r="O104" s="240">
        <v>32.195</v>
      </c>
      <c r="P104" s="240">
        <v>26.939</v>
      </c>
      <c r="Q104" s="240">
        <v>6.0000000000000001E-3</v>
      </c>
      <c r="R104" s="240">
        <v>3.5019999999999998</v>
      </c>
      <c r="S104" s="240">
        <v>0.80700000000000005</v>
      </c>
      <c r="T104" s="240">
        <v>0</v>
      </c>
      <c r="U104" s="240">
        <v>7.3010000000000002</v>
      </c>
      <c r="V104" s="240">
        <v>0</v>
      </c>
      <c r="W104" s="240">
        <v>0</v>
      </c>
      <c r="X104" s="240">
        <v>3.1320000000000001</v>
      </c>
      <c r="Y104" s="240">
        <v>4.0519999999999996</v>
      </c>
      <c r="Z104" s="240">
        <v>0.28299999999999997</v>
      </c>
      <c r="AA104" s="240">
        <v>0.53700000000000003</v>
      </c>
      <c r="AB104" s="240">
        <v>0.6</v>
      </c>
      <c r="AC104" s="240">
        <v>13.95</v>
      </c>
      <c r="AD104" s="240">
        <v>2.9460000000000002</v>
      </c>
      <c r="AE104" s="240">
        <v>136.87299999999999</v>
      </c>
      <c r="AF104" s="240">
        <v>72.192999999999998</v>
      </c>
      <c r="AG104" s="240">
        <v>75.924999999999997</v>
      </c>
      <c r="AH104" s="240">
        <v>34.701000000000001</v>
      </c>
      <c r="AI104" s="240">
        <v>233.08699999999999</v>
      </c>
      <c r="AJ104" s="240">
        <v>23.86</v>
      </c>
      <c r="AK104" s="240">
        <v>9.6389999999999993</v>
      </c>
      <c r="AL104" s="240">
        <v>12.653</v>
      </c>
      <c r="AM104" s="240">
        <v>30.436</v>
      </c>
      <c r="AN104" s="240">
        <v>0.88</v>
      </c>
      <c r="AO104" s="240">
        <v>353.67399999999998</v>
      </c>
      <c r="AP104" s="240">
        <v>70.308999999999997</v>
      </c>
      <c r="AQ104" s="240">
        <v>10.271000000000001</v>
      </c>
      <c r="AR104" s="240">
        <v>51.344000000000001</v>
      </c>
      <c r="AS104" s="240">
        <v>8.6940000000000008</v>
      </c>
      <c r="AT104" s="240">
        <v>142.89699999999999</v>
      </c>
      <c r="AU104" s="240">
        <v>5.6950000000000003</v>
      </c>
      <c r="AV104" s="240">
        <v>3.45</v>
      </c>
      <c r="AW104" s="240">
        <v>104.908</v>
      </c>
      <c r="AX104" s="240">
        <v>14.321</v>
      </c>
      <c r="AY104" s="240">
        <v>0.57799999999999996</v>
      </c>
      <c r="AZ104" s="240">
        <v>6.649</v>
      </c>
      <c r="BA104" s="240">
        <v>40.247999999999998</v>
      </c>
      <c r="BB104" s="240">
        <v>9.02</v>
      </c>
      <c r="BC104" s="240">
        <v>68.311999999999998</v>
      </c>
      <c r="BD104" s="240">
        <v>0.88600000000000001</v>
      </c>
      <c r="BE104" s="240">
        <v>40.704000000000001</v>
      </c>
      <c r="BF104" s="240">
        <v>13.731</v>
      </c>
      <c r="BG104" s="240">
        <v>23.117000000000001</v>
      </c>
      <c r="BH104" s="240">
        <v>10.348000000000001</v>
      </c>
      <c r="BI104" s="240">
        <v>62.994</v>
      </c>
      <c r="BJ104" s="240">
        <v>0</v>
      </c>
      <c r="BK104" s="240">
        <v>0</v>
      </c>
      <c r="BL104" s="289">
        <v>0</v>
      </c>
      <c r="BM104" s="290">
        <f t="shared" si="5"/>
        <v>1769.7169999999992</v>
      </c>
      <c r="BN104" s="242"/>
      <c r="BO104" s="239">
        <v>0</v>
      </c>
      <c r="BP104" s="291">
        <f t="shared" si="6"/>
        <v>16594.191999999999</v>
      </c>
      <c r="BQ104" s="241">
        <f t="shared" si="7"/>
        <v>16594.191999999999</v>
      </c>
      <c r="BR104" s="292">
        <v>12927.653</v>
      </c>
      <c r="BS104" s="239">
        <v>3666.5390000000002</v>
      </c>
      <c r="BT104" s="293">
        <v>0</v>
      </c>
      <c r="BU104" s="293">
        <v>0</v>
      </c>
      <c r="BV104" s="239">
        <v>0</v>
      </c>
      <c r="BW104" s="294">
        <v>0</v>
      </c>
      <c r="BX104" s="242">
        <v>0</v>
      </c>
      <c r="BY104" s="210"/>
      <c r="BZ104" s="210"/>
    </row>
    <row r="105" spans="1:78">
      <c r="A105" s="267" t="s">
        <v>57</v>
      </c>
      <c r="B105" s="242" t="s">
        <v>210</v>
      </c>
      <c r="C105" s="240">
        <f t="shared" si="4"/>
        <v>10139.867</v>
      </c>
      <c r="D105" s="239"/>
      <c r="E105" s="239"/>
      <c r="F105" s="239"/>
      <c r="G105" s="239"/>
      <c r="H105" s="239"/>
      <c r="I105" s="239"/>
      <c r="J105" s="239"/>
      <c r="K105" s="239"/>
      <c r="L105" s="241">
        <v>2.762</v>
      </c>
      <c r="M105" s="240">
        <v>16.457999999999998</v>
      </c>
      <c r="N105" s="240">
        <v>9.2080000000000002</v>
      </c>
      <c r="O105" s="240">
        <v>81.113</v>
      </c>
      <c r="P105" s="240">
        <v>46.436999999999998</v>
      </c>
      <c r="Q105" s="240">
        <v>4.4999999999999998E-2</v>
      </c>
      <c r="R105" s="240">
        <v>6.6139999999999999</v>
      </c>
      <c r="S105" s="240">
        <v>1.921</v>
      </c>
      <c r="T105" s="240">
        <v>0</v>
      </c>
      <c r="U105" s="240">
        <v>24.413</v>
      </c>
      <c r="V105" s="240">
        <v>1.274</v>
      </c>
      <c r="W105" s="240">
        <v>3.18</v>
      </c>
      <c r="X105" s="240">
        <v>9.8059999999999992</v>
      </c>
      <c r="Y105" s="240">
        <v>4.0389999999999997</v>
      </c>
      <c r="Z105" s="240">
        <v>0.14299999999999999</v>
      </c>
      <c r="AA105" s="240">
        <v>3.1760000000000002</v>
      </c>
      <c r="AB105" s="240">
        <v>6.0830000000000002</v>
      </c>
      <c r="AC105" s="240">
        <v>102.539</v>
      </c>
      <c r="AD105" s="240">
        <v>96.123999999999995</v>
      </c>
      <c r="AE105" s="240">
        <v>478.33499999999998</v>
      </c>
      <c r="AF105" s="240">
        <v>106.74</v>
      </c>
      <c r="AG105" s="240">
        <v>141.38399999999999</v>
      </c>
      <c r="AH105" s="240">
        <v>222.03</v>
      </c>
      <c r="AI105" s="240">
        <v>48.726999999999997</v>
      </c>
      <c r="AJ105" s="240">
        <v>19.155000000000001</v>
      </c>
      <c r="AK105" s="240">
        <v>146.77600000000001</v>
      </c>
      <c r="AL105" s="240">
        <v>126.35299999999999</v>
      </c>
      <c r="AM105" s="240">
        <v>151.64099999999999</v>
      </c>
      <c r="AN105" s="240">
        <v>18.042000000000002</v>
      </c>
      <c r="AO105" s="240">
        <v>278.89999999999998</v>
      </c>
      <c r="AP105" s="240">
        <v>25.047000000000001</v>
      </c>
      <c r="AQ105" s="240">
        <v>127.45099999999999</v>
      </c>
      <c r="AR105" s="240">
        <v>667.08399999999995</v>
      </c>
      <c r="AS105" s="240">
        <v>73.406000000000006</v>
      </c>
      <c r="AT105" s="240">
        <v>168.429</v>
      </c>
      <c r="AU105" s="240">
        <v>90.91</v>
      </c>
      <c r="AV105" s="240">
        <v>57.744</v>
      </c>
      <c r="AW105" s="240">
        <v>18.03</v>
      </c>
      <c r="AX105" s="240">
        <v>365.66300000000001</v>
      </c>
      <c r="AY105" s="240">
        <v>0.52</v>
      </c>
      <c r="AZ105" s="240">
        <v>9.3919999999999995</v>
      </c>
      <c r="BA105" s="240">
        <v>243.631</v>
      </c>
      <c r="BB105" s="240">
        <v>25.347999999999999</v>
      </c>
      <c r="BC105" s="240">
        <v>1212.6289999999999</v>
      </c>
      <c r="BD105" s="240">
        <v>48.146999999999998</v>
      </c>
      <c r="BE105" s="240">
        <v>301.786</v>
      </c>
      <c r="BF105" s="240">
        <v>133.32300000000001</v>
      </c>
      <c r="BG105" s="240">
        <v>9.5020000000000007</v>
      </c>
      <c r="BH105" s="240">
        <v>3.3690000000000002</v>
      </c>
      <c r="BI105" s="240">
        <v>12.882999999999999</v>
      </c>
      <c r="BJ105" s="240">
        <v>0</v>
      </c>
      <c r="BK105" s="240">
        <v>0</v>
      </c>
      <c r="BL105" s="289">
        <v>0</v>
      </c>
      <c r="BM105" s="290">
        <f t="shared" si="5"/>
        <v>5747.7119999999995</v>
      </c>
      <c r="BN105" s="242"/>
      <c r="BO105" s="239">
        <v>2866.8939999999998</v>
      </c>
      <c r="BP105" s="291">
        <f t="shared" si="6"/>
        <v>644.06200000000001</v>
      </c>
      <c r="BQ105" s="241">
        <f t="shared" si="7"/>
        <v>644.06200000000001</v>
      </c>
      <c r="BR105" s="292">
        <v>0</v>
      </c>
      <c r="BS105" s="239">
        <v>644.06200000000001</v>
      </c>
      <c r="BT105" s="293">
        <v>0</v>
      </c>
      <c r="BU105" s="293">
        <v>0</v>
      </c>
      <c r="BV105" s="239">
        <v>881.19899999999996</v>
      </c>
      <c r="BW105" s="294">
        <v>0</v>
      </c>
      <c r="BX105" s="242">
        <v>0</v>
      </c>
      <c r="BY105" s="210"/>
      <c r="BZ105" s="210"/>
    </row>
    <row r="106" spans="1:78">
      <c r="A106" s="267" t="s">
        <v>58</v>
      </c>
      <c r="B106" s="242" t="s">
        <v>190</v>
      </c>
      <c r="C106" s="240">
        <f t="shared" si="4"/>
        <v>15.8</v>
      </c>
      <c r="D106" s="239"/>
      <c r="E106" s="239"/>
      <c r="F106" s="239"/>
      <c r="G106" s="239"/>
      <c r="H106" s="239"/>
      <c r="I106" s="239"/>
      <c r="J106" s="239"/>
      <c r="K106" s="239"/>
      <c r="L106" s="241">
        <v>10.788</v>
      </c>
      <c r="M106" s="240">
        <v>0</v>
      </c>
      <c r="N106" s="240">
        <v>0</v>
      </c>
      <c r="O106" s="240">
        <v>0</v>
      </c>
      <c r="P106" s="240">
        <v>0</v>
      </c>
      <c r="Q106" s="240">
        <v>0</v>
      </c>
      <c r="R106" s="240">
        <v>0</v>
      </c>
      <c r="S106" s="240">
        <v>0</v>
      </c>
      <c r="T106" s="240">
        <v>0</v>
      </c>
      <c r="U106" s="240">
        <v>0</v>
      </c>
      <c r="V106" s="240">
        <v>0</v>
      </c>
      <c r="W106" s="240">
        <v>0</v>
      </c>
      <c r="X106" s="240">
        <v>1.0129999999999999</v>
      </c>
      <c r="Y106" s="240">
        <v>0</v>
      </c>
      <c r="Z106" s="240">
        <v>0</v>
      </c>
      <c r="AA106" s="240">
        <v>0</v>
      </c>
      <c r="AB106" s="240">
        <v>0</v>
      </c>
      <c r="AC106" s="240">
        <v>0</v>
      </c>
      <c r="AD106" s="240">
        <v>0</v>
      </c>
      <c r="AE106" s="240">
        <v>0</v>
      </c>
      <c r="AF106" s="240">
        <v>0</v>
      </c>
      <c r="AG106" s="240">
        <v>0</v>
      </c>
      <c r="AH106" s="240">
        <v>0</v>
      </c>
      <c r="AI106" s="240">
        <v>0</v>
      </c>
      <c r="AJ106" s="240">
        <v>0</v>
      </c>
      <c r="AK106" s="240">
        <v>0</v>
      </c>
      <c r="AL106" s="240">
        <v>0</v>
      </c>
      <c r="AM106" s="240">
        <v>0</v>
      </c>
      <c r="AN106" s="240">
        <v>0</v>
      </c>
      <c r="AO106" s="240">
        <v>0</v>
      </c>
      <c r="AP106" s="240">
        <v>0</v>
      </c>
      <c r="AQ106" s="240">
        <v>0</v>
      </c>
      <c r="AR106" s="240">
        <v>0</v>
      </c>
      <c r="AS106" s="240">
        <v>0</v>
      </c>
      <c r="AT106" s="240">
        <v>0</v>
      </c>
      <c r="AU106" s="240">
        <v>0</v>
      </c>
      <c r="AV106" s="240">
        <v>0</v>
      </c>
      <c r="AW106" s="240">
        <v>0</v>
      </c>
      <c r="AX106" s="240">
        <v>0</v>
      </c>
      <c r="AY106" s="240">
        <v>0</v>
      </c>
      <c r="AZ106" s="240">
        <v>0</v>
      </c>
      <c r="BA106" s="240">
        <v>0</v>
      </c>
      <c r="BB106" s="240">
        <v>0</v>
      </c>
      <c r="BC106" s="240">
        <v>0</v>
      </c>
      <c r="BD106" s="240">
        <v>0</v>
      </c>
      <c r="BE106" s="240">
        <v>0</v>
      </c>
      <c r="BF106" s="240">
        <v>0</v>
      </c>
      <c r="BG106" s="240">
        <v>0</v>
      </c>
      <c r="BH106" s="240">
        <v>0</v>
      </c>
      <c r="BI106" s="240">
        <v>0</v>
      </c>
      <c r="BJ106" s="240">
        <v>0</v>
      </c>
      <c r="BK106" s="240">
        <v>0</v>
      </c>
      <c r="BL106" s="289">
        <v>0</v>
      </c>
      <c r="BM106" s="290">
        <f t="shared" si="5"/>
        <v>11.801</v>
      </c>
      <c r="BN106" s="242"/>
      <c r="BO106" s="239">
        <v>0</v>
      </c>
      <c r="BP106" s="291">
        <f t="shared" si="6"/>
        <v>3.9990000000000001</v>
      </c>
      <c r="BQ106" s="241">
        <f t="shared" si="7"/>
        <v>3.9990000000000001</v>
      </c>
      <c r="BR106" s="292">
        <v>0</v>
      </c>
      <c r="BS106" s="239">
        <v>3.9990000000000001</v>
      </c>
      <c r="BT106" s="293">
        <v>0</v>
      </c>
      <c r="BU106" s="293">
        <v>0</v>
      </c>
      <c r="BV106" s="239">
        <v>0</v>
      </c>
      <c r="BW106" s="294">
        <v>0</v>
      </c>
      <c r="BX106" s="242">
        <v>0</v>
      </c>
      <c r="BY106" s="210"/>
      <c r="BZ106" s="210"/>
    </row>
    <row r="107" spans="1:78">
      <c r="A107" s="267" t="s">
        <v>59</v>
      </c>
      <c r="B107" s="242" t="s">
        <v>191</v>
      </c>
      <c r="C107" s="240">
        <f t="shared" si="4"/>
        <v>5446.5</v>
      </c>
      <c r="D107" s="239"/>
      <c r="E107" s="239"/>
      <c r="F107" s="239"/>
      <c r="G107" s="239"/>
      <c r="H107" s="239"/>
      <c r="I107" s="239"/>
      <c r="J107" s="239"/>
      <c r="K107" s="239"/>
      <c r="L107" s="241">
        <v>1.0940000000000001</v>
      </c>
      <c r="M107" s="240">
        <v>547.072</v>
      </c>
      <c r="N107" s="240">
        <v>8.6319999999999997</v>
      </c>
      <c r="O107" s="240">
        <v>12.699</v>
      </c>
      <c r="P107" s="240">
        <v>19.550999999999998</v>
      </c>
      <c r="Q107" s="240">
        <v>0.36199999999999999</v>
      </c>
      <c r="R107" s="240">
        <v>2.1000000000000001E-2</v>
      </c>
      <c r="S107" s="240">
        <v>0.22800000000000001</v>
      </c>
      <c r="T107" s="240">
        <v>0</v>
      </c>
      <c r="U107" s="240">
        <v>0.74299999999999999</v>
      </c>
      <c r="V107" s="240">
        <v>3.0000000000000001E-3</v>
      </c>
      <c r="W107" s="240">
        <v>0.04</v>
      </c>
      <c r="X107" s="240">
        <v>2.8210000000000002</v>
      </c>
      <c r="Y107" s="240">
        <v>1.4810000000000001</v>
      </c>
      <c r="Z107" s="240">
        <v>0.61799999999999999</v>
      </c>
      <c r="AA107" s="240">
        <v>1.6E-2</v>
      </c>
      <c r="AB107" s="240">
        <v>0.63500000000000001</v>
      </c>
      <c r="AC107" s="240">
        <v>24.552</v>
      </c>
      <c r="AD107" s="240">
        <v>25.771000000000001</v>
      </c>
      <c r="AE107" s="240">
        <v>459.30900000000003</v>
      </c>
      <c r="AF107" s="240">
        <v>60.781999999999996</v>
      </c>
      <c r="AG107" s="240">
        <v>5.41</v>
      </c>
      <c r="AH107" s="240">
        <v>48.387999999999998</v>
      </c>
      <c r="AI107" s="240">
        <v>292.36099999999999</v>
      </c>
      <c r="AJ107" s="240">
        <v>336.488</v>
      </c>
      <c r="AK107" s="240">
        <v>20.555</v>
      </c>
      <c r="AL107" s="240">
        <v>1195.3879999999999</v>
      </c>
      <c r="AM107" s="240">
        <v>7.2439999999999998</v>
      </c>
      <c r="AN107" s="240">
        <v>0</v>
      </c>
      <c r="AO107" s="240">
        <v>167.988</v>
      </c>
      <c r="AP107" s="240">
        <v>8.0039999999999996</v>
      </c>
      <c r="AQ107" s="240">
        <v>7.1710000000000003</v>
      </c>
      <c r="AR107" s="240">
        <v>23.108000000000001</v>
      </c>
      <c r="AS107" s="240">
        <v>1.4950000000000001</v>
      </c>
      <c r="AT107" s="240">
        <v>0</v>
      </c>
      <c r="AU107" s="240">
        <v>0.79600000000000004</v>
      </c>
      <c r="AV107" s="240">
        <v>2.1999999999999999E-2</v>
      </c>
      <c r="AW107" s="240">
        <v>21.05</v>
      </c>
      <c r="AX107" s="240">
        <v>29.407</v>
      </c>
      <c r="AY107" s="240">
        <v>0</v>
      </c>
      <c r="AZ107" s="240">
        <v>8.9329999999999998</v>
      </c>
      <c r="BA107" s="240">
        <v>24.951000000000001</v>
      </c>
      <c r="BB107" s="240">
        <v>15.823</v>
      </c>
      <c r="BC107" s="240">
        <v>144.595</v>
      </c>
      <c r="BD107" s="240">
        <v>8.5419999999999998</v>
      </c>
      <c r="BE107" s="240">
        <v>8.7970000000000006</v>
      </c>
      <c r="BF107" s="240">
        <v>5.1059999999999999</v>
      </c>
      <c r="BG107" s="240">
        <v>33.155999999999999</v>
      </c>
      <c r="BH107" s="240">
        <v>2.0619999999999998</v>
      </c>
      <c r="BI107" s="240">
        <v>5.5410000000000004</v>
      </c>
      <c r="BJ107" s="240">
        <v>0</v>
      </c>
      <c r="BK107" s="240">
        <v>0</v>
      </c>
      <c r="BL107" s="289">
        <v>0</v>
      </c>
      <c r="BM107" s="290">
        <f t="shared" si="5"/>
        <v>3588.8109999999997</v>
      </c>
      <c r="BN107" s="242"/>
      <c r="BO107" s="239">
        <v>164.46700000000001</v>
      </c>
      <c r="BP107" s="291">
        <f t="shared" si="6"/>
        <v>1682.021</v>
      </c>
      <c r="BQ107" s="241">
        <f t="shared" si="7"/>
        <v>1682.021</v>
      </c>
      <c r="BR107" s="292">
        <v>0</v>
      </c>
      <c r="BS107" s="239">
        <v>1682.021</v>
      </c>
      <c r="BT107" s="293">
        <v>0</v>
      </c>
      <c r="BU107" s="293">
        <v>0</v>
      </c>
      <c r="BV107" s="239">
        <v>11.201000000000001</v>
      </c>
      <c r="BW107" s="294">
        <v>0</v>
      </c>
      <c r="BX107" s="242">
        <v>0</v>
      </c>
      <c r="BY107" s="210"/>
      <c r="BZ107" s="210"/>
    </row>
    <row r="108" spans="1:78">
      <c r="A108" s="267" t="s">
        <v>60</v>
      </c>
      <c r="B108" s="242" t="s">
        <v>192</v>
      </c>
      <c r="C108" s="240">
        <f t="shared" si="4"/>
        <v>7014.866</v>
      </c>
      <c r="D108" s="239"/>
      <c r="E108" s="239"/>
      <c r="F108" s="239"/>
      <c r="G108" s="239"/>
      <c r="H108" s="239"/>
      <c r="I108" s="239"/>
      <c r="J108" s="239"/>
      <c r="K108" s="239"/>
      <c r="L108" s="241">
        <v>0</v>
      </c>
      <c r="M108" s="240">
        <v>0</v>
      </c>
      <c r="N108" s="240">
        <v>0</v>
      </c>
      <c r="O108" s="240">
        <v>0</v>
      </c>
      <c r="P108" s="240">
        <v>0</v>
      </c>
      <c r="Q108" s="240">
        <v>0</v>
      </c>
      <c r="R108" s="240">
        <v>0</v>
      </c>
      <c r="S108" s="240">
        <v>0</v>
      </c>
      <c r="T108" s="240">
        <v>0</v>
      </c>
      <c r="U108" s="240">
        <v>0</v>
      </c>
      <c r="V108" s="240">
        <v>0</v>
      </c>
      <c r="W108" s="240">
        <v>0</v>
      </c>
      <c r="X108" s="240">
        <v>0</v>
      </c>
      <c r="Y108" s="240">
        <v>0</v>
      </c>
      <c r="Z108" s="240">
        <v>0</v>
      </c>
      <c r="AA108" s="240">
        <v>0</v>
      </c>
      <c r="AB108" s="240">
        <v>0</v>
      </c>
      <c r="AC108" s="240">
        <v>0</v>
      </c>
      <c r="AD108" s="240">
        <v>0</v>
      </c>
      <c r="AE108" s="240">
        <v>0</v>
      </c>
      <c r="AF108" s="240">
        <v>4.4790000000000001</v>
      </c>
      <c r="AG108" s="240">
        <v>3.1890000000000001</v>
      </c>
      <c r="AH108" s="240">
        <v>21.768999999999998</v>
      </c>
      <c r="AI108" s="240">
        <v>33.207999999999998</v>
      </c>
      <c r="AJ108" s="240">
        <v>0</v>
      </c>
      <c r="AK108" s="240">
        <v>0</v>
      </c>
      <c r="AL108" s="240">
        <v>43.622999999999998</v>
      </c>
      <c r="AM108" s="240">
        <v>0</v>
      </c>
      <c r="AN108" s="240">
        <v>0</v>
      </c>
      <c r="AO108" s="240">
        <v>690.91200000000003</v>
      </c>
      <c r="AP108" s="240">
        <v>0</v>
      </c>
      <c r="AQ108" s="240">
        <v>0.89300000000000002</v>
      </c>
      <c r="AR108" s="240">
        <v>0</v>
      </c>
      <c r="AS108" s="240">
        <v>0</v>
      </c>
      <c r="AT108" s="240">
        <v>0</v>
      </c>
      <c r="AU108" s="240">
        <v>0</v>
      </c>
      <c r="AV108" s="240">
        <v>0</v>
      </c>
      <c r="AW108" s="240">
        <v>0</v>
      </c>
      <c r="AX108" s="240">
        <v>0</v>
      </c>
      <c r="AY108" s="240">
        <v>0</v>
      </c>
      <c r="AZ108" s="240">
        <v>0</v>
      </c>
      <c r="BA108" s="240">
        <v>1531.297</v>
      </c>
      <c r="BB108" s="240">
        <v>0</v>
      </c>
      <c r="BC108" s="240">
        <v>0</v>
      </c>
      <c r="BD108" s="240">
        <v>0</v>
      </c>
      <c r="BE108" s="240">
        <v>0</v>
      </c>
      <c r="BF108" s="240">
        <v>0</v>
      </c>
      <c r="BG108" s="240">
        <v>0</v>
      </c>
      <c r="BH108" s="240">
        <v>0</v>
      </c>
      <c r="BI108" s="240">
        <v>0</v>
      </c>
      <c r="BJ108" s="240">
        <v>0</v>
      </c>
      <c r="BK108" s="240">
        <v>0</v>
      </c>
      <c r="BL108" s="289">
        <v>0</v>
      </c>
      <c r="BM108" s="290">
        <f t="shared" si="5"/>
        <v>2329.37</v>
      </c>
      <c r="BN108" s="242"/>
      <c r="BO108" s="239">
        <v>0</v>
      </c>
      <c r="BP108" s="291">
        <f t="shared" si="6"/>
        <v>4685.4960000000001</v>
      </c>
      <c r="BQ108" s="241">
        <f t="shared" si="7"/>
        <v>4685.4960000000001</v>
      </c>
      <c r="BR108" s="292">
        <v>0</v>
      </c>
      <c r="BS108" s="239">
        <v>4685.4960000000001</v>
      </c>
      <c r="BT108" s="293">
        <v>0</v>
      </c>
      <c r="BU108" s="293">
        <v>0</v>
      </c>
      <c r="BV108" s="239">
        <v>0</v>
      </c>
      <c r="BW108" s="294">
        <v>0</v>
      </c>
      <c r="BX108" s="242">
        <v>0</v>
      </c>
      <c r="BY108" s="210"/>
      <c r="BZ108" s="210"/>
    </row>
    <row r="109" spans="1:78">
      <c r="A109" s="267" t="s">
        <v>61</v>
      </c>
      <c r="B109" s="242" t="s">
        <v>193</v>
      </c>
      <c r="C109" s="240">
        <f t="shared" si="4"/>
        <v>2750.2709999999993</v>
      </c>
      <c r="D109" s="239"/>
      <c r="E109" s="239"/>
      <c r="F109" s="239"/>
      <c r="G109" s="239"/>
      <c r="H109" s="239"/>
      <c r="I109" s="239"/>
      <c r="J109" s="239"/>
      <c r="K109" s="239"/>
      <c r="L109" s="241">
        <v>0.28100000000000003</v>
      </c>
      <c r="M109" s="240">
        <v>0.02</v>
      </c>
      <c r="N109" s="240">
        <v>0</v>
      </c>
      <c r="O109" s="240">
        <v>19.443000000000001</v>
      </c>
      <c r="P109" s="240">
        <v>23.524000000000001</v>
      </c>
      <c r="Q109" s="240">
        <v>3.3000000000000002E-2</v>
      </c>
      <c r="R109" s="240">
        <v>1.1240000000000001</v>
      </c>
      <c r="S109" s="240">
        <v>0.126</v>
      </c>
      <c r="T109" s="240">
        <v>0</v>
      </c>
      <c r="U109" s="240">
        <v>13.497999999999999</v>
      </c>
      <c r="V109" s="240">
        <v>3.5529999999999999</v>
      </c>
      <c r="W109" s="240">
        <v>0.127</v>
      </c>
      <c r="X109" s="240">
        <v>8.3160000000000007</v>
      </c>
      <c r="Y109" s="240">
        <v>5.7640000000000002</v>
      </c>
      <c r="Z109" s="240">
        <v>5.7000000000000002E-2</v>
      </c>
      <c r="AA109" s="240">
        <v>0.35299999999999998</v>
      </c>
      <c r="AB109" s="240">
        <v>1.1259999999999999</v>
      </c>
      <c r="AC109" s="240">
        <v>90.045000000000002</v>
      </c>
      <c r="AD109" s="240">
        <v>8.3000000000000007</v>
      </c>
      <c r="AE109" s="240">
        <v>571.82299999999998</v>
      </c>
      <c r="AF109" s="240">
        <v>19.292999999999999</v>
      </c>
      <c r="AG109" s="240">
        <v>10.403</v>
      </c>
      <c r="AH109" s="240">
        <v>102.754</v>
      </c>
      <c r="AI109" s="240">
        <v>103.557</v>
      </c>
      <c r="AJ109" s="240">
        <v>2.597</v>
      </c>
      <c r="AK109" s="240">
        <v>21.917000000000002</v>
      </c>
      <c r="AL109" s="240">
        <v>6.5960000000000001</v>
      </c>
      <c r="AM109" s="240">
        <v>222.47900000000001</v>
      </c>
      <c r="AN109" s="240">
        <v>7.7030000000000003</v>
      </c>
      <c r="AO109" s="240">
        <v>417.01900000000001</v>
      </c>
      <c r="AP109" s="240">
        <v>33.082000000000001</v>
      </c>
      <c r="AQ109" s="240">
        <v>10.657999999999999</v>
      </c>
      <c r="AR109" s="240">
        <v>132.68899999999999</v>
      </c>
      <c r="AS109" s="240">
        <v>13.481999999999999</v>
      </c>
      <c r="AT109" s="240">
        <v>109.34399999999999</v>
      </c>
      <c r="AU109" s="240">
        <v>22.78</v>
      </c>
      <c r="AV109" s="240">
        <v>10.098000000000001</v>
      </c>
      <c r="AW109" s="240">
        <v>48.396000000000001</v>
      </c>
      <c r="AX109" s="240">
        <v>42.354999999999997</v>
      </c>
      <c r="AY109" s="240">
        <v>0</v>
      </c>
      <c r="AZ109" s="240">
        <v>82.72</v>
      </c>
      <c r="BA109" s="240">
        <v>26.986999999999998</v>
      </c>
      <c r="BB109" s="240">
        <v>6.9790000000000001</v>
      </c>
      <c r="BC109" s="240">
        <v>143.08000000000001</v>
      </c>
      <c r="BD109" s="240">
        <v>29.8</v>
      </c>
      <c r="BE109" s="240">
        <v>58.707000000000001</v>
      </c>
      <c r="BF109" s="240">
        <v>14.03</v>
      </c>
      <c r="BG109" s="240">
        <v>20.53</v>
      </c>
      <c r="BH109" s="240">
        <v>13.711</v>
      </c>
      <c r="BI109" s="240">
        <v>6.423</v>
      </c>
      <c r="BJ109" s="240">
        <v>0</v>
      </c>
      <c r="BK109" s="240">
        <v>0</v>
      </c>
      <c r="BL109" s="289">
        <v>0</v>
      </c>
      <c r="BM109" s="290">
        <f t="shared" si="5"/>
        <v>2487.6819999999993</v>
      </c>
      <c r="BN109" s="242"/>
      <c r="BO109" s="239">
        <v>0</v>
      </c>
      <c r="BP109" s="291">
        <f t="shared" si="6"/>
        <v>262.589</v>
      </c>
      <c r="BQ109" s="241">
        <f t="shared" si="7"/>
        <v>262.589</v>
      </c>
      <c r="BR109" s="292">
        <v>0</v>
      </c>
      <c r="BS109" s="239">
        <v>262.589</v>
      </c>
      <c r="BT109" s="293">
        <v>0</v>
      </c>
      <c r="BU109" s="293">
        <v>0</v>
      </c>
      <c r="BV109" s="239">
        <v>0</v>
      </c>
      <c r="BW109" s="294">
        <v>0</v>
      </c>
      <c r="BX109" s="242">
        <v>0</v>
      </c>
      <c r="BY109" s="210"/>
      <c r="BZ109" s="210"/>
    </row>
    <row r="110" spans="1:78">
      <c r="A110" s="267" t="s">
        <v>62</v>
      </c>
      <c r="B110" s="242" t="s">
        <v>63</v>
      </c>
      <c r="C110" s="240">
        <f t="shared" si="4"/>
        <v>25610.683999999997</v>
      </c>
      <c r="D110" s="239"/>
      <c r="E110" s="239"/>
      <c r="F110" s="239"/>
      <c r="G110" s="239"/>
      <c r="H110" s="239"/>
      <c r="I110" s="239"/>
      <c r="J110" s="239"/>
      <c r="K110" s="239"/>
      <c r="L110" s="241">
        <v>0</v>
      </c>
      <c r="M110" s="240">
        <v>0</v>
      </c>
      <c r="N110" s="240">
        <v>0</v>
      </c>
      <c r="O110" s="240">
        <v>0</v>
      </c>
      <c r="P110" s="240">
        <v>0</v>
      </c>
      <c r="Q110" s="240">
        <v>0</v>
      </c>
      <c r="R110" s="240">
        <v>0</v>
      </c>
      <c r="S110" s="240">
        <v>0</v>
      </c>
      <c r="T110" s="240">
        <v>0</v>
      </c>
      <c r="U110" s="240">
        <v>0</v>
      </c>
      <c r="V110" s="240">
        <v>0</v>
      </c>
      <c r="W110" s="240">
        <v>0</v>
      </c>
      <c r="X110" s="240">
        <v>0</v>
      </c>
      <c r="Y110" s="240">
        <v>0</v>
      </c>
      <c r="Z110" s="240">
        <v>0</v>
      </c>
      <c r="AA110" s="240">
        <v>0</v>
      </c>
      <c r="AB110" s="240">
        <v>0</v>
      </c>
      <c r="AC110" s="240">
        <v>0</v>
      </c>
      <c r="AD110" s="240">
        <v>0</v>
      </c>
      <c r="AE110" s="240">
        <v>0</v>
      </c>
      <c r="AF110" s="240">
        <v>0</v>
      </c>
      <c r="AG110" s="240">
        <v>0</v>
      </c>
      <c r="AH110" s="240">
        <v>0</v>
      </c>
      <c r="AI110" s="240">
        <v>0</v>
      </c>
      <c r="AJ110" s="240">
        <v>0</v>
      </c>
      <c r="AK110" s="240">
        <v>0</v>
      </c>
      <c r="AL110" s="240">
        <v>0</v>
      </c>
      <c r="AM110" s="240">
        <v>0</v>
      </c>
      <c r="AN110" s="240">
        <v>0</v>
      </c>
      <c r="AO110" s="240">
        <v>0</v>
      </c>
      <c r="AP110" s="240">
        <v>0</v>
      </c>
      <c r="AQ110" s="240">
        <v>0</v>
      </c>
      <c r="AR110" s="240">
        <v>0</v>
      </c>
      <c r="AS110" s="240">
        <v>0</v>
      </c>
      <c r="AT110" s="240">
        <v>0</v>
      </c>
      <c r="AU110" s="240">
        <v>0</v>
      </c>
      <c r="AV110" s="240">
        <v>0</v>
      </c>
      <c r="AW110" s="240">
        <v>0</v>
      </c>
      <c r="AX110" s="240">
        <v>0</v>
      </c>
      <c r="AY110" s="240">
        <v>0</v>
      </c>
      <c r="AZ110" s="240">
        <v>0</v>
      </c>
      <c r="BA110" s="240">
        <v>0</v>
      </c>
      <c r="BB110" s="240">
        <v>0</v>
      </c>
      <c r="BC110" s="240">
        <v>0</v>
      </c>
      <c r="BD110" s="240">
        <v>0</v>
      </c>
      <c r="BE110" s="240">
        <v>0</v>
      </c>
      <c r="BF110" s="240">
        <v>0</v>
      </c>
      <c r="BG110" s="240">
        <v>0</v>
      </c>
      <c r="BH110" s="240">
        <v>0</v>
      </c>
      <c r="BI110" s="240">
        <v>0</v>
      </c>
      <c r="BJ110" s="240">
        <v>0</v>
      </c>
      <c r="BK110" s="240">
        <v>0</v>
      </c>
      <c r="BL110" s="289">
        <v>0</v>
      </c>
      <c r="BM110" s="290">
        <f t="shared" si="5"/>
        <v>0</v>
      </c>
      <c r="BN110" s="242"/>
      <c r="BO110" s="239">
        <v>0</v>
      </c>
      <c r="BP110" s="291">
        <f t="shared" si="6"/>
        <v>25610.683999999997</v>
      </c>
      <c r="BQ110" s="241">
        <f t="shared" si="7"/>
        <v>3506.3150000000001</v>
      </c>
      <c r="BR110" s="292">
        <v>3506.3150000000001</v>
      </c>
      <c r="BS110" s="239">
        <v>0</v>
      </c>
      <c r="BT110" s="293">
        <v>22104.368999999999</v>
      </c>
      <c r="BU110" s="293">
        <v>0</v>
      </c>
      <c r="BV110" s="239">
        <v>0</v>
      </c>
      <c r="BW110" s="294">
        <v>0</v>
      </c>
      <c r="BX110" s="242">
        <v>0</v>
      </c>
      <c r="BY110" s="210"/>
      <c r="BZ110" s="210"/>
    </row>
    <row r="111" spans="1:78">
      <c r="A111" s="267" t="s">
        <v>64</v>
      </c>
      <c r="B111" s="242" t="s">
        <v>211</v>
      </c>
      <c r="C111" s="240">
        <f t="shared" si="4"/>
        <v>725.69500000000005</v>
      </c>
      <c r="D111" s="239"/>
      <c r="E111" s="239"/>
      <c r="F111" s="239"/>
      <c r="G111" s="239"/>
      <c r="H111" s="239"/>
      <c r="I111" s="239"/>
      <c r="J111" s="239"/>
      <c r="K111" s="239"/>
      <c r="L111" s="241">
        <v>0</v>
      </c>
      <c r="M111" s="240">
        <v>0</v>
      </c>
      <c r="N111" s="240">
        <v>0</v>
      </c>
      <c r="O111" s="240">
        <v>0</v>
      </c>
      <c r="P111" s="240">
        <v>0</v>
      </c>
      <c r="Q111" s="240">
        <v>0</v>
      </c>
      <c r="R111" s="240">
        <v>0</v>
      </c>
      <c r="S111" s="240">
        <v>0</v>
      </c>
      <c r="T111" s="240">
        <v>0</v>
      </c>
      <c r="U111" s="240">
        <v>0</v>
      </c>
      <c r="V111" s="240">
        <v>0</v>
      </c>
      <c r="W111" s="240">
        <v>0</v>
      </c>
      <c r="X111" s="240">
        <v>0</v>
      </c>
      <c r="Y111" s="240">
        <v>0</v>
      </c>
      <c r="Z111" s="240">
        <v>0</v>
      </c>
      <c r="AA111" s="240">
        <v>0</v>
      </c>
      <c r="AB111" s="240">
        <v>0</v>
      </c>
      <c r="AC111" s="240">
        <v>0</v>
      </c>
      <c r="AD111" s="240">
        <v>0</v>
      </c>
      <c r="AE111" s="240">
        <v>0</v>
      </c>
      <c r="AF111" s="240">
        <v>0</v>
      </c>
      <c r="AG111" s="240">
        <v>0</v>
      </c>
      <c r="AH111" s="240">
        <v>0</v>
      </c>
      <c r="AI111" s="240">
        <v>0</v>
      </c>
      <c r="AJ111" s="240">
        <v>0</v>
      </c>
      <c r="AK111" s="240">
        <v>0</v>
      </c>
      <c r="AL111" s="240">
        <v>0</v>
      </c>
      <c r="AM111" s="240">
        <v>0</v>
      </c>
      <c r="AN111" s="240">
        <v>0</v>
      </c>
      <c r="AO111" s="240">
        <v>0</v>
      </c>
      <c r="AP111" s="240">
        <v>0</v>
      </c>
      <c r="AQ111" s="240">
        <v>0</v>
      </c>
      <c r="AR111" s="240">
        <v>0</v>
      </c>
      <c r="AS111" s="240">
        <v>0</v>
      </c>
      <c r="AT111" s="240">
        <v>0</v>
      </c>
      <c r="AU111" s="240">
        <v>0</v>
      </c>
      <c r="AV111" s="240">
        <v>0</v>
      </c>
      <c r="AW111" s="240">
        <v>0</v>
      </c>
      <c r="AX111" s="240">
        <v>0</v>
      </c>
      <c r="AY111" s="240">
        <v>0</v>
      </c>
      <c r="AZ111" s="240">
        <v>0</v>
      </c>
      <c r="BA111" s="240">
        <v>0</v>
      </c>
      <c r="BB111" s="240">
        <v>0</v>
      </c>
      <c r="BC111" s="240">
        <v>0</v>
      </c>
      <c r="BD111" s="240">
        <v>0</v>
      </c>
      <c r="BE111" s="240">
        <v>0</v>
      </c>
      <c r="BF111" s="240">
        <v>0</v>
      </c>
      <c r="BG111" s="240">
        <v>0</v>
      </c>
      <c r="BH111" s="240">
        <v>0</v>
      </c>
      <c r="BI111" s="240">
        <v>0</v>
      </c>
      <c r="BJ111" s="240">
        <v>0</v>
      </c>
      <c r="BK111" s="240">
        <v>0</v>
      </c>
      <c r="BL111" s="289">
        <v>0</v>
      </c>
      <c r="BM111" s="290">
        <f t="shared" si="5"/>
        <v>0</v>
      </c>
      <c r="BN111" s="242"/>
      <c r="BO111" s="239">
        <v>0</v>
      </c>
      <c r="BP111" s="291">
        <f t="shared" si="6"/>
        <v>725.69500000000005</v>
      </c>
      <c r="BQ111" s="241">
        <f t="shared" si="7"/>
        <v>0</v>
      </c>
      <c r="BR111" s="292">
        <v>0</v>
      </c>
      <c r="BS111" s="239">
        <v>0</v>
      </c>
      <c r="BT111" s="293">
        <v>725.69500000000005</v>
      </c>
      <c r="BU111" s="293">
        <v>0</v>
      </c>
      <c r="BV111" s="239">
        <v>0</v>
      </c>
      <c r="BW111" s="294">
        <v>0</v>
      </c>
      <c r="BX111" s="242">
        <v>0</v>
      </c>
      <c r="BY111" s="210"/>
      <c r="BZ111" s="210"/>
    </row>
    <row r="112" spans="1:78">
      <c r="A112" s="267" t="s">
        <v>65</v>
      </c>
      <c r="B112" s="242" t="s">
        <v>74</v>
      </c>
      <c r="C112" s="240">
        <f t="shared" si="4"/>
        <v>11014.419999999998</v>
      </c>
      <c r="D112" s="239"/>
      <c r="E112" s="239"/>
      <c r="F112" s="239"/>
      <c r="G112" s="239"/>
      <c r="H112" s="239"/>
      <c r="I112" s="239"/>
      <c r="J112" s="239"/>
      <c r="K112" s="239"/>
      <c r="L112" s="241">
        <v>0</v>
      </c>
      <c r="M112" s="240">
        <v>0</v>
      </c>
      <c r="N112" s="240">
        <v>0</v>
      </c>
      <c r="O112" s="240">
        <v>0</v>
      </c>
      <c r="P112" s="240">
        <v>0</v>
      </c>
      <c r="Q112" s="240">
        <v>0</v>
      </c>
      <c r="R112" s="240">
        <v>0</v>
      </c>
      <c r="S112" s="240">
        <v>0</v>
      </c>
      <c r="T112" s="240">
        <v>0</v>
      </c>
      <c r="U112" s="240">
        <v>0</v>
      </c>
      <c r="V112" s="240">
        <v>0</v>
      </c>
      <c r="W112" s="240">
        <v>0</v>
      </c>
      <c r="X112" s="240">
        <v>0</v>
      </c>
      <c r="Y112" s="240">
        <v>0</v>
      </c>
      <c r="Z112" s="240">
        <v>0</v>
      </c>
      <c r="AA112" s="240">
        <v>0</v>
      </c>
      <c r="AB112" s="240">
        <v>0</v>
      </c>
      <c r="AC112" s="240">
        <v>0</v>
      </c>
      <c r="AD112" s="240">
        <v>0</v>
      </c>
      <c r="AE112" s="240">
        <v>0</v>
      </c>
      <c r="AF112" s="240">
        <v>0</v>
      </c>
      <c r="AG112" s="240">
        <v>0</v>
      </c>
      <c r="AH112" s="240">
        <v>0</v>
      </c>
      <c r="AI112" s="240">
        <v>0</v>
      </c>
      <c r="AJ112" s="240">
        <v>0</v>
      </c>
      <c r="AK112" s="240">
        <v>0</v>
      </c>
      <c r="AL112" s="240">
        <v>0</v>
      </c>
      <c r="AM112" s="240">
        <v>0</v>
      </c>
      <c r="AN112" s="240">
        <v>0</v>
      </c>
      <c r="AO112" s="240">
        <v>0</v>
      </c>
      <c r="AP112" s="240">
        <v>0</v>
      </c>
      <c r="AQ112" s="240">
        <v>0</v>
      </c>
      <c r="AR112" s="240">
        <v>0</v>
      </c>
      <c r="AS112" s="240">
        <v>0</v>
      </c>
      <c r="AT112" s="240">
        <v>0</v>
      </c>
      <c r="AU112" s="240">
        <v>10.454000000000001</v>
      </c>
      <c r="AV112" s="240">
        <v>0</v>
      </c>
      <c r="AW112" s="240">
        <v>0</v>
      </c>
      <c r="AX112" s="240">
        <v>8.91</v>
      </c>
      <c r="AY112" s="240">
        <v>0</v>
      </c>
      <c r="AZ112" s="240">
        <v>0</v>
      </c>
      <c r="BA112" s="240">
        <v>0</v>
      </c>
      <c r="BB112" s="240">
        <v>0</v>
      </c>
      <c r="BC112" s="240">
        <v>97.403999999999996</v>
      </c>
      <c r="BD112" s="240">
        <v>4.6289999999999996</v>
      </c>
      <c r="BE112" s="240">
        <v>9.1780000000000008</v>
      </c>
      <c r="BF112" s="240">
        <v>4.992</v>
      </c>
      <c r="BG112" s="240">
        <v>0</v>
      </c>
      <c r="BH112" s="240">
        <v>0</v>
      </c>
      <c r="BI112" s="240">
        <v>0.18</v>
      </c>
      <c r="BJ112" s="240">
        <v>0</v>
      </c>
      <c r="BK112" s="240">
        <v>0</v>
      </c>
      <c r="BL112" s="289">
        <v>0</v>
      </c>
      <c r="BM112" s="290">
        <f t="shared" si="5"/>
        <v>135.74700000000001</v>
      </c>
      <c r="BN112" s="242"/>
      <c r="BO112" s="239">
        <v>0</v>
      </c>
      <c r="BP112" s="291">
        <f t="shared" si="6"/>
        <v>10878.672999999999</v>
      </c>
      <c r="BQ112" s="241">
        <f t="shared" si="7"/>
        <v>1337.9560000000001</v>
      </c>
      <c r="BR112" s="292">
        <v>0.73699999999999999</v>
      </c>
      <c r="BS112" s="239">
        <v>1337.2190000000001</v>
      </c>
      <c r="BT112" s="293">
        <v>9535.2289999999994</v>
      </c>
      <c r="BU112" s="293">
        <v>5.4880000000000004</v>
      </c>
      <c r="BV112" s="239">
        <v>0</v>
      </c>
      <c r="BW112" s="294">
        <v>0</v>
      </c>
      <c r="BX112" s="242">
        <v>0</v>
      </c>
      <c r="BY112" s="210"/>
      <c r="BZ112" s="210"/>
    </row>
    <row r="113" spans="1:79">
      <c r="A113" s="267" t="s">
        <v>66</v>
      </c>
      <c r="B113" s="242" t="s">
        <v>67</v>
      </c>
      <c r="C113" s="240">
        <f t="shared" si="4"/>
        <v>6069.3660000000009</v>
      </c>
      <c r="D113" s="239"/>
      <c r="E113" s="239"/>
      <c r="F113" s="239"/>
      <c r="G113" s="239"/>
      <c r="H113" s="239"/>
      <c r="I113" s="239"/>
      <c r="J113" s="239"/>
      <c r="K113" s="239"/>
      <c r="L113" s="241">
        <v>0</v>
      </c>
      <c r="M113" s="240">
        <v>0</v>
      </c>
      <c r="N113" s="240">
        <v>0</v>
      </c>
      <c r="O113" s="240">
        <v>0</v>
      </c>
      <c r="P113" s="240">
        <v>0</v>
      </c>
      <c r="Q113" s="240">
        <v>0</v>
      </c>
      <c r="R113" s="240">
        <v>2.69</v>
      </c>
      <c r="S113" s="240">
        <v>0</v>
      </c>
      <c r="T113" s="240">
        <v>0</v>
      </c>
      <c r="U113" s="240">
        <v>0</v>
      </c>
      <c r="V113" s="240">
        <v>0</v>
      </c>
      <c r="W113" s="240">
        <v>0</v>
      </c>
      <c r="X113" s="240">
        <v>0</v>
      </c>
      <c r="Y113" s="240">
        <v>0.17799999999999999</v>
      </c>
      <c r="Z113" s="240">
        <v>0</v>
      </c>
      <c r="AA113" s="240">
        <v>0</v>
      </c>
      <c r="AB113" s="240">
        <v>0</v>
      </c>
      <c r="AC113" s="240">
        <v>0</v>
      </c>
      <c r="AD113" s="240">
        <v>0</v>
      </c>
      <c r="AE113" s="240">
        <v>0</v>
      </c>
      <c r="AF113" s="240">
        <v>0</v>
      </c>
      <c r="AG113" s="240">
        <v>0</v>
      </c>
      <c r="AH113" s="240">
        <v>0</v>
      </c>
      <c r="AI113" s="240">
        <v>0</v>
      </c>
      <c r="AJ113" s="240">
        <v>0</v>
      </c>
      <c r="AK113" s="240">
        <v>0</v>
      </c>
      <c r="AL113" s="240">
        <v>0</v>
      </c>
      <c r="AM113" s="240">
        <v>0</v>
      </c>
      <c r="AN113" s="240">
        <v>0</v>
      </c>
      <c r="AO113" s="240">
        <v>7.3109999999999999</v>
      </c>
      <c r="AP113" s="240">
        <v>6.9790000000000001</v>
      </c>
      <c r="AQ113" s="240">
        <v>2.2400000000000002</v>
      </c>
      <c r="AR113" s="240">
        <v>0</v>
      </c>
      <c r="AS113" s="240">
        <v>0</v>
      </c>
      <c r="AT113" s="240">
        <v>0</v>
      </c>
      <c r="AU113" s="240">
        <v>0</v>
      </c>
      <c r="AV113" s="240">
        <v>0</v>
      </c>
      <c r="AW113" s="240">
        <v>0</v>
      </c>
      <c r="AX113" s="240">
        <v>1.4999999999999999E-2</v>
      </c>
      <c r="AY113" s="240">
        <v>0</v>
      </c>
      <c r="AZ113" s="240">
        <v>0</v>
      </c>
      <c r="BA113" s="240">
        <v>0</v>
      </c>
      <c r="BB113" s="240">
        <v>0</v>
      </c>
      <c r="BC113" s="240">
        <v>0</v>
      </c>
      <c r="BD113" s="240">
        <v>0</v>
      </c>
      <c r="BE113" s="240">
        <v>0</v>
      </c>
      <c r="BF113" s="240">
        <v>276.19099999999997</v>
      </c>
      <c r="BG113" s="240">
        <v>0</v>
      </c>
      <c r="BH113" s="240">
        <v>0</v>
      </c>
      <c r="BI113" s="240">
        <v>0</v>
      </c>
      <c r="BJ113" s="240">
        <v>0</v>
      </c>
      <c r="BK113" s="240">
        <v>0</v>
      </c>
      <c r="BL113" s="289">
        <v>0</v>
      </c>
      <c r="BM113" s="290">
        <f t="shared" si="5"/>
        <v>295.60399999999998</v>
      </c>
      <c r="BN113" s="242"/>
      <c r="BO113" s="239">
        <v>0</v>
      </c>
      <c r="BP113" s="291">
        <f t="shared" si="6"/>
        <v>5773.7620000000006</v>
      </c>
      <c r="BQ113" s="241">
        <f t="shared" si="7"/>
        <v>2000.7940000000001</v>
      </c>
      <c r="BR113" s="292">
        <v>764.99800000000005</v>
      </c>
      <c r="BS113" s="239">
        <v>1235.796</v>
      </c>
      <c r="BT113" s="293">
        <v>3766.0610000000001</v>
      </c>
      <c r="BU113" s="293">
        <v>6.907</v>
      </c>
      <c r="BV113" s="239">
        <v>0</v>
      </c>
      <c r="BW113" s="294">
        <v>0</v>
      </c>
      <c r="BX113" s="242">
        <v>0</v>
      </c>
      <c r="BY113" s="210"/>
      <c r="BZ113" s="210"/>
    </row>
    <row r="114" spans="1:79">
      <c r="A114" s="267" t="s">
        <v>68</v>
      </c>
      <c r="B114" s="242" t="s">
        <v>291</v>
      </c>
      <c r="C114" s="240">
        <f t="shared" si="4"/>
        <v>2840.3330000000001</v>
      </c>
      <c r="D114" s="239"/>
      <c r="E114" s="239"/>
      <c r="F114" s="239"/>
      <c r="G114" s="239"/>
      <c r="H114" s="239"/>
      <c r="I114" s="239"/>
      <c r="J114" s="239"/>
      <c r="K114" s="239"/>
      <c r="L114" s="241">
        <v>0</v>
      </c>
      <c r="M114" s="240">
        <v>0</v>
      </c>
      <c r="N114" s="240">
        <v>0</v>
      </c>
      <c r="O114" s="240">
        <v>0</v>
      </c>
      <c r="P114" s="240">
        <v>0</v>
      </c>
      <c r="Q114" s="240">
        <v>0</v>
      </c>
      <c r="R114" s="240">
        <v>0</v>
      </c>
      <c r="S114" s="240">
        <v>0</v>
      </c>
      <c r="T114" s="240">
        <v>0</v>
      </c>
      <c r="U114" s="240">
        <v>0</v>
      </c>
      <c r="V114" s="240">
        <v>0</v>
      </c>
      <c r="W114" s="240">
        <v>0</v>
      </c>
      <c r="X114" s="240">
        <v>0</v>
      </c>
      <c r="Y114" s="240">
        <v>0</v>
      </c>
      <c r="Z114" s="240">
        <v>0</v>
      </c>
      <c r="AA114" s="240">
        <v>0</v>
      </c>
      <c r="AB114" s="240">
        <v>0</v>
      </c>
      <c r="AC114" s="240">
        <v>0</v>
      </c>
      <c r="AD114" s="240">
        <v>0</v>
      </c>
      <c r="AE114" s="240">
        <v>0</v>
      </c>
      <c r="AF114" s="240">
        <v>0</v>
      </c>
      <c r="AG114" s="240">
        <v>0</v>
      </c>
      <c r="AH114" s="240">
        <v>0</v>
      </c>
      <c r="AI114" s="240">
        <v>0</v>
      </c>
      <c r="AJ114" s="240">
        <v>0</v>
      </c>
      <c r="AK114" s="240">
        <v>0</v>
      </c>
      <c r="AL114" s="240">
        <v>0</v>
      </c>
      <c r="AM114" s="240">
        <v>0</v>
      </c>
      <c r="AN114" s="240">
        <v>0</v>
      </c>
      <c r="AO114" s="240">
        <v>54.3</v>
      </c>
      <c r="AP114" s="240">
        <v>3.677</v>
      </c>
      <c r="AQ114" s="240">
        <v>0</v>
      </c>
      <c r="AR114" s="240">
        <v>0</v>
      </c>
      <c r="AS114" s="240">
        <v>0</v>
      </c>
      <c r="AT114" s="240">
        <v>0</v>
      </c>
      <c r="AU114" s="240">
        <v>0</v>
      </c>
      <c r="AV114" s="240">
        <v>0</v>
      </c>
      <c r="AW114" s="240">
        <v>0</v>
      </c>
      <c r="AX114" s="240">
        <v>0</v>
      </c>
      <c r="AY114" s="240">
        <v>0</v>
      </c>
      <c r="AZ114" s="240">
        <v>0</v>
      </c>
      <c r="BA114" s="240">
        <v>0</v>
      </c>
      <c r="BB114" s="240">
        <v>0</v>
      </c>
      <c r="BC114" s="240">
        <v>17.710999999999999</v>
      </c>
      <c r="BD114" s="240">
        <v>0</v>
      </c>
      <c r="BE114" s="240">
        <v>8.4469999999999992</v>
      </c>
      <c r="BF114" s="240">
        <v>1.7999999999999999E-2</v>
      </c>
      <c r="BG114" s="240">
        <v>7.8209999999999997</v>
      </c>
      <c r="BH114" s="240">
        <v>0</v>
      </c>
      <c r="BI114" s="240">
        <v>0.16500000000000001</v>
      </c>
      <c r="BJ114" s="240">
        <v>0</v>
      </c>
      <c r="BK114" s="240">
        <v>0</v>
      </c>
      <c r="BL114" s="289">
        <v>0</v>
      </c>
      <c r="BM114" s="290">
        <f t="shared" si="5"/>
        <v>92.138999999999996</v>
      </c>
      <c r="BN114" s="242"/>
      <c r="BO114" s="239">
        <v>0</v>
      </c>
      <c r="BP114" s="291">
        <f t="shared" si="6"/>
        <v>2748.194</v>
      </c>
      <c r="BQ114" s="241">
        <f t="shared" si="7"/>
        <v>2593.2109999999998</v>
      </c>
      <c r="BR114" s="292">
        <v>0</v>
      </c>
      <c r="BS114" s="239">
        <v>2593.2109999999998</v>
      </c>
      <c r="BT114" s="293">
        <v>0</v>
      </c>
      <c r="BU114" s="293">
        <v>154.983</v>
      </c>
      <c r="BV114" s="239">
        <v>0</v>
      </c>
      <c r="BW114" s="294">
        <v>0</v>
      </c>
      <c r="BX114" s="242">
        <v>0</v>
      </c>
      <c r="BY114" s="210"/>
      <c r="BZ114" s="210"/>
    </row>
    <row r="115" spans="1:79">
      <c r="A115" s="267" t="s">
        <v>69</v>
      </c>
      <c r="B115" s="242" t="s">
        <v>194</v>
      </c>
      <c r="C115" s="240">
        <f t="shared" si="4"/>
        <v>820.31700000000001</v>
      </c>
      <c r="D115" s="239"/>
      <c r="E115" s="239"/>
      <c r="F115" s="239"/>
      <c r="G115" s="239"/>
      <c r="H115" s="239"/>
      <c r="I115" s="239"/>
      <c r="J115" s="239"/>
      <c r="K115" s="239"/>
      <c r="L115" s="241">
        <v>0</v>
      </c>
      <c r="M115" s="240">
        <v>0</v>
      </c>
      <c r="N115" s="240">
        <v>0</v>
      </c>
      <c r="O115" s="240">
        <v>0</v>
      </c>
      <c r="P115" s="240">
        <v>0</v>
      </c>
      <c r="Q115" s="240">
        <v>0</v>
      </c>
      <c r="R115" s="240">
        <v>0</v>
      </c>
      <c r="S115" s="240">
        <v>0</v>
      </c>
      <c r="T115" s="240">
        <v>0</v>
      </c>
      <c r="U115" s="240">
        <v>0</v>
      </c>
      <c r="V115" s="240">
        <v>0</v>
      </c>
      <c r="W115" s="240">
        <v>0</v>
      </c>
      <c r="X115" s="240">
        <v>0.81299999999999994</v>
      </c>
      <c r="Y115" s="240">
        <v>0</v>
      </c>
      <c r="Z115" s="240">
        <v>0</v>
      </c>
      <c r="AA115" s="240">
        <v>0</v>
      </c>
      <c r="AB115" s="240">
        <v>0</v>
      </c>
      <c r="AC115" s="240">
        <v>0</v>
      </c>
      <c r="AD115" s="240">
        <v>0</v>
      </c>
      <c r="AE115" s="240">
        <v>0</v>
      </c>
      <c r="AF115" s="240">
        <v>0</v>
      </c>
      <c r="AG115" s="240">
        <v>0</v>
      </c>
      <c r="AH115" s="240">
        <v>0</v>
      </c>
      <c r="AI115" s="240">
        <v>0</v>
      </c>
      <c r="AJ115" s="240">
        <v>0</v>
      </c>
      <c r="AK115" s="240">
        <v>0</v>
      </c>
      <c r="AL115" s="240">
        <v>0</v>
      </c>
      <c r="AM115" s="240">
        <v>0</v>
      </c>
      <c r="AN115" s="240">
        <v>0</v>
      </c>
      <c r="AO115" s="240">
        <v>0</v>
      </c>
      <c r="AP115" s="240">
        <v>0</v>
      </c>
      <c r="AQ115" s="240">
        <v>0</v>
      </c>
      <c r="AR115" s="240">
        <v>0</v>
      </c>
      <c r="AS115" s="240">
        <v>0</v>
      </c>
      <c r="AT115" s="240">
        <v>0</v>
      </c>
      <c r="AU115" s="240">
        <v>1.5069999999999999</v>
      </c>
      <c r="AV115" s="240">
        <v>0.13100000000000001</v>
      </c>
      <c r="AW115" s="240">
        <v>0</v>
      </c>
      <c r="AX115" s="240">
        <v>15.769</v>
      </c>
      <c r="AY115" s="240">
        <v>0</v>
      </c>
      <c r="AZ115" s="240">
        <v>0</v>
      </c>
      <c r="BA115" s="240">
        <v>0</v>
      </c>
      <c r="BB115" s="240">
        <v>0</v>
      </c>
      <c r="BC115" s="240">
        <v>0</v>
      </c>
      <c r="BD115" s="240">
        <v>0</v>
      </c>
      <c r="BE115" s="240">
        <v>0</v>
      </c>
      <c r="BF115" s="240">
        <v>0</v>
      </c>
      <c r="BG115" s="240">
        <v>0</v>
      </c>
      <c r="BH115" s="240">
        <v>0</v>
      </c>
      <c r="BI115" s="240">
        <v>0</v>
      </c>
      <c r="BJ115" s="240">
        <v>0</v>
      </c>
      <c r="BK115" s="240">
        <v>0</v>
      </c>
      <c r="BL115" s="289">
        <v>0</v>
      </c>
      <c r="BM115" s="290">
        <f t="shared" si="5"/>
        <v>18.22</v>
      </c>
      <c r="BN115" s="242"/>
      <c r="BO115" s="239">
        <v>0</v>
      </c>
      <c r="BP115" s="291">
        <f t="shared" si="6"/>
        <v>802.09699999999998</v>
      </c>
      <c r="BQ115" s="241">
        <f t="shared" si="7"/>
        <v>226.02199999999999</v>
      </c>
      <c r="BR115" s="292">
        <v>0</v>
      </c>
      <c r="BS115" s="239">
        <v>226.02199999999999</v>
      </c>
      <c r="BT115" s="293">
        <v>0</v>
      </c>
      <c r="BU115" s="293">
        <v>576.07500000000005</v>
      </c>
      <c r="BV115" s="239">
        <v>0</v>
      </c>
      <c r="BW115" s="294">
        <v>0</v>
      </c>
      <c r="BX115" s="242">
        <v>0</v>
      </c>
      <c r="BY115" s="210"/>
      <c r="BZ115" s="210"/>
    </row>
    <row r="116" spans="1:79">
      <c r="A116" s="267" t="s">
        <v>70</v>
      </c>
      <c r="B116" s="242" t="s">
        <v>201</v>
      </c>
      <c r="C116" s="240">
        <f t="shared" si="4"/>
        <v>2442.0509999999999</v>
      </c>
      <c r="D116" s="239"/>
      <c r="E116" s="239"/>
      <c r="F116" s="239"/>
      <c r="G116" s="239"/>
      <c r="H116" s="239"/>
      <c r="I116" s="239"/>
      <c r="J116" s="239"/>
      <c r="K116" s="239"/>
      <c r="L116" s="241">
        <v>2.1739999999999999</v>
      </c>
      <c r="M116" s="240">
        <v>0</v>
      </c>
      <c r="N116" s="240">
        <v>16.826000000000001</v>
      </c>
      <c r="O116" s="240">
        <v>38.293999999999997</v>
      </c>
      <c r="P116" s="240">
        <v>43.323</v>
      </c>
      <c r="Q116" s="240">
        <v>2.4E-2</v>
      </c>
      <c r="R116" s="240">
        <v>1.52</v>
      </c>
      <c r="S116" s="240">
        <v>1.1930000000000001</v>
      </c>
      <c r="T116" s="240">
        <v>0</v>
      </c>
      <c r="U116" s="240">
        <v>2.8380000000000001</v>
      </c>
      <c r="V116" s="240">
        <v>1.6E-2</v>
      </c>
      <c r="W116" s="240">
        <v>0.44600000000000001</v>
      </c>
      <c r="X116" s="240">
        <v>1.0449999999999999</v>
      </c>
      <c r="Y116" s="240">
        <v>0.95799999999999996</v>
      </c>
      <c r="Z116" s="240">
        <v>1.1930000000000001</v>
      </c>
      <c r="AA116" s="240">
        <v>4.6589999999999998</v>
      </c>
      <c r="AB116" s="240">
        <v>5.9749999999999996</v>
      </c>
      <c r="AC116" s="240">
        <v>8.6419999999999995</v>
      </c>
      <c r="AD116" s="240">
        <v>19.122</v>
      </c>
      <c r="AE116" s="240">
        <v>29.37</v>
      </c>
      <c r="AF116" s="240">
        <v>7.657</v>
      </c>
      <c r="AG116" s="240">
        <v>17.228000000000002</v>
      </c>
      <c r="AH116" s="240">
        <v>10.475</v>
      </c>
      <c r="AI116" s="240">
        <v>12.763999999999999</v>
      </c>
      <c r="AJ116" s="240">
        <v>36.070999999999998</v>
      </c>
      <c r="AK116" s="240">
        <v>12.176</v>
      </c>
      <c r="AL116" s="240">
        <v>29.545999999999999</v>
      </c>
      <c r="AM116" s="240">
        <v>32.360999999999997</v>
      </c>
      <c r="AN116" s="240">
        <v>6.8120000000000003</v>
      </c>
      <c r="AO116" s="240">
        <v>129.16200000000001</v>
      </c>
      <c r="AP116" s="240">
        <v>32.497</v>
      </c>
      <c r="AQ116" s="240">
        <v>10.474</v>
      </c>
      <c r="AR116" s="240">
        <v>44.94</v>
      </c>
      <c r="AS116" s="240">
        <v>7.3520000000000003</v>
      </c>
      <c r="AT116" s="240">
        <v>57.994999999999997</v>
      </c>
      <c r="AU116" s="240">
        <v>3.77</v>
      </c>
      <c r="AV116" s="240">
        <v>47.555</v>
      </c>
      <c r="AW116" s="240">
        <v>7.2110000000000003</v>
      </c>
      <c r="AX116" s="240">
        <v>17.428000000000001</v>
      </c>
      <c r="AY116" s="240">
        <v>1.542</v>
      </c>
      <c r="AZ116" s="240">
        <v>13.26</v>
      </c>
      <c r="BA116" s="240">
        <v>12.002000000000001</v>
      </c>
      <c r="BB116" s="240">
        <v>36.116999999999997</v>
      </c>
      <c r="BC116" s="240">
        <v>0.80100000000000005</v>
      </c>
      <c r="BD116" s="240">
        <v>17.709</v>
      </c>
      <c r="BE116" s="240">
        <v>6.9020000000000001</v>
      </c>
      <c r="BF116" s="240">
        <v>17.259</v>
      </c>
      <c r="BG116" s="240">
        <v>4.9020000000000001</v>
      </c>
      <c r="BH116" s="240">
        <v>21.808</v>
      </c>
      <c r="BI116" s="240">
        <v>48.317</v>
      </c>
      <c r="BJ116" s="240">
        <v>0</v>
      </c>
      <c r="BK116" s="240">
        <v>0</v>
      </c>
      <c r="BL116" s="289">
        <v>0</v>
      </c>
      <c r="BM116" s="290">
        <f t="shared" si="5"/>
        <v>881.7109999999999</v>
      </c>
      <c r="BN116" s="242"/>
      <c r="BO116" s="239">
        <v>0</v>
      </c>
      <c r="BP116" s="291">
        <f t="shared" si="6"/>
        <v>1560.34</v>
      </c>
      <c r="BQ116" s="241">
        <f t="shared" si="7"/>
        <v>1560.34</v>
      </c>
      <c r="BR116" s="292">
        <v>0</v>
      </c>
      <c r="BS116" s="239">
        <v>1560.34</v>
      </c>
      <c r="BT116" s="293">
        <v>0</v>
      </c>
      <c r="BU116" s="293">
        <v>0</v>
      </c>
      <c r="BV116" s="239">
        <v>0</v>
      </c>
      <c r="BW116" s="294">
        <v>0</v>
      </c>
      <c r="BX116" s="242">
        <v>0</v>
      </c>
      <c r="BY116" s="210"/>
      <c r="BZ116" s="210"/>
    </row>
    <row r="117" spans="1:79">
      <c r="A117" s="267" t="s">
        <v>71</v>
      </c>
      <c r="B117" s="242" t="s">
        <v>195</v>
      </c>
      <c r="C117" s="240">
        <f t="shared" si="4"/>
        <v>1016.23</v>
      </c>
      <c r="D117" s="239"/>
      <c r="E117" s="239"/>
      <c r="F117" s="239"/>
      <c r="G117" s="239"/>
      <c r="H117" s="239"/>
      <c r="I117" s="239"/>
      <c r="J117" s="239"/>
      <c r="K117" s="239"/>
      <c r="L117" s="241">
        <v>0</v>
      </c>
      <c r="M117" s="240">
        <v>0</v>
      </c>
      <c r="N117" s="240">
        <v>0</v>
      </c>
      <c r="O117" s="240">
        <v>0</v>
      </c>
      <c r="P117" s="240">
        <v>0</v>
      </c>
      <c r="Q117" s="240">
        <v>0</v>
      </c>
      <c r="R117" s="240">
        <v>0</v>
      </c>
      <c r="S117" s="240">
        <v>0</v>
      </c>
      <c r="T117" s="240">
        <v>0</v>
      </c>
      <c r="U117" s="240">
        <v>0</v>
      </c>
      <c r="V117" s="240">
        <v>0</v>
      </c>
      <c r="W117" s="240">
        <v>0</v>
      </c>
      <c r="X117" s="240">
        <v>0</v>
      </c>
      <c r="Y117" s="240">
        <v>0</v>
      </c>
      <c r="Z117" s="240">
        <v>0</v>
      </c>
      <c r="AA117" s="240">
        <v>0</v>
      </c>
      <c r="AB117" s="240">
        <v>0</v>
      </c>
      <c r="AC117" s="240">
        <v>0</v>
      </c>
      <c r="AD117" s="240">
        <v>0</v>
      </c>
      <c r="AE117" s="240">
        <v>0</v>
      </c>
      <c r="AF117" s="240">
        <v>0</v>
      </c>
      <c r="AG117" s="240">
        <v>0</v>
      </c>
      <c r="AH117" s="240">
        <v>0</v>
      </c>
      <c r="AI117" s="240">
        <v>0</v>
      </c>
      <c r="AJ117" s="240">
        <v>0</v>
      </c>
      <c r="AK117" s="240">
        <v>0</v>
      </c>
      <c r="AL117" s="240">
        <v>0</v>
      </c>
      <c r="AM117" s="240">
        <v>0</v>
      </c>
      <c r="AN117" s="240">
        <v>0</v>
      </c>
      <c r="AO117" s="240">
        <v>0</v>
      </c>
      <c r="AP117" s="240">
        <v>0</v>
      </c>
      <c r="AQ117" s="240">
        <v>0</v>
      </c>
      <c r="AR117" s="240">
        <v>0</v>
      </c>
      <c r="AS117" s="240">
        <v>0</v>
      </c>
      <c r="AT117" s="240">
        <v>0</v>
      </c>
      <c r="AU117" s="240">
        <v>0</v>
      </c>
      <c r="AV117" s="240">
        <v>0</v>
      </c>
      <c r="AW117" s="240">
        <v>0</v>
      </c>
      <c r="AX117" s="240">
        <v>0</v>
      </c>
      <c r="AY117" s="240">
        <v>0</v>
      </c>
      <c r="AZ117" s="240">
        <v>0</v>
      </c>
      <c r="BA117" s="240">
        <v>0</v>
      </c>
      <c r="BB117" s="240">
        <v>0</v>
      </c>
      <c r="BC117" s="240">
        <v>0</v>
      </c>
      <c r="BD117" s="240">
        <v>0</v>
      </c>
      <c r="BE117" s="240">
        <v>0</v>
      </c>
      <c r="BF117" s="240">
        <v>0</v>
      </c>
      <c r="BG117" s="240">
        <v>0</v>
      </c>
      <c r="BH117" s="240">
        <v>0</v>
      </c>
      <c r="BI117" s="240">
        <v>0</v>
      </c>
      <c r="BJ117" s="240">
        <v>0</v>
      </c>
      <c r="BK117" s="240">
        <v>0</v>
      </c>
      <c r="BL117" s="289">
        <v>0</v>
      </c>
      <c r="BM117" s="290">
        <f t="shared" si="5"/>
        <v>0</v>
      </c>
      <c r="BN117" s="242"/>
      <c r="BO117" s="239">
        <v>0</v>
      </c>
      <c r="BP117" s="291">
        <f t="shared" si="6"/>
        <v>1016.23</v>
      </c>
      <c r="BQ117" s="241">
        <f t="shared" si="7"/>
        <v>1016.23</v>
      </c>
      <c r="BR117" s="292">
        <v>1016.23</v>
      </c>
      <c r="BS117" s="239">
        <v>0</v>
      </c>
      <c r="BT117" s="293">
        <v>0</v>
      </c>
      <c r="BU117" s="293">
        <v>0</v>
      </c>
      <c r="BV117" s="239">
        <v>0</v>
      </c>
      <c r="BW117" s="294">
        <v>0</v>
      </c>
      <c r="BX117" s="242">
        <v>0</v>
      </c>
      <c r="BY117" s="210"/>
      <c r="BZ117" s="210"/>
    </row>
    <row r="118" spans="1:79">
      <c r="A118" s="267" t="s">
        <v>75</v>
      </c>
      <c r="B118" s="242" t="s">
        <v>196</v>
      </c>
      <c r="C118" s="240">
        <f t="shared" si="4"/>
        <v>9232.3509999999951</v>
      </c>
      <c r="D118" s="239"/>
      <c r="E118" s="239"/>
      <c r="F118" s="239"/>
      <c r="G118" s="239"/>
      <c r="H118" s="239"/>
      <c r="I118" s="239"/>
      <c r="J118" s="239"/>
      <c r="K118" s="239"/>
      <c r="L118" s="241">
        <v>0</v>
      </c>
      <c r="M118" s="240">
        <v>0</v>
      </c>
      <c r="N118" s="240">
        <v>0</v>
      </c>
      <c r="O118" s="240">
        <v>0</v>
      </c>
      <c r="P118" s="240">
        <v>0</v>
      </c>
      <c r="Q118" s="240">
        <v>0</v>
      </c>
      <c r="R118" s="240">
        <v>0</v>
      </c>
      <c r="S118" s="240">
        <v>0</v>
      </c>
      <c r="T118" s="240">
        <v>0</v>
      </c>
      <c r="U118" s="240">
        <v>0</v>
      </c>
      <c r="V118" s="240">
        <v>0</v>
      </c>
      <c r="W118" s="240">
        <v>0</v>
      </c>
      <c r="X118" s="240">
        <v>0</v>
      </c>
      <c r="Y118" s="240">
        <v>0</v>
      </c>
      <c r="Z118" s="240">
        <v>0</v>
      </c>
      <c r="AA118" s="240">
        <v>0</v>
      </c>
      <c r="AB118" s="240">
        <v>0</v>
      </c>
      <c r="AC118" s="240">
        <v>0</v>
      </c>
      <c r="AD118" s="240">
        <v>0</v>
      </c>
      <c r="AE118" s="240">
        <v>0</v>
      </c>
      <c r="AF118" s="240">
        <v>0</v>
      </c>
      <c r="AG118" s="240">
        <v>0</v>
      </c>
      <c r="AH118" s="240">
        <v>0</v>
      </c>
      <c r="AI118" s="240">
        <v>0</v>
      </c>
      <c r="AJ118" s="240">
        <v>0</v>
      </c>
      <c r="AK118" s="240">
        <v>0</v>
      </c>
      <c r="AL118" s="240">
        <v>0</v>
      </c>
      <c r="AM118" s="240">
        <v>0</v>
      </c>
      <c r="AN118" s="240">
        <v>0</v>
      </c>
      <c r="AO118" s="240">
        <v>0</v>
      </c>
      <c r="AP118" s="240">
        <v>0</v>
      </c>
      <c r="AQ118" s="240">
        <v>0</v>
      </c>
      <c r="AR118" s="240">
        <v>0</v>
      </c>
      <c r="AS118" s="240">
        <v>0</v>
      </c>
      <c r="AT118" s="240">
        <v>0</v>
      </c>
      <c r="AU118" s="240">
        <v>0</v>
      </c>
      <c r="AV118" s="240">
        <v>0</v>
      </c>
      <c r="AW118" s="240">
        <v>0</v>
      </c>
      <c r="AX118" s="240">
        <v>0</v>
      </c>
      <c r="AY118" s="240">
        <v>0</v>
      </c>
      <c r="AZ118" s="240">
        <v>0</v>
      </c>
      <c r="BA118" s="240">
        <v>0</v>
      </c>
      <c r="BB118" s="240">
        <v>0</v>
      </c>
      <c r="BC118" s="240">
        <v>0</v>
      </c>
      <c r="BD118" s="240">
        <v>0</v>
      </c>
      <c r="BE118" s="240">
        <v>0</v>
      </c>
      <c r="BF118" s="240">
        <v>0</v>
      </c>
      <c r="BG118" s="240">
        <v>0</v>
      </c>
      <c r="BH118" s="240">
        <v>0</v>
      </c>
      <c r="BI118" s="240">
        <v>0</v>
      </c>
      <c r="BJ118" s="240">
        <v>0</v>
      </c>
      <c r="BK118" s="240">
        <v>0</v>
      </c>
      <c r="BL118" s="289">
        <v>0</v>
      </c>
      <c r="BM118" s="290">
        <f t="shared" si="5"/>
        <v>0</v>
      </c>
      <c r="BN118" s="242"/>
      <c r="BO118" s="239">
        <v>47645.027999999998</v>
      </c>
      <c r="BP118" s="291">
        <f t="shared" si="6"/>
        <v>-38412.677000000003</v>
      </c>
      <c r="BQ118" s="241">
        <f t="shared" si="7"/>
        <v>-38412.677000000003</v>
      </c>
      <c r="BR118" s="292">
        <v>0</v>
      </c>
      <c r="BS118" s="239">
        <v>-38412.677000000003</v>
      </c>
      <c r="BT118" s="293">
        <v>0</v>
      </c>
      <c r="BU118" s="293">
        <v>0</v>
      </c>
      <c r="BV118" s="239">
        <v>0</v>
      </c>
      <c r="BW118" s="294">
        <v>0</v>
      </c>
      <c r="BX118" s="242">
        <v>0</v>
      </c>
      <c r="BY118" s="210"/>
      <c r="BZ118" s="210"/>
    </row>
    <row r="119" spans="1:79" ht="13.5" thickBot="1">
      <c r="A119" s="280" t="s">
        <v>76</v>
      </c>
      <c r="B119" s="242" t="s">
        <v>139</v>
      </c>
      <c r="C119" s="240">
        <f t="shared" si="4"/>
        <v>0</v>
      </c>
      <c r="D119" s="239"/>
      <c r="E119" s="239"/>
      <c r="F119" s="239"/>
      <c r="G119" s="239"/>
      <c r="H119" s="239"/>
      <c r="I119" s="239"/>
      <c r="J119" s="239"/>
      <c r="K119" s="239"/>
      <c r="L119" s="241">
        <v>0</v>
      </c>
      <c r="M119" s="240">
        <v>0</v>
      </c>
      <c r="N119" s="240">
        <v>0</v>
      </c>
      <c r="O119" s="240">
        <v>0</v>
      </c>
      <c r="P119" s="240">
        <v>0</v>
      </c>
      <c r="Q119" s="240">
        <v>0</v>
      </c>
      <c r="R119" s="240">
        <v>0</v>
      </c>
      <c r="S119" s="240">
        <v>0</v>
      </c>
      <c r="T119" s="240">
        <v>0</v>
      </c>
      <c r="U119" s="240">
        <v>0</v>
      </c>
      <c r="V119" s="240">
        <v>0</v>
      </c>
      <c r="W119" s="240">
        <v>0</v>
      </c>
      <c r="X119" s="240">
        <v>0</v>
      </c>
      <c r="Y119" s="240">
        <v>0</v>
      </c>
      <c r="Z119" s="240">
        <v>0</v>
      </c>
      <c r="AA119" s="240">
        <v>0</v>
      </c>
      <c r="AB119" s="240">
        <v>0</v>
      </c>
      <c r="AC119" s="240">
        <v>0</v>
      </c>
      <c r="AD119" s="240">
        <v>0</v>
      </c>
      <c r="AE119" s="240">
        <v>0</v>
      </c>
      <c r="AF119" s="240">
        <v>0</v>
      </c>
      <c r="AG119" s="240">
        <v>0</v>
      </c>
      <c r="AH119" s="240">
        <v>0</v>
      </c>
      <c r="AI119" s="240">
        <v>0</v>
      </c>
      <c r="AJ119" s="240">
        <v>0</v>
      </c>
      <c r="AK119" s="240">
        <v>0</v>
      </c>
      <c r="AL119" s="240">
        <v>0</v>
      </c>
      <c r="AM119" s="240">
        <v>0</v>
      </c>
      <c r="AN119" s="240">
        <v>0</v>
      </c>
      <c r="AO119" s="240">
        <v>0</v>
      </c>
      <c r="AP119" s="240">
        <v>0</v>
      </c>
      <c r="AQ119" s="240">
        <v>0</v>
      </c>
      <c r="AR119" s="240">
        <v>0</v>
      </c>
      <c r="AS119" s="240">
        <v>0</v>
      </c>
      <c r="AT119" s="240">
        <v>0</v>
      </c>
      <c r="AU119" s="240">
        <v>0</v>
      </c>
      <c r="AV119" s="240">
        <v>0</v>
      </c>
      <c r="AW119" s="240">
        <v>0</v>
      </c>
      <c r="AX119" s="240">
        <v>0</v>
      </c>
      <c r="AY119" s="240">
        <v>0</v>
      </c>
      <c r="AZ119" s="240">
        <v>0</v>
      </c>
      <c r="BA119" s="240">
        <v>0</v>
      </c>
      <c r="BB119" s="240">
        <v>0</v>
      </c>
      <c r="BC119" s="240">
        <v>0</v>
      </c>
      <c r="BD119" s="240">
        <v>0</v>
      </c>
      <c r="BE119" s="240">
        <v>0</v>
      </c>
      <c r="BF119" s="240">
        <v>0</v>
      </c>
      <c r="BG119" s="240">
        <v>0</v>
      </c>
      <c r="BH119" s="240">
        <v>0</v>
      </c>
      <c r="BI119" s="240">
        <v>0</v>
      </c>
      <c r="BJ119" s="240">
        <v>0</v>
      </c>
      <c r="BK119" s="240">
        <v>0</v>
      </c>
      <c r="BL119" s="240">
        <v>0</v>
      </c>
      <c r="BM119" s="290">
        <f t="shared" si="5"/>
        <v>0</v>
      </c>
      <c r="BN119" s="242"/>
      <c r="BO119" s="239">
        <v>0</v>
      </c>
      <c r="BP119" s="291">
        <f t="shared" si="6"/>
        <v>0</v>
      </c>
      <c r="BQ119" s="241">
        <f t="shared" si="7"/>
        <v>0</v>
      </c>
      <c r="BR119" s="292">
        <v>0</v>
      </c>
      <c r="BS119" s="239">
        <v>0</v>
      </c>
      <c r="BT119" s="293">
        <v>0</v>
      </c>
      <c r="BU119" s="293">
        <v>0</v>
      </c>
      <c r="BV119" s="239">
        <v>0</v>
      </c>
      <c r="BW119" s="294">
        <v>0</v>
      </c>
      <c r="BX119" s="242">
        <v>0</v>
      </c>
      <c r="BY119" s="210"/>
      <c r="BZ119" s="210"/>
    </row>
    <row r="120" spans="1:79" ht="14.25" thickTop="1" thickBot="1">
      <c r="B120" s="295" t="s">
        <v>80</v>
      </c>
      <c r="C120" s="250">
        <f>SUM(C67:C119)</f>
        <v>472416.28699999989</v>
      </c>
      <c r="D120" s="250">
        <f t="shared" ref="D120:BR120" si="8">SUM(D67:D119)</f>
        <v>0</v>
      </c>
      <c r="E120" s="250">
        <f t="shared" si="8"/>
        <v>0</v>
      </c>
      <c r="F120" s="250">
        <f t="shared" si="8"/>
        <v>0</v>
      </c>
      <c r="G120" s="250">
        <f t="shared" si="8"/>
        <v>0</v>
      </c>
      <c r="H120" s="250">
        <f t="shared" si="8"/>
        <v>0</v>
      </c>
      <c r="I120" s="250">
        <f t="shared" si="8"/>
        <v>0</v>
      </c>
      <c r="J120" s="250">
        <f t="shared" si="8"/>
        <v>0</v>
      </c>
      <c r="K120" s="296">
        <f t="shared" si="8"/>
        <v>0</v>
      </c>
      <c r="L120" s="250">
        <f t="shared" si="8"/>
        <v>4096.0520000000015</v>
      </c>
      <c r="M120" s="250">
        <f t="shared" si="8"/>
        <v>3241.2249999999995</v>
      </c>
      <c r="N120" s="250">
        <f t="shared" si="8"/>
        <v>290.45800000000003</v>
      </c>
      <c r="O120" s="250">
        <f t="shared" si="8"/>
        <v>9062.4189999999981</v>
      </c>
      <c r="P120" s="250">
        <f t="shared" si="8"/>
        <v>3155.5909999999994</v>
      </c>
      <c r="Q120" s="250">
        <f t="shared" si="8"/>
        <v>241.57599999999994</v>
      </c>
      <c r="R120" s="250">
        <f t="shared" si="8"/>
        <v>729.20399999999984</v>
      </c>
      <c r="S120" s="250">
        <f t="shared" si="8"/>
        <v>482.15899999999999</v>
      </c>
      <c r="T120" s="250">
        <f t="shared" si="8"/>
        <v>0</v>
      </c>
      <c r="U120" s="250">
        <f t="shared" si="8"/>
        <v>793.58400000000029</v>
      </c>
      <c r="V120" s="250">
        <f t="shared" si="8"/>
        <v>174.65399999999997</v>
      </c>
      <c r="W120" s="250">
        <f t="shared" si="8"/>
        <v>229.27500000000003</v>
      </c>
      <c r="X120" s="250">
        <f t="shared" si="8"/>
        <v>631.279</v>
      </c>
      <c r="Y120" s="250">
        <f t="shared" si="8"/>
        <v>760.83200000000011</v>
      </c>
      <c r="Z120" s="250">
        <f t="shared" si="8"/>
        <v>390.25599999999991</v>
      </c>
      <c r="AA120" s="250">
        <f t="shared" si="8"/>
        <v>410.85900000000004</v>
      </c>
      <c r="AB120" s="250">
        <f t="shared" si="8"/>
        <v>391.40700000000004</v>
      </c>
      <c r="AC120" s="250">
        <f t="shared" si="8"/>
        <v>6660.5849999999982</v>
      </c>
      <c r="AD120" s="250">
        <f t="shared" si="8"/>
        <v>1528.7570000000001</v>
      </c>
      <c r="AE120" s="250">
        <f t="shared" si="8"/>
        <v>26464.289999999994</v>
      </c>
      <c r="AF120" s="250">
        <f t="shared" si="8"/>
        <v>1017.7930000000002</v>
      </c>
      <c r="AG120" s="250">
        <f t="shared" si="8"/>
        <v>886.71699999999998</v>
      </c>
      <c r="AH120" s="250">
        <f t="shared" si="8"/>
        <v>4582.6009999999997</v>
      </c>
      <c r="AI120" s="250">
        <f t="shared" si="8"/>
        <v>4765.2399999999989</v>
      </c>
      <c r="AJ120" s="250">
        <f t="shared" si="8"/>
        <v>7718.7349999999997</v>
      </c>
      <c r="AK120" s="250">
        <f t="shared" si="8"/>
        <v>1919.0169999999998</v>
      </c>
      <c r="AL120" s="250">
        <f t="shared" si="8"/>
        <v>7182.6739999999991</v>
      </c>
      <c r="AM120" s="250">
        <f t="shared" si="8"/>
        <v>2645.7289999999998</v>
      </c>
      <c r="AN120" s="250">
        <f t="shared" si="8"/>
        <v>121.00099999999999</v>
      </c>
      <c r="AO120" s="250">
        <f t="shared" si="8"/>
        <v>15629.500000000002</v>
      </c>
      <c r="AP120" s="250">
        <f t="shared" si="8"/>
        <v>3940.0030000000002</v>
      </c>
      <c r="AQ120" s="250">
        <f t="shared" si="8"/>
        <v>471.89999999999992</v>
      </c>
      <c r="AR120" s="250">
        <f t="shared" si="8"/>
        <v>4921.3220000000001</v>
      </c>
      <c r="AS120" s="250">
        <f t="shared" si="8"/>
        <v>692.04099999999994</v>
      </c>
      <c r="AT120" s="250">
        <f t="shared" si="8"/>
        <v>3492.846</v>
      </c>
      <c r="AU120" s="250">
        <f t="shared" si="8"/>
        <v>817.27399999999989</v>
      </c>
      <c r="AV120" s="250">
        <f t="shared" si="8"/>
        <v>452.29899999999992</v>
      </c>
      <c r="AW120" s="250">
        <f t="shared" si="8"/>
        <v>2298.6019999999999</v>
      </c>
      <c r="AX120" s="250">
        <f t="shared" si="8"/>
        <v>1696.5989999999999</v>
      </c>
      <c r="AY120" s="250">
        <f t="shared" si="8"/>
        <v>8.1159999999999997</v>
      </c>
      <c r="AZ120" s="250">
        <f t="shared" si="8"/>
        <v>545.88299999999992</v>
      </c>
      <c r="BA120" s="250">
        <f t="shared" si="8"/>
        <v>4970.9430000000002</v>
      </c>
      <c r="BB120" s="250">
        <f t="shared" si="8"/>
        <v>645.19799999999998</v>
      </c>
      <c r="BC120" s="250">
        <f t="shared" si="8"/>
        <v>6050.9920000000002</v>
      </c>
      <c r="BD120" s="250">
        <f t="shared" si="8"/>
        <v>232.172</v>
      </c>
      <c r="BE120" s="250">
        <f t="shared" si="8"/>
        <v>1257.0600000000002</v>
      </c>
      <c r="BF120" s="250">
        <f t="shared" si="8"/>
        <v>1830.2740000000003</v>
      </c>
      <c r="BG120" s="250">
        <f t="shared" si="8"/>
        <v>1310.9770000000003</v>
      </c>
      <c r="BH120" s="250">
        <f t="shared" si="8"/>
        <v>298.59500000000003</v>
      </c>
      <c r="BI120" s="250">
        <f t="shared" si="8"/>
        <v>720.84199999999998</v>
      </c>
      <c r="BJ120" s="250">
        <f t="shared" si="8"/>
        <v>0</v>
      </c>
      <c r="BK120" s="250">
        <f t="shared" si="8"/>
        <v>0</v>
      </c>
      <c r="BL120" s="250">
        <f t="shared" si="8"/>
        <v>0</v>
      </c>
      <c r="BM120" s="250">
        <f t="shared" si="8"/>
        <v>142857.40699999998</v>
      </c>
      <c r="BN120" s="295">
        <f t="shared" si="8"/>
        <v>0</v>
      </c>
      <c r="BO120" s="296">
        <f t="shared" si="8"/>
        <v>93168.459000000003</v>
      </c>
      <c r="BP120" s="296">
        <f t="shared" si="8"/>
        <v>176895.28500000012</v>
      </c>
      <c r="BQ120" s="250">
        <f t="shared" si="8"/>
        <v>139524.47500000012</v>
      </c>
      <c r="BR120" s="250">
        <f t="shared" si="8"/>
        <v>19598.845000000001</v>
      </c>
      <c r="BS120" s="297">
        <f t="shared" ref="BS120:BX120" si="9">SUM(BS67:BS119)</f>
        <v>119925.63000000009</v>
      </c>
      <c r="BT120" s="297">
        <f t="shared" si="9"/>
        <v>36627.357000000004</v>
      </c>
      <c r="BU120" s="297">
        <f t="shared" si="9"/>
        <v>743.45300000000009</v>
      </c>
      <c r="BV120" s="250">
        <f t="shared" si="9"/>
        <v>60055.66</v>
      </c>
      <c r="BW120" s="250">
        <f t="shared" si="9"/>
        <v>-560.52400000000034</v>
      </c>
      <c r="BX120" s="298">
        <f t="shared" si="9"/>
        <v>0</v>
      </c>
      <c r="BY120" s="210"/>
      <c r="BZ120" s="210"/>
    </row>
    <row r="121" spans="1:79" ht="13.5" thickTop="1">
      <c r="B121" s="299" t="s">
        <v>111</v>
      </c>
      <c r="C121" s="300"/>
      <c r="D121" s="301"/>
      <c r="E121" s="301"/>
      <c r="F121" s="301">
        <f>F61</f>
        <v>15168.536</v>
      </c>
      <c r="G121" s="301">
        <f>G61</f>
        <v>0</v>
      </c>
      <c r="H121" s="301">
        <f>H61</f>
        <v>2051.8090000000002</v>
      </c>
      <c r="I121" s="301">
        <f>I61</f>
        <v>0</v>
      </c>
      <c r="J121" s="301">
        <f>J61</f>
        <v>10527.277999999998</v>
      </c>
      <c r="K121" s="301"/>
      <c r="L121" s="300">
        <v>6614.1959999999999</v>
      </c>
      <c r="M121" s="302">
        <v>2481.5549999999998</v>
      </c>
      <c r="N121" s="302">
        <v>506.38299999999998</v>
      </c>
      <c r="O121" s="302">
        <v>4079.9780000000001</v>
      </c>
      <c r="P121" s="302">
        <v>1737.2439999999999</v>
      </c>
      <c r="Q121" s="302">
        <v>374.07100000000003</v>
      </c>
      <c r="R121" s="302">
        <v>597.17600000000004</v>
      </c>
      <c r="S121" s="302">
        <v>333.38299999999998</v>
      </c>
      <c r="T121" s="302">
        <v>0</v>
      </c>
      <c r="U121" s="302">
        <v>505.68400000000003</v>
      </c>
      <c r="V121" s="302">
        <v>283.755</v>
      </c>
      <c r="W121" s="302">
        <v>82.24</v>
      </c>
      <c r="X121" s="302">
        <v>301.298</v>
      </c>
      <c r="Y121" s="302">
        <v>320.13499999999999</v>
      </c>
      <c r="Z121" s="302">
        <v>258.767</v>
      </c>
      <c r="AA121" s="302">
        <v>487.39400000000001</v>
      </c>
      <c r="AB121" s="302">
        <v>429.096</v>
      </c>
      <c r="AC121" s="302">
        <v>2168.7510000000002</v>
      </c>
      <c r="AD121" s="302">
        <v>2345.9029999999998</v>
      </c>
      <c r="AE121" s="302">
        <v>10424.566999999999</v>
      </c>
      <c r="AF121" s="302">
        <v>2237.2849999999999</v>
      </c>
      <c r="AG121" s="302">
        <v>1400.6849999999999</v>
      </c>
      <c r="AH121" s="302">
        <v>4987.0240000000003</v>
      </c>
      <c r="AI121" s="302">
        <v>12961.946</v>
      </c>
      <c r="AJ121" s="302">
        <v>10912.55</v>
      </c>
      <c r="AK121" s="302">
        <v>1237.261</v>
      </c>
      <c r="AL121" s="302">
        <v>-1202.096</v>
      </c>
      <c r="AM121" s="302">
        <v>11429.418</v>
      </c>
      <c r="AN121" s="302">
        <v>261.91300000000001</v>
      </c>
      <c r="AO121" s="302">
        <v>9552.1229999999996</v>
      </c>
      <c r="AP121" s="302">
        <v>4734.4949999999999</v>
      </c>
      <c r="AQ121" s="302">
        <v>625.42700000000002</v>
      </c>
      <c r="AR121" s="302">
        <v>3802.502</v>
      </c>
      <c r="AS121" s="302">
        <v>337.30500000000001</v>
      </c>
      <c r="AT121" s="302">
        <v>12571.736999999999</v>
      </c>
      <c r="AU121" s="302">
        <v>860.46600000000001</v>
      </c>
      <c r="AV121" s="302">
        <v>807.58600000000001</v>
      </c>
      <c r="AW121" s="302">
        <v>17659.713</v>
      </c>
      <c r="AX121" s="302">
        <v>2222.5</v>
      </c>
      <c r="AY121" s="302">
        <v>6.3259999999999996</v>
      </c>
      <c r="AZ121" s="302">
        <v>576.34900000000005</v>
      </c>
      <c r="BA121" s="302">
        <v>1457.8710000000001</v>
      </c>
      <c r="BB121" s="302">
        <v>1967.9570000000001</v>
      </c>
      <c r="BC121" s="302">
        <v>20372.554</v>
      </c>
      <c r="BD121" s="302">
        <v>497.92899999999997</v>
      </c>
      <c r="BE121" s="302">
        <v>9727.5</v>
      </c>
      <c r="BF121" s="302">
        <v>4240.2139999999999</v>
      </c>
      <c r="BG121" s="302">
        <v>1510.8979999999999</v>
      </c>
      <c r="BH121" s="302">
        <v>521.72199999999998</v>
      </c>
      <c r="BI121" s="302">
        <v>1160.1099999999999</v>
      </c>
      <c r="BJ121" s="302">
        <v>1016.23</v>
      </c>
      <c r="BK121" s="302">
        <v>0</v>
      </c>
      <c r="BL121" s="302">
        <v>0</v>
      </c>
      <c r="BM121" s="303">
        <f>SUM(L121:BL121)</f>
        <v>174787.07599999997</v>
      </c>
      <c r="BN121" s="303">
        <f>SUM(C121:BL121)</f>
        <v>202534.69899999999</v>
      </c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</row>
    <row r="122" spans="1:79" ht="13.5" thickBot="1">
      <c r="B122" s="299" t="s">
        <v>11</v>
      </c>
      <c r="C122" s="241"/>
      <c r="D122" s="239"/>
      <c r="E122" s="239"/>
      <c r="F122" s="239"/>
      <c r="G122" s="239"/>
      <c r="H122" s="239"/>
      <c r="I122" s="239"/>
      <c r="J122" s="239"/>
      <c r="K122" s="239"/>
      <c r="L122" s="241">
        <v>997.32600000000002</v>
      </c>
      <c r="M122" s="240">
        <v>234.06399999999999</v>
      </c>
      <c r="N122" s="240">
        <v>87.831000000000003</v>
      </c>
      <c r="O122" s="240">
        <v>1478.096</v>
      </c>
      <c r="P122" s="240">
        <v>320.589</v>
      </c>
      <c r="Q122" s="240">
        <v>68.61</v>
      </c>
      <c r="R122" s="240">
        <v>0</v>
      </c>
      <c r="S122" s="240">
        <v>138.155</v>
      </c>
      <c r="T122" s="240">
        <v>0</v>
      </c>
      <c r="U122" s="240">
        <v>254.136</v>
      </c>
      <c r="V122" s="240">
        <v>74.325000000000003</v>
      </c>
      <c r="W122" s="240">
        <v>42.064999999999998</v>
      </c>
      <c r="X122" s="240">
        <v>167.84899999999999</v>
      </c>
      <c r="Y122" s="240">
        <v>222.58099999999999</v>
      </c>
      <c r="Z122" s="240">
        <v>106.52500000000001</v>
      </c>
      <c r="AA122" s="240">
        <v>151.65899999999999</v>
      </c>
      <c r="AB122" s="240">
        <v>457.577</v>
      </c>
      <c r="AC122" s="240">
        <v>1127.0139999999999</v>
      </c>
      <c r="AD122" s="240">
        <v>604.43100000000004</v>
      </c>
      <c r="AE122" s="240">
        <v>2643.049</v>
      </c>
      <c r="AF122" s="240">
        <v>631.245</v>
      </c>
      <c r="AG122" s="240">
        <v>794.97</v>
      </c>
      <c r="AH122" s="240">
        <v>1666.164</v>
      </c>
      <c r="AI122" s="240">
        <v>3326.81</v>
      </c>
      <c r="AJ122" s="240">
        <v>1303.5340000000001</v>
      </c>
      <c r="AK122" s="240">
        <v>658.57399999999996</v>
      </c>
      <c r="AL122" s="240">
        <v>1241.1510000000001</v>
      </c>
      <c r="AM122" s="240">
        <v>4572.277</v>
      </c>
      <c r="AN122" s="240">
        <v>206.29</v>
      </c>
      <c r="AO122" s="240">
        <v>4113.8440000000001</v>
      </c>
      <c r="AP122" s="240">
        <v>1151.0260000000001</v>
      </c>
      <c r="AQ122" s="240">
        <v>534.70799999999997</v>
      </c>
      <c r="AR122" s="240">
        <v>1679.6489999999999</v>
      </c>
      <c r="AS122" s="240">
        <v>455.75200000000001</v>
      </c>
      <c r="AT122" s="240">
        <v>3923.8760000000002</v>
      </c>
      <c r="AU122" s="240">
        <v>360.37099999999998</v>
      </c>
      <c r="AV122" s="240">
        <v>184.834</v>
      </c>
      <c r="AW122" s="240">
        <v>690.44799999999998</v>
      </c>
      <c r="AX122" s="240">
        <v>1118.194</v>
      </c>
      <c r="AY122" s="240">
        <v>3.6669999999999998</v>
      </c>
      <c r="AZ122" s="240">
        <v>165.59</v>
      </c>
      <c r="BA122" s="240">
        <v>309.91300000000001</v>
      </c>
      <c r="BB122" s="240">
        <v>1562.8050000000001</v>
      </c>
      <c r="BC122" s="240">
        <v>17452.402999999998</v>
      </c>
      <c r="BD122" s="240">
        <v>369.39100000000002</v>
      </c>
      <c r="BE122" s="240">
        <v>7998.8609999999999</v>
      </c>
      <c r="BF122" s="240">
        <v>2774.3589999999999</v>
      </c>
      <c r="BG122" s="240">
        <v>0</v>
      </c>
      <c r="BH122" s="240">
        <v>481.97500000000002</v>
      </c>
      <c r="BI122" s="240">
        <v>301.721</v>
      </c>
      <c r="BJ122" s="240">
        <v>1016.23</v>
      </c>
      <c r="BK122" s="240">
        <v>0</v>
      </c>
      <c r="BL122" s="240">
        <v>0</v>
      </c>
      <c r="BM122" s="242">
        <f t="shared" ref="BM122:BM129" si="10">SUM(L122:BL122)</f>
        <v>70226.51400000001</v>
      </c>
      <c r="BN122" s="242">
        <f t="shared" ref="BN122:BN129" si="11">SUM(C122:BL122)</f>
        <v>70226.51400000001</v>
      </c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</row>
    <row r="123" spans="1:79" ht="13.5" thickTop="1">
      <c r="B123" s="299" t="s">
        <v>108</v>
      </c>
      <c r="C123" s="241"/>
      <c r="D123" s="239"/>
      <c r="E123" s="239"/>
      <c r="F123" s="239"/>
      <c r="G123" s="239"/>
      <c r="H123" s="239"/>
      <c r="I123" s="239"/>
      <c r="J123" s="239"/>
      <c r="K123" s="239"/>
      <c r="L123" s="241">
        <v>985.45</v>
      </c>
      <c r="M123" s="240">
        <v>231.12799999999999</v>
      </c>
      <c r="N123" s="240">
        <v>78.742999999999995</v>
      </c>
      <c r="O123" s="240">
        <v>1202.6980000000001</v>
      </c>
      <c r="P123" s="240">
        <v>272.57499999999999</v>
      </c>
      <c r="Q123" s="240">
        <v>61.603999999999999</v>
      </c>
      <c r="R123" s="240">
        <v>0</v>
      </c>
      <c r="S123" s="240">
        <v>132.26300000000001</v>
      </c>
      <c r="T123" s="240">
        <v>0</v>
      </c>
      <c r="U123" s="240">
        <v>228.392</v>
      </c>
      <c r="V123" s="240">
        <v>65.316000000000003</v>
      </c>
      <c r="W123" s="240">
        <v>38.075000000000003</v>
      </c>
      <c r="X123" s="240">
        <v>152.87799999999999</v>
      </c>
      <c r="Y123" s="240">
        <v>194.28899999999999</v>
      </c>
      <c r="Z123" s="240">
        <v>103.196</v>
      </c>
      <c r="AA123" s="240">
        <v>131.995</v>
      </c>
      <c r="AB123" s="240">
        <v>403.62599999999998</v>
      </c>
      <c r="AC123" s="240">
        <v>975.45799999999997</v>
      </c>
      <c r="AD123" s="240">
        <v>531.10199999999998</v>
      </c>
      <c r="AE123" s="240">
        <v>2466.4479999999999</v>
      </c>
      <c r="AF123" s="240">
        <v>586.71900000000005</v>
      </c>
      <c r="AG123" s="240">
        <v>712.29700000000003</v>
      </c>
      <c r="AH123" s="240">
        <v>1465.5160000000001</v>
      </c>
      <c r="AI123" s="240">
        <v>2978.1819999999998</v>
      </c>
      <c r="AJ123" s="240">
        <v>1182.1600000000001</v>
      </c>
      <c r="AK123" s="240">
        <v>581.779</v>
      </c>
      <c r="AL123" s="240">
        <v>1082.4280000000001</v>
      </c>
      <c r="AM123" s="240">
        <v>4005.9839999999999</v>
      </c>
      <c r="AN123" s="240">
        <v>177.87799999999999</v>
      </c>
      <c r="AO123" s="240">
        <v>3658.444</v>
      </c>
      <c r="AP123" s="240">
        <v>1044.3710000000001</v>
      </c>
      <c r="AQ123" s="240">
        <v>471.82900000000001</v>
      </c>
      <c r="AR123" s="240">
        <v>1502.8</v>
      </c>
      <c r="AS123" s="240">
        <v>405.834</v>
      </c>
      <c r="AT123" s="240">
        <v>3069.7530000000002</v>
      </c>
      <c r="AU123" s="240">
        <v>310.76100000000002</v>
      </c>
      <c r="AV123" s="240">
        <v>166.57599999999999</v>
      </c>
      <c r="AW123" s="240">
        <v>623.38900000000001</v>
      </c>
      <c r="AX123" s="240">
        <v>1010.592</v>
      </c>
      <c r="AY123" s="240">
        <v>3.3130000000000002</v>
      </c>
      <c r="AZ123" s="240">
        <v>128.27600000000001</v>
      </c>
      <c r="BA123" s="240">
        <v>278.67399999999998</v>
      </c>
      <c r="BB123" s="240">
        <v>1383.49</v>
      </c>
      <c r="BC123" s="240">
        <v>11901.329</v>
      </c>
      <c r="BD123" s="240">
        <v>331.07499999999999</v>
      </c>
      <c r="BE123" s="240">
        <v>7861.9260000000004</v>
      </c>
      <c r="BF123" s="240">
        <v>2650.3249999999998</v>
      </c>
      <c r="BG123" s="240">
        <v>0</v>
      </c>
      <c r="BH123" s="240">
        <v>418.32100000000003</v>
      </c>
      <c r="BI123" s="240">
        <v>284.75900000000001</v>
      </c>
      <c r="BJ123" s="240">
        <v>947.43499999999995</v>
      </c>
      <c r="BK123" s="240">
        <v>0</v>
      </c>
      <c r="BL123" s="240">
        <v>0</v>
      </c>
      <c r="BM123" s="242">
        <f t="shared" si="10"/>
        <v>59481.450999999986</v>
      </c>
      <c r="BN123" s="242">
        <f t="shared" si="11"/>
        <v>59481.450999999986</v>
      </c>
      <c r="BO123" s="210"/>
      <c r="BP123" s="304" t="s">
        <v>115</v>
      </c>
      <c r="BQ123" s="305"/>
      <c r="BR123" s="305"/>
      <c r="BS123" s="305"/>
      <c r="BT123" s="306">
        <f>BM121</f>
        <v>174787.07599999997</v>
      </c>
      <c r="BU123" s="210"/>
      <c r="BV123" s="304" t="s">
        <v>120</v>
      </c>
      <c r="BW123" s="305"/>
      <c r="BX123" s="305"/>
      <c r="BY123" s="305"/>
      <c r="BZ123" s="306">
        <f>BP120</f>
        <v>176895.28500000012</v>
      </c>
    </row>
    <row r="124" spans="1:79">
      <c r="B124" s="299" t="s">
        <v>109</v>
      </c>
      <c r="C124" s="241"/>
      <c r="D124" s="239"/>
      <c r="E124" s="239"/>
      <c r="F124" s="239"/>
      <c r="G124" s="239"/>
      <c r="H124" s="239"/>
      <c r="I124" s="239"/>
      <c r="J124" s="239"/>
      <c r="K124" s="239"/>
      <c r="L124" s="241">
        <v>11.016</v>
      </c>
      <c r="M124" s="240">
        <v>2.306</v>
      </c>
      <c r="N124" s="240">
        <v>8.3260000000000005</v>
      </c>
      <c r="O124" s="240">
        <v>174.24799999999999</v>
      </c>
      <c r="P124" s="240">
        <v>45.557000000000002</v>
      </c>
      <c r="Q124" s="240">
        <v>6.7480000000000002</v>
      </c>
      <c r="R124" s="240">
        <v>0</v>
      </c>
      <c r="S124" s="240">
        <v>5.4649999999999999</v>
      </c>
      <c r="T124" s="240">
        <v>0</v>
      </c>
      <c r="U124" s="240">
        <v>24.382999999999999</v>
      </c>
      <c r="V124" s="240">
        <v>7.7530000000000001</v>
      </c>
      <c r="W124" s="240">
        <v>3.5550000000000002</v>
      </c>
      <c r="X124" s="240">
        <v>13.781000000000001</v>
      </c>
      <c r="Y124" s="240">
        <v>26.161999999999999</v>
      </c>
      <c r="Z124" s="240">
        <v>3.2029999999999998</v>
      </c>
      <c r="AA124" s="240">
        <v>19.035</v>
      </c>
      <c r="AB124" s="240">
        <v>50.167000000000002</v>
      </c>
      <c r="AC124" s="240">
        <v>146.12299999999999</v>
      </c>
      <c r="AD124" s="240">
        <v>70.731999999999999</v>
      </c>
      <c r="AE124" s="240">
        <v>160.51300000000001</v>
      </c>
      <c r="AF124" s="240">
        <v>42.41</v>
      </c>
      <c r="AG124" s="240">
        <v>78.734999999999999</v>
      </c>
      <c r="AH124" s="240">
        <v>192.36799999999999</v>
      </c>
      <c r="AI124" s="240">
        <v>332.45800000000003</v>
      </c>
      <c r="AJ124" s="240">
        <v>117.489</v>
      </c>
      <c r="AK124" s="240">
        <v>72.117000000000004</v>
      </c>
      <c r="AL124" s="240">
        <v>145.91</v>
      </c>
      <c r="AM124" s="240">
        <v>555.29700000000003</v>
      </c>
      <c r="AN124" s="240">
        <v>27.928000000000001</v>
      </c>
      <c r="AO124" s="240">
        <v>444.91</v>
      </c>
      <c r="AP124" s="240">
        <v>101.703</v>
      </c>
      <c r="AQ124" s="240">
        <v>62.482999999999997</v>
      </c>
      <c r="AR124" s="240">
        <v>173.91399999999999</v>
      </c>
      <c r="AS124" s="240">
        <v>49.582000000000001</v>
      </c>
      <c r="AT124" s="240">
        <v>847.25199999999995</v>
      </c>
      <c r="AU124" s="240">
        <v>41.286999999999999</v>
      </c>
      <c r="AV124" s="240">
        <v>17.989999999999998</v>
      </c>
      <c r="AW124" s="240">
        <v>66.478999999999999</v>
      </c>
      <c r="AX124" s="240">
        <v>104.691</v>
      </c>
      <c r="AY124" s="240">
        <v>0.35399999999999998</v>
      </c>
      <c r="AZ124" s="240">
        <v>28.202999999999999</v>
      </c>
      <c r="BA124" s="240">
        <v>30.041</v>
      </c>
      <c r="BB124" s="240">
        <v>169.42599999999999</v>
      </c>
      <c r="BC124" s="240">
        <v>1163.1880000000001</v>
      </c>
      <c r="BD124" s="240">
        <v>38.316000000000003</v>
      </c>
      <c r="BE124" s="240">
        <v>126.497</v>
      </c>
      <c r="BF124" s="240">
        <v>113.791</v>
      </c>
      <c r="BG124" s="240">
        <v>0</v>
      </c>
      <c r="BH124" s="240">
        <v>63.621000000000002</v>
      </c>
      <c r="BI124" s="240">
        <v>16.434000000000001</v>
      </c>
      <c r="BJ124" s="240">
        <v>49.893999999999998</v>
      </c>
      <c r="BK124" s="240">
        <v>0</v>
      </c>
      <c r="BL124" s="240">
        <v>0</v>
      </c>
      <c r="BM124" s="242">
        <f t="shared" si="10"/>
        <v>6053.8410000000013</v>
      </c>
      <c r="BN124" s="242">
        <f t="shared" si="11"/>
        <v>6053.8410000000013</v>
      </c>
      <c r="BO124" s="210"/>
      <c r="BP124" s="307" t="s">
        <v>119</v>
      </c>
      <c r="BQ124" s="308"/>
      <c r="BR124" s="308"/>
      <c r="BS124" s="308"/>
      <c r="BT124" s="291">
        <f>J121</f>
        <v>10527.277999999998</v>
      </c>
      <c r="BU124" s="210"/>
      <c r="BV124" s="307" t="s">
        <v>81</v>
      </c>
      <c r="BW124" s="308"/>
      <c r="BX124" s="308"/>
      <c r="BY124" s="308"/>
      <c r="BZ124" s="291">
        <f>BV120</f>
        <v>60055.66</v>
      </c>
    </row>
    <row r="125" spans="1:79" s="309" customFormat="1" ht="11.25" customHeight="1">
      <c r="B125" s="299" t="s">
        <v>110</v>
      </c>
      <c r="C125" s="310"/>
      <c r="D125" s="311"/>
      <c r="E125" s="311"/>
      <c r="F125" s="311"/>
      <c r="G125" s="311"/>
      <c r="H125" s="311"/>
      <c r="I125" s="311"/>
      <c r="J125" s="311"/>
      <c r="K125" s="311"/>
      <c r="L125" s="310">
        <v>0.86</v>
      </c>
      <c r="M125" s="312">
        <v>0.63</v>
      </c>
      <c r="N125" s="312">
        <v>0.76200000000000001</v>
      </c>
      <c r="O125" s="312">
        <v>101.15</v>
      </c>
      <c r="P125" s="312">
        <v>2.4569999999999999</v>
      </c>
      <c r="Q125" s="312">
        <v>0.25800000000000001</v>
      </c>
      <c r="R125" s="312">
        <v>0</v>
      </c>
      <c r="S125" s="312">
        <v>0.42699999999999999</v>
      </c>
      <c r="T125" s="312">
        <v>0</v>
      </c>
      <c r="U125" s="312">
        <v>1.361</v>
      </c>
      <c r="V125" s="312">
        <v>1.256</v>
      </c>
      <c r="W125" s="312">
        <v>0.435</v>
      </c>
      <c r="X125" s="312">
        <v>1.19</v>
      </c>
      <c r="Y125" s="312">
        <v>2.13</v>
      </c>
      <c r="Z125" s="312">
        <v>0.126</v>
      </c>
      <c r="AA125" s="312">
        <v>0.629</v>
      </c>
      <c r="AB125" s="312">
        <v>3.7839999999999998</v>
      </c>
      <c r="AC125" s="312">
        <v>5.4329999999999998</v>
      </c>
      <c r="AD125" s="312">
        <v>2.597</v>
      </c>
      <c r="AE125" s="312">
        <v>16.088000000000001</v>
      </c>
      <c r="AF125" s="312">
        <v>2.1160000000000001</v>
      </c>
      <c r="AG125" s="312">
        <v>3.9380000000000002</v>
      </c>
      <c r="AH125" s="312">
        <v>8.2799999999999994</v>
      </c>
      <c r="AI125" s="312">
        <v>16.170000000000002</v>
      </c>
      <c r="AJ125" s="312">
        <v>3.8849999999999998</v>
      </c>
      <c r="AK125" s="312">
        <v>4.6779999999999999</v>
      </c>
      <c r="AL125" s="312">
        <v>12.813000000000001</v>
      </c>
      <c r="AM125" s="312">
        <v>10.996</v>
      </c>
      <c r="AN125" s="312">
        <v>0.48399999999999999</v>
      </c>
      <c r="AO125" s="312">
        <v>10.49</v>
      </c>
      <c r="AP125" s="312">
        <v>4.952</v>
      </c>
      <c r="AQ125" s="312">
        <v>0.39600000000000002</v>
      </c>
      <c r="AR125" s="312">
        <v>2.9350000000000001</v>
      </c>
      <c r="AS125" s="312">
        <v>0.33600000000000002</v>
      </c>
      <c r="AT125" s="312">
        <v>6.8710000000000004</v>
      </c>
      <c r="AU125" s="312">
        <v>8.3230000000000004</v>
      </c>
      <c r="AV125" s="312">
        <v>0.26800000000000002</v>
      </c>
      <c r="AW125" s="312">
        <v>0.57999999999999996</v>
      </c>
      <c r="AX125" s="312">
        <v>2.911</v>
      </c>
      <c r="AY125" s="312">
        <v>0</v>
      </c>
      <c r="AZ125" s="312">
        <v>9.1110000000000007</v>
      </c>
      <c r="BA125" s="312">
        <v>1.198</v>
      </c>
      <c r="BB125" s="312">
        <v>9.8889999999999993</v>
      </c>
      <c r="BC125" s="312">
        <v>4387.8860000000004</v>
      </c>
      <c r="BD125" s="312">
        <v>0</v>
      </c>
      <c r="BE125" s="312">
        <v>10.438000000000001</v>
      </c>
      <c r="BF125" s="312">
        <v>10.243</v>
      </c>
      <c r="BG125" s="312">
        <v>0</v>
      </c>
      <c r="BH125" s="312">
        <v>3.3000000000000002E-2</v>
      </c>
      <c r="BI125" s="312">
        <v>0.52800000000000002</v>
      </c>
      <c r="BJ125" s="312">
        <v>18.901</v>
      </c>
      <c r="BK125" s="312">
        <v>0</v>
      </c>
      <c r="BL125" s="312">
        <v>0</v>
      </c>
      <c r="BM125" s="242">
        <f t="shared" si="10"/>
        <v>4691.2220000000016</v>
      </c>
      <c r="BN125" s="242">
        <f t="shared" si="11"/>
        <v>4691.2220000000016</v>
      </c>
      <c r="BO125" s="213"/>
      <c r="BP125" s="307" t="s">
        <v>116</v>
      </c>
      <c r="BQ125" s="313"/>
      <c r="BR125" s="313"/>
      <c r="BS125" s="313"/>
      <c r="BT125" s="314">
        <f>I121</f>
        <v>0</v>
      </c>
      <c r="BU125" s="315"/>
      <c r="BV125" s="307" t="s">
        <v>121</v>
      </c>
      <c r="BW125" s="308"/>
      <c r="BX125" s="308"/>
      <c r="BY125" s="308"/>
      <c r="BZ125" s="291">
        <f>BW120</f>
        <v>-560.52400000000034</v>
      </c>
      <c r="CA125" s="316"/>
    </row>
    <row r="126" spans="1:79">
      <c r="B126" s="299" t="s">
        <v>112</v>
      </c>
      <c r="C126" s="241"/>
      <c r="D126" s="239"/>
      <c r="E126" s="239"/>
      <c r="F126" s="239"/>
      <c r="G126" s="239"/>
      <c r="H126" s="239"/>
      <c r="I126" s="239"/>
      <c r="J126" s="239"/>
      <c r="K126" s="239"/>
      <c r="L126" s="241">
        <v>7.9502077758972352</v>
      </c>
      <c r="M126" s="240">
        <v>2.0009122992980504</v>
      </c>
      <c r="N126" s="240">
        <v>6.5659402952013179</v>
      </c>
      <c r="O126" s="240">
        <v>37.9333426050353</v>
      </c>
      <c r="P126" s="240">
        <v>19.557540421869824</v>
      </c>
      <c r="Q126" s="240">
        <v>41.472490673080102</v>
      </c>
      <c r="R126" s="240">
        <v>13.029301450446633</v>
      </c>
      <c r="S126" s="240">
        <v>0.7518409521149404</v>
      </c>
      <c r="T126" s="240">
        <v>0</v>
      </c>
      <c r="U126" s="240">
        <v>8.0664990862750603</v>
      </c>
      <c r="V126" s="240">
        <v>6.5688421009720441</v>
      </c>
      <c r="W126" s="240">
        <v>1.0007638556941947</v>
      </c>
      <c r="X126" s="240">
        <v>6.8999104503840982</v>
      </c>
      <c r="Y126" s="240">
        <v>4.9916115322853445</v>
      </c>
      <c r="Z126" s="240">
        <v>0.29706623146172095</v>
      </c>
      <c r="AA126" s="240">
        <v>3.0903377599336643</v>
      </c>
      <c r="AB126" s="240">
        <v>4.952135655029454</v>
      </c>
      <c r="AC126" s="240">
        <v>44.157418425582797</v>
      </c>
      <c r="AD126" s="240">
        <v>22.323123292092401</v>
      </c>
      <c r="AE126" s="240">
        <v>344.71837205352153</v>
      </c>
      <c r="AF126" s="240">
        <v>35.146485020288708</v>
      </c>
      <c r="AG126" s="240">
        <v>25.029443895198145</v>
      </c>
      <c r="AH126" s="240">
        <v>126.66394104438515</v>
      </c>
      <c r="AI126" s="240">
        <v>480.50270223463303</v>
      </c>
      <c r="AJ126" s="240">
        <v>5.4374644051405641</v>
      </c>
      <c r="AK126" s="240">
        <v>19.479860925777551</v>
      </c>
      <c r="AL126" s="240">
        <v>45.863267123591775</v>
      </c>
      <c r="AM126" s="240">
        <v>133.8758591596407</v>
      </c>
      <c r="AN126" s="240">
        <v>3.9505887989664057</v>
      </c>
      <c r="AO126" s="240">
        <v>239.92669535180812</v>
      </c>
      <c r="AP126" s="240">
        <v>18.092006775583251</v>
      </c>
      <c r="AQ126" s="240">
        <v>4.0370296530143408</v>
      </c>
      <c r="AR126" s="240">
        <v>18.661403051145552</v>
      </c>
      <c r="AS126" s="240">
        <v>3.9172020154934324</v>
      </c>
      <c r="AT126" s="240">
        <v>0.64493913849556728</v>
      </c>
      <c r="AU126" s="240">
        <v>0</v>
      </c>
      <c r="AV126" s="240">
        <v>25.010587872052852</v>
      </c>
      <c r="AW126" s="240">
        <v>69.031399419678749</v>
      </c>
      <c r="AX126" s="240">
        <v>17.966089970868406</v>
      </c>
      <c r="AY126" s="240">
        <v>0.45641503899846336</v>
      </c>
      <c r="AZ126" s="240">
        <v>3.5439890596667638</v>
      </c>
      <c r="BA126" s="240">
        <v>7.7477210808916457</v>
      </c>
      <c r="BB126" s="240">
        <v>2.4385059776030857</v>
      </c>
      <c r="BC126" s="240">
        <v>0</v>
      </c>
      <c r="BD126" s="240">
        <v>0</v>
      </c>
      <c r="BE126" s="240">
        <v>4.7017903307635613</v>
      </c>
      <c r="BF126" s="240">
        <v>5.6203424102558142</v>
      </c>
      <c r="BG126" s="240">
        <v>4.3689592782254696</v>
      </c>
      <c r="BH126" s="240">
        <v>2.8055091578792735</v>
      </c>
      <c r="BI126" s="240">
        <v>4.5938570751595238</v>
      </c>
      <c r="BJ126" s="240">
        <v>0</v>
      </c>
      <c r="BK126" s="240">
        <v>0</v>
      </c>
      <c r="BL126" s="240">
        <v>0</v>
      </c>
      <c r="BM126" s="242">
        <f t="shared" si="10"/>
        <v>1885.8417121813814</v>
      </c>
      <c r="BN126" s="242">
        <f t="shared" si="11"/>
        <v>1885.8417121813814</v>
      </c>
      <c r="BO126" s="213"/>
      <c r="BP126" s="307" t="s">
        <v>117</v>
      </c>
      <c r="BQ126" s="308"/>
      <c r="BR126" s="308"/>
      <c r="BS126" s="308"/>
      <c r="BT126" s="291">
        <f>H121+F121</f>
        <v>17220.345000000001</v>
      </c>
      <c r="BU126" s="210"/>
      <c r="BV126" s="307" t="s">
        <v>122</v>
      </c>
      <c r="BW126" s="308"/>
      <c r="BX126" s="308"/>
      <c r="BY126" s="308"/>
      <c r="BZ126" s="291">
        <f>BX120</f>
        <v>0</v>
      </c>
      <c r="CA126" s="317"/>
    </row>
    <row r="127" spans="1:79">
      <c r="B127" s="299" t="s">
        <v>213</v>
      </c>
      <c r="C127" s="241"/>
      <c r="D127" s="239"/>
      <c r="E127" s="239"/>
      <c r="F127" s="239"/>
      <c r="G127" s="239"/>
      <c r="H127" s="239"/>
      <c r="I127" s="239"/>
      <c r="J127" s="239"/>
      <c r="K127" s="239"/>
      <c r="L127" s="241">
        <v>0</v>
      </c>
      <c r="M127" s="240">
        <v>0</v>
      </c>
      <c r="N127" s="240">
        <v>0</v>
      </c>
      <c r="O127" s="240">
        <v>-19.538588613643938</v>
      </c>
      <c r="P127" s="240">
        <v>0</v>
      </c>
      <c r="Q127" s="240">
        <v>0</v>
      </c>
      <c r="R127" s="240">
        <v>0</v>
      </c>
      <c r="S127" s="240">
        <v>0</v>
      </c>
      <c r="T127" s="240">
        <v>0</v>
      </c>
      <c r="U127" s="240">
        <v>0</v>
      </c>
      <c r="V127" s="240">
        <v>0</v>
      </c>
      <c r="W127" s="240">
        <v>0</v>
      </c>
      <c r="X127" s="240">
        <v>0</v>
      </c>
      <c r="Y127" s="240">
        <v>0</v>
      </c>
      <c r="Z127" s="240">
        <v>0</v>
      </c>
      <c r="AA127" s="240">
        <v>0</v>
      </c>
      <c r="AB127" s="240">
        <v>0</v>
      </c>
      <c r="AC127" s="240">
        <v>-5.612636478645106</v>
      </c>
      <c r="AD127" s="240">
        <v>0</v>
      </c>
      <c r="AE127" s="240">
        <v>0</v>
      </c>
      <c r="AF127" s="240">
        <v>0</v>
      </c>
      <c r="AG127" s="240">
        <v>0</v>
      </c>
      <c r="AH127" s="240">
        <v>0</v>
      </c>
      <c r="AI127" s="240">
        <v>0</v>
      </c>
      <c r="AJ127" s="240">
        <v>0</v>
      </c>
      <c r="AK127" s="240">
        <v>-65.968656677803565</v>
      </c>
      <c r="AL127" s="240">
        <v>0</v>
      </c>
      <c r="AM127" s="240">
        <v>0</v>
      </c>
      <c r="AN127" s="240">
        <v>0</v>
      </c>
      <c r="AO127" s="240">
        <v>0</v>
      </c>
      <c r="AP127" s="240">
        <v>0</v>
      </c>
      <c r="AQ127" s="240">
        <v>-43.824977285571094</v>
      </c>
      <c r="AR127" s="240">
        <v>0</v>
      </c>
      <c r="AS127" s="240">
        <v>-58.101777444926881</v>
      </c>
      <c r="AT127" s="240">
        <v>0</v>
      </c>
      <c r="AU127" s="240">
        <v>0</v>
      </c>
      <c r="AV127" s="240">
        <v>0</v>
      </c>
      <c r="AW127" s="240">
        <v>0</v>
      </c>
      <c r="AX127" s="240">
        <v>-1.392929396160977</v>
      </c>
      <c r="AY127" s="240">
        <v>0</v>
      </c>
      <c r="AZ127" s="240">
        <v>0</v>
      </c>
      <c r="BA127" s="240">
        <v>0</v>
      </c>
      <c r="BB127" s="240">
        <v>0</v>
      </c>
      <c r="BC127" s="240">
        <v>0</v>
      </c>
      <c r="BD127" s="240">
        <v>0</v>
      </c>
      <c r="BE127" s="240">
        <v>0</v>
      </c>
      <c r="BF127" s="240">
        <v>0</v>
      </c>
      <c r="BG127" s="240">
        <v>0</v>
      </c>
      <c r="BH127" s="240">
        <v>0</v>
      </c>
      <c r="BI127" s="240">
        <v>0</v>
      </c>
      <c r="BJ127" s="240">
        <v>0</v>
      </c>
      <c r="BK127" s="240">
        <v>0</v>
      </c>
      <c r="BL127" s="240">
        <v>0</v>
      </c>
      <c r="BM127" s="242">
        <f t="shared" si="10"/>
        <v>-194.43956589675156</v>
      </c>
      <c r="BN127" s="242">
        <f t="shared" si="11"/>
        <v>-194.43956589675156</v>
      </c>
      <c r="BO127" s="213"/>
      <c r="BP127" s="307" t="s">
        <v>118</v>
      </c>
      <c r="BQ127" s="308"/>
      <c r="BR127" s="308"/>
      <c r="BS127" s="308"/>
      <c r="BT127" s="291">
        <f>G121</f>
        <v>0</v>
      </c>
      <c r="BU127" s="210"/>
      <c r="BV127" s="307" t="s">
        <v>266</v>
      </c>
      <c r="BW127" s="308"/>
      <c r="BX127" s="308"/>
      <c r="BY127" s="308"/>
      <c r="BZ127" s="291">
        <f>BO120</f>
        <v>93168.459000000003</v>
      </c>
      <c r="CA127" s="317"/>
    </row>
    <row r="128" spans="1:79" ht="13.5" thickBot="1">
      <c r="B128" s="299" t="s">
        <v>113</v>
      </c>
      <c r="C128" s="318"/>
      <c r="D128" s="319"/>
      <c r="E128" s="319"/>
      <c r="F128" s="319"/>
      <c r="G128" s="319"/>
      <c r="H128" s="319"/>
      <c r="I128" s="319"/>
      <c r="J128" s="319"/>
      <c r="K128" s="319"/>
      <c r="L128" s="318">
        <v>5608.9197922241028</v>
      </c>
      <c r="M128" s="320">
        <v>2245.4900877007021</v>
      </c>
      <c r="N128" s="320">
        <v>411.98605970479866</v>
      </c>
      <c r="O128" s="320">
        <v>2583.487246008609</v>
      </c>
      <c r="P128" s="320">
        <v>1397.0974595781302</v>
      </c>
      <c r="Q128" s="320">
        <v>263.98850932691994</v>
      </c>
      <c r="R128" s="320">
        <v>584.14669854955343</v>
      </c>
      <c r="S128" s="320">
        <v>194.47615904788503</v>
      </c>
      <c r="T128" s="320">
        <v>0</v>
      </c>
      <c r="U128" s="320">
        <v>243.48150091372497</v>
      </c>
      <c r="V128" s="320">
        <v>202.86115789902797</v>
      </c>
      <c r="W128" s="320">
        <v>39.174236144305802</v>
      </c>
      <c r="X128" s="320">
        <v>126.54908954961591</v>
      </c>
      <c r="Y128" s="320">
        <v>92.562388467714655</v>
      </c>
      <c r="Z128" s="320">
        <v>151.94493376853828</v>
      </c>
      <c r="AA128" s="320">
        <v>332.64466224006634</v>
      </c>
      <c r="AB128" s="320">
        <v>-33.433135655029446</v>
      </c>
      <c r="AC128" s="320">
        <v>1003.1922180530626</v>
      </c>
      <c r="AD128" s="320">
        <v>1719.1488767079074</v>
      </c>
      <c r="AE128" s="320">
        <v>7436.7996279464778</v>
      </c>
      <c r="AF128" s="320">
        <v>1570.8935149797112</v>
      </c>
      <c r="AG128" s="320">
        <v>580.68555610480178</v>
      </c>
      <c r="AH128" s="320">
        <v>3194.1960589556156</v>
      </c>
      <c r="AI128" s="320">
        <v>9154.6332977653674</v>
      </c>
      <c r="AJ128" s="320">
        <v>9603.5785355948592</v>
      </c>
      <c r="AK128" s="320">
        <v>625.17579575202603</v>
      </c>
      <c r="AL128" s="320">
        <v>-2489.1102671235922</v>
      </c>
      <c r="AM128" s="320">
        <v>6723.265140840359</v>
      </c>
      <c r="AN128" s="320">
        <v>51.672411201033611</v>
      </c>
      <c r="AO128" s="320">
        <v>5198.3523046481914</v>
      </c>
      <c r="AP128" s="320">
        <v>3565.3769932244168</v>
      </c>
      <c r="AQ128" s="320">
        <v>130.5069476325568</v>
      </c>
      <c r="AR128" s="320">
        <v>2104.1915969488546</v>
      </c>
      <c r="AS128" s="320">
        <v>-64.262424570566552</v>
      </c>
      <c r="AT128" s="320">
        <v>8647.2160608615031</v>
      </c>
      <c r="AU128" s="320">
        <v>500.09500000000003</v>
      </c>
      <c r="AV128" s="320">
        <v>597.74141212794711</v>
      </c>
      <c r="AW128" s="320">
        <v>16900.233600580319</v>
      </c>
      <c r="AX128" s="320">
        <v>1087.7328394252927</v>
      </c>
      <c r="AY128" s="320">
        <v>2.2025849610015364</v>
      </c>
      <c r="AZ128" s="320">
        <v>407.21501094033323</v>
      </c>
      <c r="BA128" s="320">
        <v>1140.2102789191085</v>
      </c>
      <c r="BB128" s="320">
        <v>402.71349402239696</v>
      </c>
      <c r="BC128" s="320">
        <v>2920.1510000000017</v>
      </c>
      <c r="BD128" s="320">
        <v>128.53799999999995</v>
      </c>
      <c r="BE128" s="320">
        <v>1723.9372096692366</v>
      </c>
      <c r="BF128" s="320">
        <v>1460.2346575897443</v>
      </c>
      <c r="BG128" s="320">
        <v>1506.5290407217744</v>
      </c>
      <c r="BH128" s="320">
        <v>36.941490842120686</v>
      </c>
      <c r="BI128" s="320">
        <v>853.79514292484032</v>
      </c>
      <c r="BJ128" s="320">
        <v>0</v>
      </c>
      <c r="BK128" s="320">
        <v>0</v>
      </c>
      <c r="BL128" s="320">
        <v>0</v>
      </c>
      <c r="BM128" s="321">
        <f t="shared" si="10"/>
        <v>102869.15985371536</v>
      </c>
      <c r="BN128" s="321">
        <f t="shared" si="11"/>
        <v>102869.15985371536</v>
      </c>
      <c r="BO128" s="213"/>
      <c r="BP128" s="307"/>
      <c r="BQ128" s="308"/>
      <c r="BR128" s="308"/>
      <c r="BS128" s="308"/>
      <c r="BT128" s="291"/>
      <c r="BU128" s="210"/>
      <c r="BV128" s="307" t="s">
        <v>267</v>
      </c>
      <c r="BW128" s="308"/>
      <c r="BX128" s="308"/>
      <c r="BY128" s="308"/>
      <c r="BZ128" s="291">
        <f>BO61</f>
        <v>127024.181</v>
      </c>
      <c r="CA128" s="317"/>
    </row>
    <row r="129" spans="2:79" ht="14.25" thickTop="1" thickBot="1">
      <c r="B129" s="322" t="s">
        <v>114</v>
      </c>
      <c r="C129" s="323"/>
      <c r="D129" s="323"/>
      <c r="E129" s="323"/>
      <c r="F129" s="323"/>
      <c r="G129" s="323"/>
      <c r="H129" s="323"/>
      <c r="I129" s="323"/>
      <c r="J129" s="323"/>
      <c r="K129" s="323"/>
      <c r="L129" s="324">
        <v>19188</v>
      </c>
      <c r="M129" s="325">
        <v>4166</v>
      </c>
      <c r="N129" s="325">
        <v>1331</v>
      </c>
      <c r="O129" s="325">
        <v>8836</v>
      </c>
      <c r="P129" s="325">
        <v>1234</v>
      </c>
      <c r="Q129" s="325">
        <v>49</v>
      </c>
      <c r="R129" s="325">
        <v>2510</v>
      </c>
      <c r="S129" s="325">
        <v>1248</v>
      </c>
      <c r="T129" s="325">
        <v>0</v>
      </c>
      <c r="U129" s="325">
        <v>291</v>
      </c>
      <c r="V129" s="325">
        <v>64</v>
      </c>
      <c r="W129" s="325">
        <v>107</v>
      </c>
      <c r="X129" s="325">
        <v>379</v>
      </c>
      <c r="Y129" s="325">
        <v>1921</v>
      </c>
      <c r="Z129" s="325">
        <v>1556</v>
      </c>
      <c r="AA129" s="325">
        <v>483</v>
      </c>
      <c r="AB129" s="325">
        <v>581</v>
      </c>
      <c r="AC129" s="325">
        <v>905</v>
      </c>
      <c r="AD129" s="325">
        <v>664</v>
      </c>
      <c r="AE129" s="325">
        <v>20469</v>
      </c>
      <c r="AF129" s="325">
        <v>4166</v>
      </c>
      <c r="AG129" s="325">
        <v>1561</v>
      </c>
      <c r="AH129" s="325">
        <v>1478</v>
      </c>
      <c r="AI129" s="325">
        <v>25918</v>
      </c>
      <c r="AJ129" s="325">
        <v>6827</v>
      </c>
      <c r="AK129" s="325">
        <v>464</v>
      </c>
      <c r="AL129" s="325">
        <v>487</v>
      </c>
      <c r="AM129" s="325">
        <v>3147</v>
      </c>
      <c r="AN129" s="325">
        <v>194</v>
      </c>
      <c r="AO129" s="325">
        <v>8164</v>
      </c>
      <c r="AP129" s="325">
        <v>7566</v>
      </c>
      <c r="AQ129" s="325">
        <v>570</v>
      </c>
      <c r="AR129" s="325">
        <v>1272</v>
      </c>
      <c r="AS129" s="325">
        <v>942</v>
      </c>
      <c r="AT129" s="325">
        <v>1523</v>
      </c>
      <c r="AU129" s="325">
        <v>186</v>
      </c>
      <c r="AV129" s="325">
        <v>103</v>
      </c>
      <c r="AW129" s="325">
        <v>764</v>
      </c>
      <c r="AX129" s="325">
        <v>1826</v>
      </c>
      <c r="AY129" s="325">
        <v>11</v>
      </c>
      <c r="AZ129" s="325">
        <v>428</v>
      </c>
      <c r="BA129" s="325">
        <v>877</v>
      </c>
      <c r="BB129" s="325">
        <v>4557</v>
      </c>
      <c r="BC129" s="325">
        <v>20001</v>
      </c>
      <c r="BD129" s="325">
        <v>221</v>
      </c>
      <c r="BE129" s="325">
        <v>12691</v>
      </c>
      <c r="BF129" s="325">
        <v>4345</v>
      </c>
      <c r="BG129" s="325">
        <v>1594</v>
      </c>
      <c r="BH129" s="325">
        <v>1158</v>
      </c>
      <c r="BI129" s="325">
        <v>4243</v>
      </c>
      <c r="BJ129" s="325">
        <v>11544</v>
      </c>
      <c r="BK129" s="325">
        <v>0</v>
      </c>
      <c r="BL129" s="325">
        <v>0</v>
      </c>
      <c r="BM129" s="298">
        <f t="shared" si="10"/>
        <v>194810</v>
      </c>
      <c r="BN129" s="326">
        <f t="shared" si="11"/>
        <v>194810</v>
      </c>
      <c r="BO129" s="213"/>
      <c r="BP129" s="216" t="s">
        <v>82</v>
      </c>
      <c r="BQ129" s="217"/>
      <c r="BR129" s="217"/>
      <c r="BS129" s="217"/>
      <c r="BT129" s="326">
        <f>BT123+BT124+BT125+BT126+BT127</f>
        <v>202534.69899999996</v>
      </c>
      <c r="BU129" s="210"/>
      <c r="BV129" s="216" t="s">
        <v>82</v>
      </c>
      <c r="BW129" s="217"/>
      <c r="BX129" s="217"/>
      <c r="BY129" s="217"/>
      <c r="BZ129" s="326">
        <f>BZ123+BZ124+BZ125+BZ126+BZ127-BZ128</f>
        <v>202534.69900000014</v>
      </c>
      <c r="CA129" s="317"/>
    </row>
    <row r="130" spans="2:79" ht="13.5" thickTop="1"/>
    <row r="131" spans="2:79">
      <c r="BN131" s="413"/>
    </row>
    <row r="132" spans="2:79"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  <c r="AD132" s="412"/>
      <c r="AE132" s="412"/>
      <c r="AF132" s="412"/>
      <c r="AG132" s="412"/>
      <c r="AH132" s="412"/>
      <c r="AI132" s="412"/>
      <c r="AJ132" s="412"/>
      <c r="AK132" s="412"/>
      <c r="AL132" s="412"/>
      <c r="AM132" s="412"/>
      <c r="AN132" s="412"/>
      <c r="AO132" s="412"/>
      <c r="AP132" s="412"/>
      <c r="AQ132" s="412"/>
      <c r="AR132" s="412"/>
      <c r="AS132" s="412"/>
      <c r="AT132" s="412"/>
      <c r="AU132" s="412"/>
      <c r="AV132" s="412"/>
      <c r="AW132" s="412"/>
      <c r="AX132" s="412"/>
      <c r="AY132" s="412"/>
      <c r="AZ132" s="412"/>
      <c r="BA132" s="412"/>
      <c r="BB132" s="412"/>
      <c r="BC132" s="412"/>
      <c r="BD132" s="412"/>
      <c r="BE132" s="412"/>
      <c r="BF132" s="412"/>
      <c r="BG132" s="412"/>
      <c r="BH132" s="412"/>
      <c r="BI132" s="412"/>
      <c r="BJ132" s="412"/>
      <c r="BK132" s="412"/>
      <c r="BL132" s="412"/>
      <c r="BM132" s="412"/>
    </row>
    <row r="133" spans="2:79"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412"/>
      <c r="AE133" s="412"/>
      <c r="AF133" s="412"/>
      <c r="AG133" s="412"/>
      <c r="AH133" s="412"/>
      <c r="AI133" s="412"/>
      <c r="AJ133" s="412"/>
      <c r="AK133" s="412"/>
      <c r="AL133" s="412"/>
      <c r="AM133" s="412"/>
      <c r="AN133" s="412"/>
      <c r="AO133" s="412"/>
      <c r="AP133" s="412"/>
      <c r="AQ133" s="412"/>
      <c r="AR133" s="412"/>
      <c r="AS133" s="412"/>
      <c r="AT133" s="412"/>
      <c r="AU133" s="412"/>
      <c r="AV133" s="412"/>
      <c r="AW133" s="412"/>
      <c r="AX133" s="412"/>
      <c r="AY133" s="412"/>
      <c r="AZ133" s="412"/>
      <c r="BA133" s="412"/>
      <c r="BB133" s="412"/>
      <c r="BC133" s="412"/>
      <c r="BD133" s="412"/>
      <c r="BE133" s="412"/>
      <c r="BF133" s="412"/>
      <c r="BG133" s="412"/>
      <c r="BH133" s="412"/>
      <c r="BI133" s="412"/>
      <c r="BJ133" s="412"/>
      <c r="BK133" s="412"/>
      <c r="BL133" s="412"/>
      <c r="BM133" s="412"/>
    </row>
  </sheetData>
  <printOptions gridLines="1"/>
  <pageMargins left="0.19685039370078741" right="0.19685039370078741" top="0.59055118110236227" bottom="0.31496062992125984" header="0.51181102362204722" footer="0.23622047244094491"/>
  <pageSetup paperSize="9" scale="15" fitToWidth="3" orientation="landscape" horizontalDpi="300" verticalDpi="300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0"/>
  <sheetViews>
    <sheetView showGridLines="0" tabSelected="1" view="pageLayout" topLeftCell="V47" zoomScaleNormal="100" zoomScaleSheetLayoutView="40" workbookViewId="0">
      <selection activeCell="BK139" sqref="BK139"/>
    </sheetView>
  </sheetViews>
  <sheetFormatPr defaultColWidth="11.42578125" defaultRowHeight="12.75"/>
  <cols>
    <col min="1" max="1" width="9.140625" style="2" customWidth="1"/>
    <col min="2" max="2" width="42.5703125" style="2" customWidth="1"/>
    <col min="3" max="3" width="10.85546875" style="2" customWidth="1"/>
    <col min="4" max="4" width="11.42578125" style="2" customWidth="1"/>
    <col min="5" max="5" width="9.7109375" style="2" customWidth="1"/>
    <col min="6" max="6" width="11.42578125" style="2" customWidth="1"/>
    <col min="7" max="8" width="9.7109375" style="2" customWidth="1"/>
    <col min="9" max="9" width="11.7109375" style="2" customWidth="1"/>
    <col min="10" max="10" width="11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1.28515625" style="2" customWidth="1"/>
    <col min="68" max="68" width="11.7109375" style="2" customWidth="1"/>
    <col min="69" max="69" width="8.42578125" style="2" bestFit="1" customWidth="1"/>
    <col min="70" max="70" width="9.42578125" style="2" bestFit="1" customWidth="1"/>
    <col min="71" max="71" width="8" style="2" bestFit="1" customWidth="1"/>
    <col min="72" max="72" width="8.85546875" style="2" bestFit="1" customWidth="1"/>
    <col min="73" max="73" width="4.85546875" style="2" bestFit="1" customWidth="1"/>
    <col min="74" max="74" width="16" style="2" customWidth="1"/>
    <col min="75" max="76" width="9.140625" style="2" bestFit="1" customWidth="1"/>
    <col min="77" max="77" width="14.7109375" style="2" customWidth="1"/>
    <col min="78" max="78" width="12" style="7" customWidth="1"/>
    <col min="79" max="256" width="11.42578125" style="2"/>
    <col min="257" max="257" width="9.140625" style="2" customWidth="1"/>
    <col min="258" max="258" width="42.5703125" style="2" customWidth="1"/>
    <col min="259" max="259" width="10.85546875" style="2" customWidth="1"/>
    <col min="260" max="260" width="11.42578125" style="2" customWidth="1"/>
    <col min="261" max="261" width="9.7109375" style="2" customWidth="1"/>
    <col min="262" max="262" width="11.42578125" style="2" customWidth="1"/>
    <col min="263" max="265" width="9.7109375" style="2" customWidth="1"/>
    <col min="266" max="266" width="11" style="2" customWidth="1"/>
    <col min="267" max="267" width="13.7109375" style="2" customWidth="1"/>
    <col min="268" max="322" width="12.7109375" style="2" customWidth="1"/>
    <col min="323" max="323" width="11.28515625" style="2" customWidth="1"/>
    <col min="324" max="324" width="11.7109375" style="2" customWidth="1"/>
    <col min="325" max="325" width="11.5703125" style="2" customWidth="1"/>
    <col min="326" max="326" width="11.7109375" style="2" customWidth="1"/>
    <col min="327" max="327" width="12.140625" style="2" customWidth="1"/>
    <col min="328" max="328" width="12.28515625" style="2" customWidth="1"/>
    <col min="329" max="329" width="9.7109375" style="2" customWidth="1"/>
    <col min="330" max="330" width="11" style="2" customWidth="1"/>
    <col min="331" max="331" width="9.7109375" style="2" customWidth="1"/>
    <col min="332" max="332" width="10.42578125" style="2" customWidth="1"/>
    <col min="333" max="333" width="14.7109375" style="2" customWidth="1"/>
    <col min="334" max="334" width="12" style="2" customWidth="1"/>
    <col min="335" max="512" width="11.42578125" style="2"/>
    <col min="513" max="513" width="9.140625" style="2" customWidth="1"/>
    <col min="514" max="514" width="42.5703125" style="2" customWidth="1"/>
    <col min="515" max="515" width="10.85546875" style="2" customWidth="1"/>
    <col min="516" max="516" width="11.42578125" style="2" customWidth="1"/>
    <col min="517" max="517" width="9.7109375" style="2" customWidth="1"/>
    <col min="518" max="518" width="11.42578125" style="2" customWidth="1"/>
    <col min="519" max="521" width="9.7109375" style="2" customWidth="1"/>
    <col min="522" max="522" width="11" style="2" customWidth="1"/>
    <col min="523" max="523" width="13.7109375" style="2" customWidth="1"/>
    <col min="524" max="578" width="12.7109375" style="2" customWidth="1"/>
    <col min="579" max="579" width="11.28515625" style="2" customWidth="1"/>
    <col min="580" max="580" width="11.7109375" style="2" customWidth="1"/>
    <col min="581" max="581" width="11.5703125" style="2" customWidth="1"/>
    <col min="582" max="582" width="11.7109375" style="2" customWidth="1"/>
    <col min="583" max="583" width="12.140625" style="2" customWidth="1"/>
    <col min="584" max="584" width="12.28515625" style="2" customWidth="1"/>
    <col min="585" max="585" width="9.7109375" style="2" customWidth="1"/>
    <col min="586" max="586" width="11" style="2" customWidth="1"/>
    <col min="587" max="587" width="9.7109375" style="2" customWidth="1"/>
    <col min="588" max="588" width="10.42578125" style="2" customWidth="1"/>
    <col min="589" max="589" width="14.7109375" style="2" customWidth="1"/>
    <col min="590" max="590" width="12" style="2" customWidth="1"/>
    <col min="591" max="768" width="11.42578125" style="2"/>
    <col min="769" max="769" width="9.140625" style="2" customWidth="1"/>
    <col min="770" max="770" width="42.5703125" style="2" customWidth="1"/>
    <col min="771" max="771" width="10.85546875" style="2" customWidth="1"/>
    <col min="772" max="772" width="11.42578125" style="2" customWidth="1"/>
    <col min="773" max="773" width="9.7109375" style="2" customWidth="1"/>
    <col min="774" max="774" width="11.42578125" style="2" customWidth="1"/>
    <col min="775" max="777" width="9.7109375" style="2" customWidth="1"/>
    <col min="778" max="778" width="11" style="2" customWidth="1"/>
    <col min="779" max="779" width="13.7109375" style="2" customWidth="1"/>
    <col min="780" max="834" width="12.7109375" style="2" customWidth="1"/>
    <col min="835" max="835" width="11.28515625" style="2" customWidth="1"/>
    <col min="836" max="836" width="11.7109375" style="2" customWidth="1"/>
    <col min="837" max="837" width="11.5703125" style="2" customWidth="1"/>
    <col min="838" max="838" width="11.7109375" style="2" customWidth="1"/>
    <col min="839" max="839" width="12.140625" style="2" customWidth="1"/>
    <col min="840" max="840" width="12.28515625" style="2" customWidth="1"/>
    <col min="841" max="841" width="9.7109375" style="2" customWidth="1"/>
    <col min="842" max="842" width="11" style="2" customWidth="1"/>
    <col min="843" max="843" width="9.7109375" style="2" customWidth="1"/>
    <col min="844" max="844" width="10.42578125" style="2" customWidth="1"/>
    <col min="845" max="845" width="14.7109375" style="2" customWidth="1"/>
    <col min="846" max="846" width="12" style="2" customWidth="1"/>
    <col min="847" max="1024" width="11.42578125" style="2"/>
    <col min="1025" max="1025" width="9.140625" style="2" customWidth="1"/>
    <col min="1026" max="1026" width="42.5703125" style="2" customWidth="1"/>
    <col min="1027" max="1027" width="10.85546875" style="2" customWidth="1"/>
    <col min="1028" max="1028" width="11.42578125" style="2" customWidth="1"/>
    <col min="1029" max="1029" width="9.7109375" style="2" customWidth="1"/>
    <col min="1030" max="1030" width="11.42578125" style="2" customWidth="1"/>
    <col min="1031" max="1033" width="9.7109375" style="2" customWidth="1"/>
    <col min="1034" max="1034" width="11" style="2" customWidth="1"/>
    <col min="1035" max="1035" width="13.7109375" style="2" customWidth="1"/>
    <col min="1036" max="1090" width="12.7109375" style="2" customWidth="1"/>
    <col min="1091" max="1091" width="11.28515625" style="2" customWidth="1"/>
    <col min="1092" max="1092" width="11.7109375" style="2" customWidth="1"/>
    <col min="1093" max="1093" width="11.5703125" style="2" customWidth="1"/>
    <col min="1094" max="1094" width="11.7109375" style="2" customWidth="1"/>
    <col min="1095" max="1095" width="12.140625" style="2" customWidth="1"/>
    <col min="1096" max="1096" width="12.28515625" style="2" customWidth="1"/>
    <col min="1097" max="1097" width="9.7109375" style="2" customWidth="1"/>
    <col min="1098" max="1098" width="11" style="2" customWidth="1"/>
    <col min="1099" max="1099" width="9.7109375" style="2" customWidth="1"/>
    <col min="1100" max="1100" width="10.42578125" style="2" customWidth="1"/>
    <col min="1101" max="1101" width="14.7109375" style="2" customWidth="1"/>
    <col min="1102" max="1102" width="12" style="2" customWidth="1"/>
    <col min="1103" max="1280" width="11.42578125" style="2"/>
    <col min="1281" max="1281" width="9.140625" style="2" customWidth="1"/>
    <col min="1282" max="1282" width="42.5703125" style="2" customWidth="1"/>
    <col min="1283" max="1283" width="10.85546875" style="2" customWidth="1"/>
    <col min="1284" max="1284" width="11.42578125" style="2" customWidth="1"/>
    <col min="1285" max="1285" width="9.7109375" style="2" customWidth="1"/>
    <col min="1286" max="1286" width="11.42578125" style="2" customWidth="1"/>
    <col min="1287" max="1289" width="9.7109375" style="2" customWidth="1"/>
    <col min="1290" max="1290" width="11" style="2" customWidth="1"/>
    <col min="1291" max="1291" width="13.7109375" style="2" customWidth="1"/>
    <col min="1292" max="1346" width="12.7109375" style="2" customWidth="1"/>
    <col min="1347" max="1347" width="11.28515625" style="2" customWidth="1"/>
    <col min="1348" max="1348" width="11.7109375" style="2" customWidth="1"/>
    <col min="1349" max="1349" width="11.5703125" style="2" customWidth="1"/>
    <col min="1350" max="1350" width="11.7109375" style="2" customWidth="1"/>
    <col min="1351" max="1351" width="12.140625" style="2" customWidth="1"/>
    <col min="1352" max="1352" width="12.28515625" style="2" customWidth="1"/>
    <col min="1353" max="1353" width="9.7109375" style="2" customWidth="1"/>
    <col min="1354" max="1354" width="11" style="2" customWidth="1"/>
    <col min="1355" max="1355" width="9.7109375" style="2" customWidth="1"/>
    <col min="1356" max="1356" width="10.42578125" style="2" customWidth="1"/>
    <col min="1357" max="1357" width="14.7109375" style="2" customWidth="1"/>
    <col min="1358" max="1358" width="12" style="2" customWidth="1"/>
    <col min="1359" max="1536" width="11.42578125" style="2"/>
    <col min="1537" max="1537" width="9.140625" style="2" customWidth="1"/>
    <col min="1538" max="1538" width="42.5703125" style="2" customWidth="1"/>
    <col min="1539" max="1539" width="10.85546875" style="2" customWidth="1"/>
    <col min="1540" max="1540" width="11.42578125" style="2" customWidth="1"/>
    <col min="1541" max="1541" width="9.7109375" style="2" customWidth="1"/>
    <col min="1542" max="1542" width="11.42578125" style="2" customWidth="1"/>
    <col min="1543" max="1545" width="9.7109375" style="2" customWidth="1"/>
    <col min="1546" max="1546" width="11" style="2" customWidth="1"/>
    <col min="1547" max="1547" width="13.7109375" style="2" customWidth="1"/>
    <col min="1548" max="1602" width="12.7109375" style="2" customWidth="1"/>
    <col min="1603" max="1603" width="11.28515625" style="2" customWidth="1"/>
    <col min="1604" max="1604" width="11.7109375" style="2" customWidth="1"/>
    <col min="1605" max="1605" width="11.5703125" style="2" customWidth="1"/>
    <col min="1606" max="1606" width="11.7109375" style="2" customWidth="1"/>
    <col min="1607" max="1607" width="12.140625" style="2" customWidth="1"/>
    <col min="1608" max="1608" width="12.28515625" style="2" customWidth="1"/>
    <col min="1609" max="1609" width="9.7109375" style="2" customWidth="1"/>
    <col min="1610" max="1610" width="11" style="2" customWidth="1"/>
    <col min="1611" max="1611" width="9.7109375" style="2" customWidth="1"/>
    <col min="1612" max="1612" width="10.42578125" style="2" customWidth="1"/>
    <col min="1613" max="1613" width="14.7109375" style="2" customWidth="1"/>
    <col min="1614" max="1614" width="12" style="2" customWidth="1"/>
    <col min="1615" max="1792" width="11.42578125" style="2"/>
    <col min="1793" max="1793" width="9.140625" style="2" customWidth="1"/>
    <col min="1794" max="1794" width="42.5703125" style="2" customWidth="1"/>
    <col min="1795" max="1795" width="10.85546875" style="2" customWidth="1"/>
    <col min="1796" max="1796" width="11.42578125" style="2" customWidth="1"/>
    <col min="1797" max="1797" width="9.7109375" style="2" customWidth="1"/>
    <col min="1798" max="1798" width="11.42578125" style="2" customWidth="1"/>
    <col min="1799" max="1801" width="9.7109375" style="2" customWidth="1"/>
    <col min="1802" max="1802" width="11" style="2" customWidth="1"/>
    <col min="1803" max="1803" width="13.7109375" style="2" customWidth="1"/>
    <col min="1804" max="1858" width="12.7109375" style="2" customWidth="1"/>
    <col min="1859" max="1859" width="11.28515625" style="2" customWidth="1"/>
    <col min="1860" max="1860" width="11.7109375" style="2" customWidth="1"/>
    <col min="1861" max="1861" width="11.5703125" style="2" customWidth="1"/>
    <col min="1862" max="1862" width="11.7109375" style="2" customWidth="1"/>
    <col min="1863" max="1863" width="12.140625" style="2" customWidth="1"/>
    <col min="1864" max="1864" width="12.28515625" style="2" customWidth="1"/>
    <col min="1865" max="1865" width="9.7109375" style="2" customWidth="1"/>
    <col min="1866" max="1866" width="11" style="2" customWidth="1"/>
    <col min="1867" max="1867" width="9.7109375" style="2" customWidth="1"/>
    <col min="1868" max="1868" width="10.42578125" style="2" customWidth="1"/>
    <col min="1869" max="1869" width="14.7109375" style="2" customWidth="1"/>
    <col min="1870" max="1870" width="12" style="2" customWidth="1"/>
    <col min="1871" max="2048" width="11.42578125" style="2"/>
    <col min="2049" max="2049" width="9.140625" style="2" customWidth="1"/>
    <col min="2050" max="2050" width="42.5703125" style="2" customWidth="1"/>
    <col min="2051" max="2051" width="10.85546875" style="2" customWidth="1"/>
    <col min="2052" max="2052" width="11.42578125" style="2" customWidth="1"/>
    <col min="2053" max="2053" width="9.7109375" style="2" customWidth="1"/>
    <col min="2054" max="2054" width="11.42578125" style="2" customWidth="1"/>
    <col min="2055" max="2057" width="9.7109375" style="2" customWidth="1"/>
    <col min="2058" max="2058" width="11" style="2" customWidth="1"/>
    <col min="2059" max="2059" width="13.7109375" style="2" customWidth="1"/>
    <col min="2060" max="2114" width="12.7109375" style="2" customWidth="1"/>
    <col min="2115" max="2115" width="11.28515625" style="2" customWidth="1"/>
    <col min="2116" max="2116" width="11.7109375" style="2" customWidth="1"/>
    <col min="2117" max="2117" width="11.5703125" style="2" customWidth="1"/>
    <col min="2118" max="2118" width="11.7109375" style="2" customWidth="1"/>
    <col min="2119" max="2119" width="12.140625" style="2" customWidth="1"/>
    <col min="2120" max="2120" width="12.28515625" style="2" customWidth="1"/>
    <col min="2121" max="2121" width="9.7109375" style="2" customWidth="1"/>
    <col min="2122" max="2122" width="11" style="2" customWidth="1"/>
    <col min="2123" max="2123" width="9.7109375" style="2" customWidth="1"/>
    <col min="2124" max="2124" width="10.42578125" style="2" customWidth="1"/>
    <col min="2125" max="2125" width="14.7109375" style="2" customWidth="1"/>
    <col min="2126" max="2126" width="12" style="2" customWidth="1"/>
    <col min="2127" max="2304" width="11.42578125" style="2"/>
    <col min="2305" max="2305" width="9.140625" style="2" customWidth="1"/>
    <col min="2306" max="2306" width="42.5703125" style="2" customWidth="1"/>
    <col min="2307" max="2307" width="10.85546875" style="2" customWidth="1"/>
    <col min="2308" max="2308" width="11.42578125" style="2" customWidth="1"/>
    <col min="2309" max="2309" width="9.7109375" style="2" customWidth="1"/>
    <col min="2310" max="2310" width="11.42578125" style="2" customWidth="1"/>
    <col min="2311" max="2313" width="9.7109375" style="2" customWidth="1"/>
    <col min="2314" max="2314" width="11" style="2" customWidth="1"/>
    <col min="2315" max="2315" width="13.7109375" style="2" customWidth="1"/>
    <col min="2316" max="2370" width="12.7109375" style="2" customWidth="1"/>
    <col min="2371" max="2371" width="11.28515625" style="2" customWidth="1"/>
    <col min="2372" max="2372" width="11.7109375" style="2" customWidth="1"/>
    <col min="2373" max="2373" width="11.5703125" style="2" customWidth="1"/>
    <col min="2374" max="2374" width="11.7109375" style="2" customWidth="1"/>
    <col min="2375" max="2375" width="12.140625" style="2" customWidth="1"/>
    <col min="2376" max="2376" width="12.28515625" style="2" customWidth="1"/>
    <col min="2377" max="2377" width="9.7109375" style="2" customWidth="1"/>
    <col min="2378" max="2378" width="11" style="2" customWidth="1"/>
    <col min="2379" max="2379" width="9.7109375" style="2" customWidth="1"/>
    <col min="2380" max="2380" width="10.42578125" style="2" customWidth="1"/>
    <col min="2381" max="2381" width="14.7109375" style="2" customWidth="1"/>
    <col min="2382" max="2382" width="12" style="2" customWidth="1"/>
    <col min="2383" max="2560" width="11.42578125" style="2"/>
    <col min="2561" max="2561" width="9.140625" style="2" customWidth="1"/>
    <col min="2562" max="2562" width="42.5703125" style="2" customWidth="1"/>
    <col min="2563" max="2563" width="10.85546875" style="2" customWidth="1"/>
    <col min="2564" max="2564" width="11.42578125" style="2" customWidth="1"/>
    <col min="2565" max="2565" width="9.7109375" style="2" customWidth="1"/>
    <col min="2566" max="2566" width="11.42578125" style="2" customWidth="1"/>
    <col min="2567" max="2569" width="9.7109375" style="2" customWidth="1"/>
    <col min="2570" max="2570" width="11" style="2" customWidth="1"/>
    <col min="2571" max="2571" width="13.7109375" style="2" customWidth="1"/>
    <col min="2572" max="2626" width="12.7109375" style="2" customWidth="1"/>
    <col min="2627" max="2627" width="11.28515625" style="2" customWidth="1"/>
    <col min="2628" max="2628" width="11.7109375" style="2" customWidth="1"/>
    <col min="2629" max="2629" width="11.5703125" style="2" customWidth="1"/>
    <col min="2630" max="2630" width="11.7109375" style="2" customWidth="1"/>
    <col min="2631" max="2631" width="12.140625" style="2" customWidth="1"/>
    <col min="2632" max="2632" width="12.28515625" style="2" customWidth="1"/>
    <col min="2633" max="2633" width="9.7109375" style="2" customWidth="1"/>
    <col min="2634" max="2634" width="11" style="2" customWidth="1"/>
    <col min="2635" max="2635" width="9.7109375" style="2" customWidth="1"/>
    <col min="2636" max="2636" width="10.42578125" style="2" customWidth="1"/>
    <col min="2637" max="2637" width="14.7109375" style="2" customWidth="1"/>
    <col min="2638" max="2638" width="12" style="2" customWidth="1"/>
    <col min="2639" max="2816" width="11.42578125" style="2"/>
    <col min="2817" max="2817" width="9.140625" style="2" customWidth="1"/>
    <col min="2818" max="2818" width="42.5703125" style="2" customWidth="1"/>
    <col min="2819" max="2819" width="10.85546875" style="2" customWidth="1"/>
    <col min="2820" max="2820" width="11.42578125" style="2" customWidth="1"/>
    <col min="2821" max="2821" width="9.7109375" style="2" customWidth="1"/>
    <col min="2822" max="2822" width="11.42578125" style="2" customWidth="1"/>
    <col min="2823" max="2825" width="9.7109375" style="2" customWidth="1"/>
    <col min="2826" max="2826" width="11" style="2" customWidth="1"/>
    <col min="2827" max="2827" width="13.7109375" style="2" customWidth="1"/>
    <col min="2828" max="2882" width="12.7109375" style="2" customWidth="1"/>
    <col min="2883" max="2883" width="11.28515625" style="2" customWidth="1"/>
    <col min="2884" max="2884" width="11.7109375" style="2" customWidth="1"/>
    <col min="2885" max="2885" width="11.5703125" style="2" customWidth="1"/>
    <col min="2886" max="2886" width="11.7109375" style="2" customWidth="1"/>
    <col min="2887" max="2887" width="12.140625" style="2" customWidth="1"/>
    <col min="2888" max="2888" width="12.28515625" style="2" customWidth="1"/>
    <col min="2889" max="2889" width="9.7109375" style="2" customWidth="1"/>
    <col min="2890" max="2890" width="11" style="2" customWidth="1"/>
    <col min="2891" max="2891" width="9.7109375" style="2" customWidth="1"/>
    <col min="2892" max="2892" width="10.42578125" style="2" customWidth="1"/>
    <col min="2893" max="2893" width="14.7109375" style="2" customWidth="1"/>
    <col min="2894" max="2894" width="12" style="2" customWidth="1"/>
    <col min="2895" max="3072" width="11.42578125" style="2"/>
    <col min="3073" max="3073" width="9.140625" style="2" customWidth="1"/>
    <col min="3074" max="3074" width="42.5703125" style="2" customWidth="1"/>
    <col min="3075" max="3075" width="10.85546875" style="2" customWidth="1"/>
    <col min="3076" max="3076" width="11.42578125" style="2" customWidth="1"/>
    <col min="3077" max="3077" width="9.7109375" style="2" customWidth="1"/>
    <col min="3078" max="3078" width="11.42578125" style="2" customWidth="1"/>
    <col min="3079" max="3081" width="9.7109375" style="2" customWidth="1"/>
    <col min="3082" max="3082" width="11" style="2" customWidth="1"/>
    <col min="3083" max="3083" width="13.7109375" style="2" customWidth="1"/>
    <col min="3084" max="3138" width="12.7109375" style="2" customWidth="1"/>
    <col min="3139" max="3139" width="11.28515625" style="2" customWidth="1"/>
    <col min="3140" max="3140" width="11.7109375" style="2" customWidth="1"/>
    <col min="3141" max="3141" width="11.5703125" style="2" customWidth="1"/>
    <col min="3142" max="3142" width="11.7109375" style="2" customWidth="1"/>
    <col min="3143" max="3143" width="12.140625" style="2" customWidth="1"/>
    <col min="3144" max="3144" width="12.28515625" style="2" customWidth="1"/>
    <col min="3145" max="3145" width="9.7109375" style="2" customWidth="1"/>
    <col min="3146" max="3146" width="11" style="2" customWidth="1"/>
    <col min="3147" max="3147" width="9.7109375" style="2" customWidth="1"/>
    <col min="3148" max="3148" width="10.42578125" style="2" customWidth="1"/>
    <col min="3149" max="3149" width="14.7109375" style="2" customWidth="1"/>
    <col min="3150" max="3150" width="12" style="2" customWidth="1"/>
    <col min="3151" max="3328" width="11.42578125" style="2"/>
    <col min="3329" max="3329" width="9.140625" style="2" customWidth="1"/>
    <col min="3330" max="3330" width="42.5703125" style="2" customWidth="1"/>
    <col min="3331" max="3331" width="10.85546875" style="2" customWidth="1"/>
    <col min="3332" max="3332" width="11.42578125" style="2" customWidth="1"/>
    <col min="3333" max="3333" width="9.7109375" style="2" customWidth="1"/>
    <col min="3334" max="3334" width="11.42578125" style="2" customWidth="1"/>
    <col min="3335" max="3337" width="9.7109375" style="2" customWidth="1"/>
    <col min="3338" max="3338" width="11" style="2" customWidth="1"/>
    <col min="3339" max="3339" width="13.7109375" style="2" customWidth="1"/>
    <col min="3340" max="3394" width="12.7109375" style="2" customWidth="1"/>
    <col min="3395" max="3395" width="11.28515625" style="2" customWidth="1"/>
    <col min="3396" max="3396" width="11.7109375" style="2" customWidth="1"/>
    <col min="3397" max="3397" width="11.5703125" style="2" customWidth="1"/>
    <col min="3398" max="3398" width="11.7109375" style="2" customWidth="1"/>
    <col min="3399" max="3399" width="12.140625" style="2" customWidth="1"/>
    <col min="3400" max="3400" width="12.28515625" style="2" customWidth="1"/>
    <col min="3401" max="3401" width="9.7109375" style="2" customWidth="1"/>
    <col min="3402" max="3402" width="11" style="2" customWidth="1"/>
    <col min="3403" max="3403" width="9.7109375" style="2" customWidth="1"/>
    <col min="3404" max="3404" width="10.42578125" style="2" customWidth="1"/>
    <col min="3405" max="3405" width="14.7109375" style="2" customWidth="1"/>
    <col min="3406" max="3406" width="12" style="2" customWidth="1"/>
    <col min="3407" max="3584" width="11.42578125" style="2"/>
    <col min="3585" max="3585" width="9.140625" style="2" customWidth="1"/>
    <col min="3586" max="3586" width="42.5703125" style="2" customWidth="1"/>
    <col min="3587" max="3587" width="10.85546875" style="2" customWidth="1"/>
    <col min="3588" max="3588" width="11.42578125" style="2" customWidth="1"/>
    <col min="3589" max="3589" width="9.7109375" style="2" customWidth="1"/>
    <col min="3590" max="3590" width="11.42578125" style="2" customWidth="1"/>
    <col min="3591" max="3593" width="9.7109375" style="2" customWidth="1"/>
    <col min="3594" max="3594" width="11" style="2" customWidth="1"/>
    <col min="3595" max="3595" width="13.7109375" style="2" customWidth="1"/>
    <col min="3596" max="3650" width="12.7109375" style="2" customWidth="1"/>
    <col min="3651" max="3651" width="11.28515625" style="2" customWidth="1"/>
    <col min="3652" max="3652" width="11.7109375" style="2" customWidth="1"/>
    <col min="3653" max="3653" width="11.5703125" style="2" customWidth="1"/>
    <col min="3654" max="3654" width="11.7109375" style="2" customWidth="1"/>
    <col min="3655" max="3655" width="12.140625" style="2" customWidth="1"/>
    <col min="3656" max="3656" width="12.28515625" style="2" customWidth="1"/>
    <col min="3657" max="3657" width="9.7109375" style="2" customWidth="1"/>
    <col min="3658" max="3658" width="11" style="2" customWidth="1"/>
    <col min="3659" max="3659" width="9.7109375" style="2" customWidth="1"/>
    <col min="3660" max="3660" width="10.42578125" style="2" customWidth="1"/>
    <col min="3661" max="3661" width="14.7109375" style="2" customWidth="1"/>
    <col min="3662" max="3662" width="12" style="2" customWidth="1"/>
    <col min="3663" max="3840" width="11.42578125" style="2"/>
    <col min="3841" max="3841" width="9.140625" style="2" customWidth="1"/>
    <col min="3842" max="3842" width="42.5703125" style="2" customWidth="1"/>
    <col min="3843" max="3843" width="10.85546875" style="2" customWidth="1"/>
    <col min="3844" max="3844" width="11.42578125" style="2" customWidth="1"/>
    <col min="3845" max="3845" width="9.7109375" style="2" customWidth="1"/>
    <col min="3846" max="3846" width="11.42578125" style="2" customWidth="1"/>
    <col min="3847" max="3849" width="9.7109375" style="2" customWidth="1"/>
    <col min="3850" max="3850" width="11" style="2" customWidth="1"/>
    <col min="3851" max="3851" width="13.7109375" style="2" customWidth="1"/>
    <col min="3852" max="3906" width="12.7109375" style="2" customWidth="1"/>
    <col min="3907" max="3907" width="11.28515625" style="2" customWidth="1"/>
    <col min="3908" max="3908" width="11.7109375" style="2" customWidth="1"/>
    <col min="3909" max="3909" width="11.5703125" style="2" customWidth="1"/>
    <col min="3910" max="3910" width="11.7109375" style="2" customWidth="1"/>
    <col min="3911" max="3911" width="12.140625" style="2" customWidth="1"/>
    <col min="3912" max="3912" width="12.28515625" style="2" customWidth="1"/>
    <col min="3913" max="3913" width="9.7109375" style="2" customWidth="1"/>
    <col min="3914" max="3914" width="11" style="2" customWidth="1"/>
    <col min="3915" max="3915" width="9.7109375" style="2" customWidth="1"/>
    <col min="3916" max="3916" width="10.42578125" style="2" customWidth="1"/>
    <col min="3917" max="3917" width="14.7109375" style="2" customWidth="1"/>
    <col min="3918" max="3918" width="12" style="2" customWidth="1"/>
    <col min="3919" max="4096" width="11.42578125" style="2"/>
    <col min="4097" max="4097" width="9.140625" style="2" customWidth="1"/>
    <col min="4098" max="4098" width="42.5703125" style="2" customWidth="1"/>
    <col min="4099" max="4099" width="10.85546875" style="2" customWidth="1"/>
    <col min="4100" max="4100" width="11.42578125" style="2" customWidth="1"/>
    <col min="4101" max="4101" width="9.7109375" style="2" customWidth="1"/>
    <col min="4102" max="4102" width="11.42578125" style="2" customWidth="1"/>
    <col min="4103" max="4105" width="9.7109375" style="2" customWidth="1"/>
    <col min="4106" max="4106" width="11" style="2" customWidth="1"/>
    <col min="4107" max="4107" width="13.7109375" style="2" customWidth="1"/>
    <col min="4108" max="4162" width="12.7109375" style="2" customWidth="1"/>
    <col min="4163" max="4163" width="11.28515625" style="2" customWidth="1"/>
    <col min="4164" max="4164" width="11.7109375" style="2" customWidth="1"/>
    <col min="4165" max="4165" width="11.5703125" style="2" customWidth="1"/>
    <col min="4166" max="4166" width="11.7109375" style="2" customWidth="1"/>
    <col min="4167" max="4167" width="12.140625" style="2" customWidth="1"/>
    <col min="4168" max="4168" width="12.28515625" style="2" customWidth="1"/>
    <col min="4169" max="4169" width="9.7109375" style="2" customWidth="1"/>
    <col min="4170" max="4170" width="11" style="2" customWidth="1"/>
    <col min="4171" max="4171" width="9.7109375" style="2" customWidth="1"/>
    <col min="4172" max="4172" width="10.42578125" style="2" customWidth="1"/>
    <col min="4173" max="4173" width="14.7109375" style="2" customWidth="1"/>
    <col min="4174" max="4174" width="12" style="2" customWidth="1"/>
    <col min="4175" max="4352" width="11.42578125" style="2"/>
    <col min="4353" max="4353" width="9.140625" style="2" customWidth="1"/>
    <col min="4354" max="4354" width="42.5703125" style="2" customWidth="1"/>
    <col min="4355" max="4355" width="10.85546875" style="2" customWidth="1"/>
    <col min="4356" max="4356" width="11.42578125" style="2" customWidth="1"/>
    <col min="4357" max="4357" width="9.7109375" style="2" customWidth="1"/>
    <col min="4358" max="4358" width="11.42578125" style="2" customWidth="1"/>
    <col min="4359" max="4361" width="9.7109375" style="2" customWidth="1"/>
    <col min="4362" max="4362" width="11" style="2" customWidth="1"/>
    <col min="4363" max="4363" width="13.7109375" style="2" customWidth="1"/>
    <col min="4364" max="4418" width="12.7109375" style="2" customWidth="1"/>
    <col min="4419" max="4419" width="11.28515625" style="2" customWidth="1"/>
    <col min="4420" max="4420" width="11.7109375" style="2" customWidth="1"/>
    <col min="4421" max="4421" width="11.5703125" style="2" customWidth="1"/>
    <col min="4422" max="4422" width="11.7109375" style="2" customWidth="1"/>
    <col min="4423" max="4423" width="12.140625" style="2" customWidth="1"/>
    <col min="4424" max="4424" width="12.28515625" style="2" customWidth="1"/>
    <col min="4425" max="4425" width="9.7109375" style="2" customWidth="1"/>
    <col min="4426" max="4426" width="11" style="2" customWidth="1"/>
    <col min="4427" max="4427" width="9.7109375" style="2" customWidth="1"/>
    <col min="4428" max="4428" width="10.42578125" style="2" customWidth="1"/>
    <col min="4429" max="4429" width="14.7109375" style="2" customWidth="1"/>
    <col min="4430" max="4430" width="12" style="2" customWidth="1"/>
    <col min="4431" max="4608" width="11.42578125" style="2"/>
    <col min="4609" max="4609" width="9.140625" style="2" customWidth="1"/>
    <col min="4610" max="4610" width="42.5703125" style="2" customWidth="1"/>
    <col min="4611" max="4611" width="10.85546875" style="2" customWidth="1"/>
    <col min="4612" max="4612" width="11.42578125" style="2" customWidth="1"/>
    <col min="4613" max="4613" width="9.7109375" style="2" customWidth="1"/>
    <col min="4614" max="4614" width="11.42578125" style="2" customWidth="1"/>
    <col min="4615" max="4617" width="9.7109375" style="2" customWidth="1"/>
    <col min="4618" max="4618" width="11" style="2" customWidth="1"/>
    <col min="4619" max="4619" width="13.7109375" style="2" customWidth="1"/>
    <col min="4620" max="4674" width="12.7109375" style="2" customWidth="1"/>
    <col min="4675" max="4675" width="11.28515625" style="2" customWidth="1"/>
    <col min="4676" max="4676" width="11.7109375" style="2" customWidth="1"/>
    <col min="4677" max="4677" width="11.5703125" style="2" customWidth="1"/>
    <col min="4678" max="4678" width="11.7109375" style="2" customWidth="1"/>
    <col min="4679" max="4679" width="12.140625" style="2" customWidth="1"/>
    <col min="4680" max="4680" width="12.28515625" style="2" customWidth="1"/>
    <col min="4681" max="4681" width="9.7109375" style="2" customWidth="1"/>
    <col min="4682" max="4682" width="11" style="2" customWidth="1"/>
    <col min="4683" max="4683" width="9.7109375" style="2" customWidth="1"/>
    <col min="4684" max="4684" width="10.42578125" style="2" customWidth="1"/>
    <col min="4685" max="4685" width="14.7109375" style="2" customWidth="1"/>
    <col min="4686" max="4686" width="12" style="2" customWidth="1"/>
    <col min="4687" max="4864" width="11.42578125" style="2"/>
    <col min="4865" max="4865" width="9.140625" style="2" customWidth="1"/>
    <col min="4866" max="4866" width="42.5703125" style="2" customWidth="1"/>
    <col min="4867" max="4867" width="10.85546875" style="2" customWidth="1"/>
    <col min="4868" max="4868" width="11.42578125" style="2" customWidth="1"/>
    <col min="4869" max="4869" width="9.7109375" style="2" customWidth="1"/>
    <col min="4870" max="4870" width="11.42578125" style="2" customWidth="1"/>
    <col min="4871" max="4873" width="9.7109375" style="2" customWidth="1"/>
    <col min="4874" max="4874" width="11" style="2" customWidth="1"/>
    <col min="4875" max="4875" width="13.7109375" style="2" customWidth="1"/>
    <col min="4876" max="4930" width="12.7109375" style="2" customWidth="1"/>
    <col min="4931" max="4931" width="11.28515625" style="2" customWidth="1"/>
    <col min="4932" max="4932" width="11.7109375" style="2" customWidth="1"/>
    <col min="4933" max="4933" width="11.5703125" style="2" customWidth="1"/>
    <col min="4934" max="4934" width="11.7109375" style="2" customWidth="1"/>
    <col min="4935" max="4935" width="12.140625" style="2" customWidth="1"/>
    <col min="4936" max="4936" width="12.28515625" style="2" customWidth="1"/>
    <col min="4937" max="4937" width="9.7109375" style="2" customWidth="1"/>
    <col min="4938" max="4938" width="11" style="2" customWidth="1"/>
    <col min="4939" max="4939" width="9.7109375" style="2" customWidth="1"/>
    <col min="4940" max="4940" width="10.42578125" style="2" customWidth="1"/>
    <col min="4941" max="4941" width="14.7109375" style="2" customWidth="1"/>
    <col min="4942" max="4942" width="12" style="2" customWidth="1"/>
    <col min="4943" max="5120" width="11.42578125" style="2"/>
    <col min="5121" max="5121" width="9.140625" style="2" customWidth="1"/>
    <col min="5122" max="5122" width="42.5703125" style="2" customWidth="1"/>
    <col min="5123" max="5123" width="10.85546875" style="2" customWidth="1"/>
    <col min="5124" max="5124" width="11.42578125" style="2" customWidth="1"/>
    <col min="5125" max="5125" width="9.7109375" style="2" customWidth="1"/>
    <col min="5126" max="5126" width="11.42578125" style="2" customWidth="1"/>
    <col min="5127" max="5129" width="9.7109375" style="2" customWidth="1"/>
    <col min="5130" max="5130" width="11" style="2" customWidth="1"/>
    <col min="5131" max="5131" width="13.7109375" style="2" customWidth="1"/>
    <col min="5132" max="5186" width="12.7109375" style="2" customWidth="1"/>
    <col min="5187" max="5187" width="11.28515625" style="2" customWidth="1"/>
    <col min="5188" max="5188" width="11.7109375" style="2" customWidth="1"/>
    <col min="5189" max="5189" width="11.5703125" style="2" customWidth="1"/>
    <col min="5190" max="5190" width="11.7109375" style="2" customWidth="1"/>
    <col min="5191" max="5191" width="12.140625" style="2" customWidth="1"/>
    <col min="5192" max="5192" width="12.28515625" style="2" customWidth="1"/>
    <col min="5193" max="5193" width="9.7109375" style="2" customWidth="1"/>
    <col min="5194" max="5194" width="11" style="2" customWidth="1"/>
    <col min="5195" max="5195" width="9.7109375" style="2" customWidth="1"/>
    <col min="5196" max="5196" width="10.42578125" style="2" customWidth="1"/>
    <col min="5197" max="5197" width="14.7109375" style="2" customWidth="1"/>
    <col min="5198" max="5198" width="12" style="2" customWidth="1"/>
    <col min="5199" max="5376" width="11.42578125" style="2"/>
    <col min="5377" max="5377" width="9.140625" style="2" customWidth="1"/>
    <col min="5378" max="5378" width="42.5703125" style="2" customWidth="1"/>
    <col min="5379" max="5379" width="10.85546875" style="2" customWidth="1"/>
    <col min="5380" max="5380" width="11.42578125" style="2" customWidth="1"/>
    <col min="5381" max="5381" width="9.7109375" style="2" customWidth="1"/>
    <col min="5382" max="5382" width="11.42578125" style="2" customWidth="1"/>
    <col min="5383" max="5385" width="9.7109375" style="2" customWidth="1"/>
    <col min="5386" max="5386" width="11" style="2" customWidth="1"/>
    <col min="5387" max="5387" width="13.7109375" style="2" customWidth="1"/>
    <col min="5388" max="5442" width="12.7109375" style="2" customWidth="1"/>
    <col min="5443" max="5443" width="11.28515625" style="2" customWidth="1"/>
    <col min="5444" max="5444" width="11.7109375" style="2" customWidth="1"/>
    <col min="5445" max="5445" width="11.5703125" style="2" customWidth="1"/>
    <col min="5446" max="5446" width="11.7109375" style="2" customWidth="1"/>
    <col min="5447" max="5447" width="12.140625" style="2" customWidth="1"/>
    <col min="5448" max="5448" width="12.28515625" style="2" customWidth="1"/>
    <col min="5449" max="5449" width="9.7109375" style="2" customWidth="1"/>
    <col min="5450" max="5450" width="11" style="2" customWidth="1"/>
    <col min="5451" max="5451" width="9.7109375" style="2" customWidth="1"/>
    <col min="5452" max="5452" width="10.42578125" style="2" customWidth="1"/>
    <col min="5453" max="5453" width="14.7109375" style="2" customWidth="1"/>
    <col min="5454" max="5454" width="12" style="2" customWidth="1"/>
    <col min="5455" max="5632" width="11.42578125" style="2"/>
    <col min="5633" max="5633" width="9.140625" style="2" customWidth="1"/>
    <col min="5634" max="5634" width="42.5703125" style="2" customWidth="1"/>
    <col min="5635" max="5635" width="10.85546875" style="2" customWidth="1"/>
    <col min="5636" max="5636" width="11.42578125" style="2" customWidth="1"/>
    <col min="5637" max="5637" width="9.7109375" style="2" customWidth="1"/>
    <col min="5638" max="5638" width="11.42578125" style="2" customWidth="1"/>
    <col min="5639" max="5641" width="9.7109375" style="2" customWidth="1"/>
    <col min="5642" max="5642" width="11" style="2" customWidth="1"/>
    <col min="5643" max="5643" width="13.7109375" style="2" customWidth="1"/>
    <col min="5644" max="5698" width="12.7109375" style="2" customWidth="1"/>
    <col min="5699" max="5699" width="11.28515625" style="2" customWidth="1"/>
    <col min="5700" max="5700" width="11.7109375" style="2" customWidth="1"/>
    <col min="5701" max="5701" width="11.5703125" style="2" customWidth="1"/>
    <col min="5702" max="5702" width="11.7109375" style="2" customWidth="1"/>
    <col min="5703" max="5703" width="12.140625" style="2" customWidth="1"/>
    <col min="5704" max="5704" width="12.28515625" style="2" customWidth="1"/>
    <col min="5705" max="5705" width="9.7109375" style="2" customWidth="1"/>
    <col min="5706" max="5706" width="11" style="2" customWidth="1"/>
    <col min="5707" max="5707" width="9.7109375" style="2" customWidth="1"/>
    <col min="5708" max="5708" width="10.42578125" style="2" customWidth="1"/>
    <col min="5709" max="5709" width="14.7109375" style="2" customWidth="1"/>
    <col min="5710" max="5710" width="12" style="2" customWidth="1"/>
    <col min="5711" max="5888" width="11.42578125" style="2"/>
    <col min="5889" max="5889" width="9.140625" style="2" customWidth="1"/>
    <col min="5890" max="5890" width="42.5703125" style="2" customWidth="1"/>
    <col min="5891" max="5891" width="10.85546875" style="2" customWidth="1"/>
    <col min="5892" max="5892" width="11.42578125" style="2" customWidth="1"/>
    <col min="5893" max="5893" width="9.7109375" style="2" customWidth="1"/>
    <col min="5894" max="5894" width="11.42578125" style="2" customWidth="1"/>
    <col min="5895" max="5897" width="9.7109375" style="2" customWidth="1"/>
    <col min="5898" max="5898" width="11" style="2" customWidth="1"/>
    <col min="5899" max="5899" width="13.7109375" style="2" customWidth="1"/>
    <col min="5900" max="5954" width="12.7109375" style="2" customWidth="1"/>
    <col min="5955" max="5955" width="11.28515625" style="2" customWidth="1"/>
    <col min="5956" max="5956" width="11.7109375" style="2" customWidth="1"/>
    <col min="5957" max="5957" width="11.5703125" style="2" customWidth="1"/>
    <col min="5958" max="5958" width="11.7109375" style="2" customWidth="1"/>
    <col min="5959" max="5959" width="12.140625" style="2" customWidth="1"/>
    <col min="5960" max="5960" width="12.28515625" style="2" customWidth="1"/>
    <col min="5961" max="5961" width="9.7109375" style="2" customWidth="1"/>
    <col min="5962" max="5962" width="11" style="2" customWidth="1"/>
    <col min="5963" max="5963" width="9.7109375" style="2" customWidth="1"/>
    <col min="5964" max="5964" width="10.42578125" style="2" customWidth="1"/>
    <col min="5965" max="5965" width="14.7109375" style="2" customWidth="1"/>
    <col min="5966" max="5966" width="12" style="2" customWidth="1"/>
    <col min="5967" max="6144" width="11.42578125" style="2"/>
    <col min="6145" max="6145" width="9.140625" style="2" customWidth="1"/>
    <col min="6146" max="6146" width="42.5703125" style="2" customWidth="1"/>
    <col min="6147" max="6147" width="10.85546875" style="2" customWidth="1"/>
    <col min="6148" max="6148" width="11.42578125" style="2" customWidth="1"/>
    <col min="6149" max="6149" width="9.7109375" style="2" customWidth="1"/>
    <col min="6150" max="6150" width="11.42578125" style="2" customWidth="1"/>
    <col min="6151" max="6153" width="9.7109375" style="2" customWidth="1"/>
    <col min="6154" max="6154" width="11" style="2" customWidth="1"/>
    <col min="6155" max="6155" width="13.7109375" style="2" customWidth="1"/>
    <col min="6156" max="6210" width="12.7109375" style="2" customWidth="1"/>
    <col min="6211" max="6211" width="11.28515625" style="2" customWidth="1"/>
    <col min="6212" max="6212" width="11.7109375" style="2" customWidth="1"/>
    <col min="6213" max="6213" width="11.5703125" style="2" customWidth="1"/>
    <col min="6214" max="6214" width="11.7109375" style="2" customWidth="1"/>
    <col min="6215" max="6215" width="12.140625" style="2" customWidth="1"/>
    <col min="6216" max="6216" width="12.28515625" style="2" customWidth="1"/>
    <col min="6217" max="6217" width="9.7109375" style="2" customWidth="1"/>
    <col min="6218" max="6218" width="11" style="2" customWidth="1"/>
    <col min="6219" max="6219" width="9.7109375" style="2" customWidth="1"/>
    <col min="6220" max="6220" width="10.42578125" style="2" customWidth="1"/>
    <col min="6221" max="6221" width="14.7109375" style="2" customWidth="1"/>
    <col min="6222" max="6222" width="12" style="2" customWidth="1"/>
    <col min="6223" max="6400" width="11.42578125" style="2"/>
    <col min="6401" max="6401" width="9.140625" style="2" customWidth="1"/>
    <col min="6402" max="6402" width="42.5703125" style="2" customWidth="1"/>
    <col min="6403" max="6403" width="10.85546875" style="2" customWidth="1"/>
    <col min="6404" max="6404" width="11.42578125" style="2" customWidth="1"/>
    <col min="6405" max="6405" width="9.7109375" style="2" customWidth="1"/>
    <col min="6406" max="6406" width="11.42578125" style="2" customWidth="1"/>
    <col min="6407" max="6409" width="9.7109375" style="2" customWidth="1"/>
    <col min="6410" max="6410" width="11" style="2" customWidth="1"/>
    <col min="6411" max="6411" width="13.7109375" style="2" customWidth="1"/>
    <col min="6412" max="6466" width="12.7109375" style="2" customWidth="1"/>
    <col min="6467" max="6467" width="11.28515625" style="2" customWidth="1"/>
    <col min="6468" max="6468" width="11.7109375" style="2" customWidth="1"/>
    <col min="6469" max="6469" width="11.5703125" style="2" customWidth="1"/>
    <col min="6470" max="6470" width="11.7109375" style="2" customWidth="1"/>
    <col min="6471" max="6471" width="12.140625" style="2" customWidth="1"/>
    <col min="6472" max="6472" width="12.28515625" style="2" customWidth="1"/>
    <col min="6473" max="6473" width="9.7109375" style="2" customWidth="1"/>
    <col min="6474" max="6474" width="11" style="2" customWidth="1"/>
    <col min="6475" max="6475" width="9.7109375" style="2" customWidth="1"/>
    <col min="6476" max="6476" width="10.42578125" style="2" customWidth="1"/>
    <col min="6477" max="6477" width="14.7109375" style="2" customWidth="1"/>
    <col min="6478" max="6478" width="12" style="2" customWidth="1"/>
    <col min="6479" max="6656" width="11.42578125" style="2"/>
    <col min="6657" max="6657" width="9.140625" style="2" customWidth="1"/>
    <col min="6658" max="6658" width="42.5703125" style="2" customWidth="1"/>
    <col min="6659" max="6659" width="10.85546875" style="2" customWidth="1"/>
    <col min="6660" max="6660" width="11.42578125" style="2" customWidth="1"/>
    <col min="6661" max="6661" width="9.7109375" style="2" customWidth="1"/>
    <col min="6662" max="6662" width="11.42578125" style="2" customWidth="1"/>
    <col min="6663" max="6665" width="9.7109375" style="2" customWidth="1"/>
    <col min="6666" max="6666" width="11" style="2" customWidth="1"/>
    <col min="6667" max="6667" width="13.7109375" style="2" customWidth="1"/>
    <col min="6668" max="6722" width="12.7109375" style="2" customWidth="1"/>
    <col min="6723" max="6723" width="11.28515625" style="2" customWidth="1"/>
    <col min="6724" max="6724" width="11.7109375" style="2" customWidth="1"/>
    <col min="6725" max="6725" width="11.5703125" style="2" customWidth="1"/>
    <col min="6726" max="6726" width="11.7109375" style="2" customWidth="1"/>
    <col min="6727" max="6727" width="12.140625" style="2" customWidth="1"/>
    <col min="6728" max="6728" width="12.28515625" style="2" customWidth="1"/>
    <col min="6729" max="6729" width="9.7109375" style="2" customWidth="1"/>
    <col min="6730" max="6730" width="11" style="2" customWidth="1"/>
    <col min="6731" max="6731" width="9.7109375" style="2" customWidth="1"/>
    <col min="6732" max="6732" width="10.42578125" style="2" customWidth="1"/>
    <col min="6733" max="6733" width="14.7109375" style="2" customWidth="1"/>
    <col min="6734" max="6734" width="12" style="2" customWidth="1"/>
    <col min="6735" max="6912" width="11.42578125" style="2"/>
    <col min="6913" max="6913" width="9.140625" style="2" customWidth="1"/>
    <col min="6914" max="6914" width="42.5703125" style="2" customWidth="1"/>
    <col min="6915" max="6915" width="10.85546875" style="2" customWidth="1"/>
    <col min="6916" max="6916" width="11.42578125" style="2" customWidth="1"/>
    <col min="6917" max="6917" width="9.7109375" style="2" customWidth="1"/>
    <col min="6918" max="6918" width="11.42578125" style="2" customWidth="1"/>
    <col min="6919" max="6921" width="9.7109375" style="2" customWidth="1"/>
    <col min="6922" max="6922" width="11" style="2" customWidth="1"/>
    <col min="6923" max="6923" width="13.7109375" style="2" customWidth="1"/>
    <col min="6924" max="6978" width="12.7109375" style="2" customWidth="1"/>
    <col min="6979" max="6979" width="11.28515625" style="2" customWidth="1"/>
    <col min="6980" max="6980" width="11.7109375" style="2" customWidth="1"/>
    <col min="6981" max="6981" width="11.5703125" style="2" customWidth="1"/>
    <col min="6982" max="6982" width="11.7109375" style="2" customWidth="1"/>
    <col min="6983" max="6983" width="12.140625" style="2" customWidth="1"/>
    <col min="6984" max="6984" width="12.28515625" style="2" customWidth="1"/>
    <col min="6985" max="6985" width="9.7109375" style="2" customWidth="1"/>
    <col min="6986" max="6986" width="11" style="2" customWidth="1"/>
    <col min="6987" max="6987" width="9.7109375" style="2" customWidth="1"/>
    <col min="6988" max="6988" width="10.42578125" style="2" customWidth="1"/>
    <col min="6989" max="6989" width="14.7109375" style="2" customWidth="1"/>
    <col min="6990" max="6990" width="12" style="2" customWidth="1"/>
    <col min="6991" max="7168" width="11.42578125" style="2"/>
    <col min="7169" max="7169" width="9.140625" style="2" customWidth="1"/>
    <col min="7170" max="7170" width="42.5703125" style="2" customWidth="1"/>
    <col min="7171" max="7171" width="10.85546875" style="2" customWidth="1"/>
    <col min="7172" max="7172" width="11.42578125" style="2" customWidth="1"/>
    <col min="7173" max="7173" width="9.7109375" style="2" customWidth="1"/>
    <col min="7174" max="7174" width="11.42578125" style="2" customWidth="1"/>
    <col min="7175" max="7177" width="9.7109375" style="2" customWidth="1"/>
    <col min="7178" max="7178" width="11" style="2" customWidth="1"/>
    <col min="7179" max="7179" width="13.7109375" style="2" customWidth="1"/>
    <col min="7180" max="7234" width="12.7109375" style="2" customWidth="1"/>
    <col min="7235" max="7235" width="11.28515625" style="2" customWidth="1"/>
    <col min="7236" max="7236" width="11.7109375" style="2" customWidth="1"/>
    <col min="7237" max="7237" width="11.5703125" style="2" customWidth="1"/>
    <col min="7238" max="7238" width="11.7109375" style="2" customWidth="1"/>
    <col min="7239" max="7239" width="12.140625" style="2" customWidth="1"/>
    <col min="7240" max="7240" width="12.28515625" style="2" customWidth="1"/>
    <col min="7241" max="7241" width="9.7109375" style="2" customWidth="1"/>
    <col min="7242" max="7242" width="11" style="2" customWidth="1"/>
    <col min="7243" max="7243" width="9.7109375" style="2" customWidth="1"/>
    <col min="7244" max="7244" width="10.42578125" style="2" customWidth="1"/>
    <col min="7245" max="7245" width="14.7109375" style="2" customWidth="1"/>
    <col min="7246" max="7246" width="12" style="2" customWidth="1"/>
    <col min="7247" max="7424" width="11.42578125" style="2"/>
    <col min="7425" max="7425" width="9.140625" style="2" customWidth="1"/>
    <col min="7426" max="7426" width="42.5703125" style="2" customWidth="1"/>
    <col min="7427" max="7427" width="10.85546875" style="2" customWidth="1"/>
    <col min="7428" max="7428" width="11.42578125" style="2" customWidth="1"/>
    <col min="7429" max="7429" width="9.7109375" style="2" customWidth="1"/>
    <col min="7430" max="7430" width="11.42578125" style="2" customWidth="1"/>
    <col min="7431" max="7433" width="9.7109375" style="2" customWidth="1"/>
    <col min="7434" max="7434" width="11" style="2" customWidth="1"/>
    <col min="7435" max="7435" width="13.7109375" style="2" customWidth="1"/>
    <col min="7436" max="7490" width="12.7109375" style="2" customWidth="1"/>
    <col min="7491" max="7491" width="11.28515625" style="2" customWidth="1"/>
    <col min="7492" max="7492" width="11.7109375" style="2" customWidth="1"/>
    <col min="7493" max="7493" width="11.5703125" style="2" customWidth="1"/>
    <col min="7494" max="7494" width="11.7109375" style="2" customWidth="1"/>
    <col min="7495" max="7495" width="12.140625" style="2" customWidth="1"/>
    <col min="7496" max="7496" width="12.28515625" style="2" customWidth="1"/>
    <col min="7497" max="7497" width="9.7109375" style="2" customWidth="1"/>
    <col min="7498" max="7498" width="11" style="2" customWidth="1"/>
    <col min="7499" max="7499" width="9.7109375" style="2" customWidth="1"/>
    <col min="7500" max="7500" width="10.42578125" style="2" customWidth="1"/>
    <col min="7501" max="7501" width="14.7109375" style="2" customWidth="1"/>
    <col min="7502" max="7502" width="12" style="2" customWidth="1"/>
    <col min="7503" max="7680" width="11.42578125" style="2"/>
    <col min="7681" max="7681" width="9.140625" style="2" customWidth="1"/>
    <col min="7682" max="7682" width="42.5703125" style="2" customWidth="1"/>
    <col min="7683" max="7683" width="10.85546875" style="2" customWidth="1"/>
    <col min="7684" max="7684" width="11.42578125" style="2" customWidth="1"/>
    <col min="7685" max="7685" width="9.7109375" style="2" customWidth="1"/>
    <col min="7686" max="7686" width="11.42578125" style="2" customWidth="1"/>
    <col min="7687" max="7689" width="9.7109375" style="2" customWidth="1"/>
    <col min="7690" max="7690" width="11" style="2" customWidth="1"/>
    <col min="7691" max="7691" width="13.7109375" style="2" customWidth="1"/>
    <col min="7692" max="7746" width="12.7109375" style="2" customWidth="1"/>
    <col min="7747" max="7747" width="11.28515625" style="2" customWidth="1"/>
    <col min="7748" max="7748" width="11.7109375" style="2" customWidth="1"/>
    <col min="7749" max="7749" width="11.5703125" style="2" customWidth="1"/>
    <col min="7750" max="7750" width="11.7109375" style="2" customWidth="1"/>
    <col min="7751" max="7751" width="12.140625" style="2" customWidth="1"/>
    <col min="7752" max="7752" width="12.28515625" style="2" customWidth="1"/>
    <col min="7753" max="7753" width="9.7109375" style="2" customWidth="1"/>
    <col min="7754" max="7754" width="11" style="2" customWidth="1"/>
    <col min="7755" max="7755" width="9.7109375" style="2" customWidth="1"/>
    <col min="7756" max="7756" width="10.42578125" style="2" customWidth="1"/>
    <col min="7757" max="7757" width="14.7109375" style="2" customWidth="1"/>
    <col min="7758" max="7758" width="12" style="2" customWidth="1"/>
    <col min="7759" max="7936" width="11.42578125" style="2"/>
    <col min="7937" max="7937" width="9.140625" style="2" customWidth="1"/>
    <col min="7938" max="7938" width="42.5703125" style="2" customWidth="1"/>
    <col min="7939" max="7939" width="10.85546875" style="2" customWidth="1"/>
    <col min="7940" max="7940" width="11.42578125" style="2" customWidth="1"/>
    <col min="7941" max="7941" width="9.7109375" style="2" customWidth="1"/>
    <col min="7942" max="7942" width="11.42578125" style="2" customWidth="1"/>
    <col min="7943" max="7945" width="9.7109375" style="2" customWidth="1"/>
    <col min="7946" max="7946" width="11" style="2" customWidth="1"/>
    <col min="7947" max="7947" width="13.7109375" style="2" customWidth="1"/>
    <col min="7948" max="8002" width="12.7109375" style="2" customWidth="1"/>
    <col min="8003" max="8003" width="11.28515625" style="2" customWidth="1"/>
    <col min="8004" max="8004" width="11.7109375" style="2" customWidth="1"/>
    <col min="8005" max="8005" width="11.5703125" style="2" customWidth="1"/>
    <col min="8006" max="8006" width="11.7109375" style="2" customWidth="1"/>
    <col min="8007" max="8007" width="12.140625" style="2" customWidth="1"/>
    <col min="8008" max="8008" width="12.28515625" style="2" customWidth="1"/>
    <col min="8009" max="8009" width="9.7109375" style="2" customWidth="1"/>
    <col min="8010" max="8010" width="11" style="2" customWidth="1"/>
    <col min="8011" max="8011" width="9.7109375" style="2" customWidth="1"/>
    <col min="8012" max="8012" width="10.42578125" style="2" customWidth="1"/>
    <col min="8013" max="8013" width="14.7109375" style="2" customWidth="1"/>
    <col min="8014" max="8014" width="12" style="2" customWidth="1"/>
    <col min="8015" max="8192" width="11.42578125" style="2"/>
    <col min="8193" max="8193" width="9.140625" style="2" customWidth="1"/>
    <col min="8194" max="8194" width="42.5703125" style="2" customWidth="1"/>
    <col min="8195" max="8195" width="10.85546875" style="2" customWidth="1"/>
    <col min="8196" max="8196" width="11.42578125" style="2" customWidth="1"/>
    <col min="8197" max="8197" width="9.7109375" style="2" customWidth="1"/>
    <col min="8198" max="8198" width="11.42578125" style="2" customWidth="1"/>
    <col min="8199" max="8201" width="9.7109375" style="2" customWidth="1"/>
    <col min="8202" max="8202" width="11" style="2" customWidth="1"/>
    <col min="8203" max="8203" width="13.7109375" style="2" customWidth="1"/>
    <col min="8204" max="8258" width="12.7109375" style="2" customWidth="1"/>
    <col min="8259" max="8259" width="11.28515625" style="2" customWidth="1"/>
    <col min="8260" max="8260" width="11.7109375" style="2" customWidth="1"/>
    <col min="8261" max="8261" width="11.5703125" style="2" customWidth="1"/>
    <col min="8262" max="8262" width="11.7109375" style="2" customWidth="1"/>
    <col min="8263" max="8263" width="12.140625" style="2" customWidth="1"/>
    <col min="8264" max="8264" width="12.28515625" style="2" customWidth="1"/>
    <col min="8265" max="8265" width="9.7109375" style="2" customWidth="1"/>
    <col min="8266" max="8266" width="11" style="2" customWidth="1"/>
    <col min="8267" max="8267" width="9.7109375" style="2" customWidth="1"/>
    <col min="8268" max="8268" width="10.42578125" style="2" customWidth="1"/>
    <col min="8269" max="8269" width="14.7109375" style="2" customWidth="1"/>
    <col min="8270" max="8270" width="12" style="2" customWidth="1"/>
    <col min="8271" max="8448" width="11.42578125" style="2"/>
    <col min="8449" max="8449" width="9.140625" style="2" customWidth="1"/>
    <col min="8450" max="8450" width="42.5703125" style="2" customWidth="1"/>
    <col min="8451" max="8451" width="10.85546875" style="2" customWidth="1"/>
    <col min="8452" max="8452" width="11.42578125" style="2" customWidth="1"/>
    <col min="8453" max="8453" width="9.7109375" style="2" customWidth="1"/>
    <col min="8454" max="8454" width="11.42578125" style="2" customWidth="1"/>
    <col min="8455" max="8457" width="9.7109375" style="2" customWidth="1"/>
    <col min="8458" max="8458" width="11" style="2" customWidth="1"/>
    <col min="8459" max="8459" width="13.7109375" style="2" customWidth="1"/>
    <col min="8460" max="8514" width="12.7109375" style="2" customWidth="1"/>
    <col min="8515" max="8515" width="11.28515625" style="2" customWidth="1"/>
    <col min="8516" max="8516" width="11.7109375" style="2" customWidth="1"/>
    <col min="8517" max="8517" width="11.5703125" style="2" customWidth="1"/>
    <col min="8518" max="8518" width="11.7109375" style="2" customWidth="1"/>
    <col min="8519" max="8519" width="12.140625" style="2" customWidth="1"/>
    <col min="8520" max="8520" width="12.28515625" style="2" customWidth="1"/>
    <col min="8521" max="8521" width="9.7109375" style="2" customWidth="1"/>
    <col min="8522" max="8522" width="11" style="2" customWidth="1"/>
    <col min="8523" max="8523" width="9.7109375" style="2" customWidth="1"/>
    <col min="8524" max="8524" width="10.42578125" style="2" customWidth="1"/>
    <col min="8525" max="8525" width="14.7109375" style="2" customWidth="1"/>
    <col min="8526" max="8526" width="12" style="2" customWidth="1"/>
    <col min="8527" max="8704" width="11.42578125" style="2"/>
    <col min="8705" max="8705" width="9.140625" style="2" customWidth="1"/>
    <col min="8706" max="8706" width="42.5703125" style="2" customWidth="1"/>
    <col min="8707" max="8707" width="10.85546875" style="2" customWidth="1"/>
    <col min="8708" max="8708" width="11.42578125" style="2" customWidth="1"/>
    <col min="8709" max="8709" width="9.7109375" style="2" customWidth="1"/>
    <col min="8710" max="8710" width="11.42578125" style="2" customWidth="1"/>
    <col min="8711" max="8713" width="9.7109375" style="2" customWidth="1"/>
    <col min="8714" max="8714" width="11" style="2" customWidth="1"/>
    <col min="8715" max="8715" width="13.7109375" style="2" customWidth="1"/>
    <col min="8716" max="8770" width="12.7109375" style="2" customWidth="1"/>
    <col min="8771" max="8771" width="11.28515625" style="2" customWidth="1"/>
    <col min="8772" max="8772" width="11.7109375" style="2" customWidth="1"/>
    <col min="8773" max="8773" width="11.5703125" style="2" customWidth="1"/>
    <col min="8774" max="8774" width="11.7109375" style="2" customWidth="1"/>
    <col min="8775" max="8775" width="12.140625" style="2" customWidth="1"/>
    <col min="8776" max="8776" width="12.28515625" style="2" customWidth="1"/>
    <col min="8777" max="8777" width="9.7109375" style="2" customWidth="1"/>
    <col min="8778" max="8778" width="11" style="2" customWidth="1"/>
    <col min="8779" max="8779" width="9.7109375" style="2" customWidth="1"/>
    <col min="8780" max="8780" width="10.42578125" style="2" customWidth="1"/>
    <col min="8781" max="8781" width="14.7109375" style="2" customWidth="1"/>
    <col min="8782" max="8782" width="12" style="2" customWidth="1"/>
    <col min="8783" max="8960" width="11.42578125" style="2"/>
    <col min="8961" max="8961" width="9.140625" style="2" customWidth="1"/>
    <col min="8962" max="8962" width="42.5703125" style="2" customWidth="1"/>
    <col min="8963" max="8963" width="10.85546875" style="2" customWidth="1"/>
    <col min="8964" max="8964" width="11.42578125" style="2" customWidth="1"/>
    <col min="8965" max="8965" width="9.7109375" style="2" customWidth="1"/>
    <col min="8966" max="8966" width="11.42578125" style="2" customWidth="1"/>
    <col min="8967" max="8969" width="9.7109375" style="2" customWidth="1"/>
    <col min="8970" max="8970" width="11" style="2" customWidth="1"/>
    <col min="8971" max="8971" width="13.7109375" style="2" customWidth="1"/>
    <col min="8972" max="9026" width="12.7109375" style="2" customWidth="1"/>
    <col min="9027" max="9027" width="11.28515625" style="2" customWidth="1"/>
    <col min="9028" max="9028" width="11.7109375" style="2" customWidth="1"/>
    <col min="9029" max="9029" width="11.5703125" style="2" customWidth="1"/>
    <col min="9030" max="9030" width="11.7109375" style="2" customWidth="1"/>
    <col min="9031" max="9031" width="12.140625" style="2" customWidth="1"/>
    <col min="9032" max="9032" width="12.28515625" style="2" customWidth="1"/>
    <col min="9033" max="9033" width="9.7109375" style="2" customWidth="1"/>
    <col min="9034" max="9034" width="11" style="2" customWidth="1"/>
    <col min="9035" max="9035" width="9.7109375" style="2" customWidth="1"/>
    <col min="9036" max="9036" width="10.42578125" style="2" customWidth="1"/>
    <col min="9037" max="9037" width="14.7109375" style="2" customWidth="1"/>
    <col min="9038" max="9038" width="12" style="2" customWidth="1"/>
    <col min="9039" max="9216" width="11.42578125" style="2"/>
    <col min="9217" max="9217" width="9.140625" style="2" customWidth="1"/>
    <col min="9218" max="9218" width="42.5703125" style="2" customWidth="1"/>
    <col min="9219" max="9219" width="10.85546875" style="2" customWidth="1"/>
    <col min="9220" max="9220" width="11.42578125" style="2" customWidth="1"/>
    <col min="9221" max="9221" width="9.7109375" style="2" customWidth="1"/>
    <col min="9222" max="9222" width="11.42578125" style="2" customWidth="1"/>
    <col min="9223" max="9225" width="9.7109375" style="2" customWidth="1"/>
    <col min="9226" max="9226" width="11" style="2" customWidth="1"/>
    <col min="9227" max="9227" width="13.7109375" style="2" customWidth="1"/>
    <col min="9228" max="9282" width="12.7109375" style="2" customWidth="1"/>
    <col min="9283" max="9283" width="11.28515625" style="2" customWidth="1"/>
    <col min="9284" max="9284" width="11.7109375" style="2" customWidth="1"/>
    <col min="9285" max="9285" width="11.5703125" style="2" customWidth="1"/>
    <col min="9286" max="9286" width="11.7109375" style="2" customWidth="1"/>
    <col min="9287" max="9287" width="12.140625" style="2" customWidth="1"/>
    <col min="9288" max="9288" width="12.28515625" style="2" customWidth="1"/>
    <col min="9289" max="9289" width="9.7109375" style="2" customWidth="1"/>
    <col min="9290" max="9290" width="11" style="2" customWidth="1"/>
    <col min="9291" max="9291" width="9.7109375" style="2" customWidth="1"/>
    <col min="9292" max="9292" width="10.42578125" style="2" customWidth="1"/>
    <col min="9293" max="9293" width="14.7109375" style="2" customWidth="1"/>
    <col min="9294" max="9294" width="12" style="2" customWidth="1"/>
    <col min="9295" max="9472" width="11.42578125" style="2"/>
    <col min="9473" max="9473" width="9.140625" style="2" customWidth="1"/>
    <col min="9474" max="9474" width="42.5703125" style="2" customWidth="1"/>
    <col min="9475" max="9475" width="10.85546875" style="2" customWidth="1"/>
    <col min="9476" max="9476" width="11.42578125" style="2" customWidth="1"/>
    <col min="9477" max="9477" width="9.7109375" style="2" customWidth="1"/>
    <col min="9478" max="9478" width="11.42578125" style="2" customWidth="1"/>
    <col min="9479" max="9481" width="9.7109375" style="2" customWidth="1"/>
    <col min="9482" max="9482" width="11" style="2" customWidth="1"/>
    <col min="9483" max="9483" width="13.7109375" style="2" customWidth="1"/>
    <col min="9484" max="9538" width="12.7109375" style="2" customWidth="1"/>
    <col min="9539" max="9539" width="11.28515625" style="2" customWidth="1"/>
    <col min="9540" max="9540" width="11.7109375" style="2" customWidth="1"/>
    <col min="9541" max="9541" width="11.5703125" style="2" customWidth="1"/>
    <col min="9542" max="9542" width="11.7109375" style="2" customWidth="1"/>
    <col min="9543" max="9543" width="12.140625" style="2" customWidth="1"/>
    <col min="9544" max="9544" width="12.28515625" style="2" customWidth="1"/>
    <col min="9545" max="9545" width="9.7109375" style="2" customWidth="1"/>
    <col min="9546" max="9546" width="11" style="2" customWidth="1"/>
    <col min="9547" max="9547" width="9.7109375" style="2" customWidth="1"/>
    <col min="9548" max="9548" width="10.42578125" style="2" customWidth="1"/>
    <col min="9549" max="9549" width="14.7109375" style="2" customWidth="1"/>
    <col min="9550" max="9550" width="12" style="2" customWidth="1"/>
    <col min="9551" max="9728" width="11.42578125" style="2"/>
    <col min="9729" max="9729" width="9.140625" style="2" customWidth="1"/>
    <col min="9730" max="9730" width="42.5703125" style="2" customWidth="1"/>
    <col min="9731" max="9731" width="10.85546875" style="2" customWidth="1"/>
    <col min="9732" max="9732" width="11.42578125" style="2" customWidth="1"/>
    <col min="9733" max="9733" width="9.7109375" style="2" customWidth="1"/>
    <col min="9734" max="9734" width="11.42578125" style="2" customWidth="1"/>
    <col min="9735" max="9737" width="9.7109375" style="2" customWidth="1"/>
    <col min="9738" max="9738" width="11" style="2" customWidth="1"/>
    <col min="9739" max="9739" width="13.7109375" style="2" customWidth="1"/>
    <col min="9740" max="9794" width="12.7109375" style="2" customWidth="1"/>
    <col min="9795" max="9795" width="11.28515625" style="2" customWidth="1"/>
    <col min="9796" max="9796" width="11.7109375" style="2" customWidth="1"/>
    <col min="9797" max="9797" width="11.5703125" style="2" customWidth="1"/>
    <col min="9798" max="9798" width="11.7109375" style="2" customWidth="1"/>
    <col min="9799" max="9799" width="12.140625" style="2" customWidth="1"/>
    <col min="9800" max="9800" width="12.28515625" style="2" customWidth="1"/>
    <col min="9801" max="9801" width="9.7109375" style="2" customWidth="1"/>
    <col min="9802" max="9802" width="11" style="2" customWidth="1"/>
    <col min="9803" max="9803" width="9.7109375" style="2" customWidth="1"/>
    <col min="9804" max="9804" width="10.42578125" style="2" customWidth="1"/>
    <col min="9805" max="9805" width="14.7109375" style="2" customWidth="1"/>
    <col min="9806" max="9806" width="12" style="2" customWidth="1"/>
    <col min="9807" max="9984" width="11.42578125" style="2"/>
    <col min="9985" max="9985" width="9.140625" style="2" customWidth="1"/>
    <col min="9986" max="9986" width="42.5703125" style="2" customWidth="1"/>
    <col min="9987" max="9987" width="10.85546875" style="2" customWidth="1"/>
    <col min="9988" max="9988" width="11.42578125" style="2" customWidth="1"/>
    <col min="9989" max="9989" width="9.7109375" style="2" customWidth="1"/>
    <col min="9990" max="9990" width="11.42578125" style="2" customWidth="1"/>
    <col min="9991" max="9993" width="9.7109375" style="2" customWidth="1"/>
    <col min="9994" max="9994" width="11" style="2" customWidth="1"/>
    <col min="9995" max="9995" width="13.7109375" style="2" customWidth="1"/>
    <col min="9996" max="10050" width="12.7109375" style="2" customWidth="1"/>
    <col min="10051" max="10051" width="11.28515625" style="2" customWidth="1"/>
    <col min="10052" max="10052" width="11.7109375" style="2" customWidth="1"/>
    <col min="10053" max="10053" width="11.5703125" style="2" customWidth="1"/>
    <col min="10054" max="10054" width="11.7109375" style="2" customWidth="1"/>
    <col min="10055" max="10055" width="12.140625" style="2" customWidth="1"/>
    <col min="10056" max="10056" width="12.28515625" style="2" customWidth="1"/>
    <col min="10057" max="10057" width="9.7109375" style="2" customWidth="1"/>
    <col min="10058" max="10058" width="11" style="2" customWidth="1"/>
    <col min="10059" max="10059" width="9.7109375" style="2" customWidth="1"/>
    <col min="10060" max="10060" width="10.42578125" style="2" customWidth="1"/>
    <col min="10061" max="10061" width="14.7109375" style="2" customWidth="1"/>
    <col min="10062" max="10062" width="12" style="2" customWidth="1"/>
    <col min="10063" max="10240" width="11.42578125" style="2"/>
    <col min="10241" max="10241" width="9.140625" style="2" customWidth="1"/>
    <col min="10242" max="10242" width="42.5703125" style="2" customWidth="1"/>
    <col min="10243" max="10243" width="10.85546875" style="2" customWidth="1"/>
    <col min="10244" max="10244" width="11.42578125" style="2" customWidth="1"/>
    <col min="10245" max="10245" width="9.7109375" style="2" customWidth="1"/>
    <col min="10246" max="10246" width="11.42578125" style="2" customWidth="1"/>
    <col min="10247" max="10249" width="9.7109375" style="2" customWidth="1"/>
    <col min="10250" max="10250" width="11" style="2" customWidth="1"/>
    <col min="10251" max="10251" width="13.7109375" style="2" customWidth="1"/>
    <col min="10252" max="10306" width="12.7109375" style="2" customWidth="1"/>
    <col min="10307" max="10307" width="11.28515625" style="2" customWidth="1"/>
    <col min="10308" max="10308" width="11.7109375" style="2" customWidth="1"/>
    <col min="10309" max="10309" width="11.5703125" style="2" customWidth="1"/>
    <col min="10310" max="10310" width="11.7109375" style="2" customWidth="1"/>
    <col min="10311" max="10311" width="12.140625" style="2" customWidth="1"/>
    <col min="10312" max="10312" width="12.28515625" style="2" customWidth="1"/>
    <col min="10313" max="10313" width="9.7109375" style="2" customWidth="1"/>
    <col min="10314" max="10314" width="11" style="2" customWidth="1"/>
    <col min="10315" max="10315" width="9.7109375" style="2" customWidth="1"/>
    <col min="10316" max="10316" width="10.42578125" style="2" customWidth="1"/>
    <col min="10317" max="10317" width="14.7109375" style="2" customWidth="1"/>
    <col min="10318" max="10318" width="12" style="2" customWidth="1"/>
    <col min="10319" max="10496" width="11.42578125" style="2"/>
    <col min="10497" max="10497" width="9.140625" style="2" customWidth="1"/>
    <col min="10498" max="10498" width="42.5703125" style="2" customWidth="1"/>
    <col min="10499" max="10499" width="10.85546875" style="2" customWidth="1"/>
    <col min="10500" max="10500" width="11.42578125" style="2" customWidth="1"/>
    <col min="10501" max="10501" width="9.7109375" style="2" customWidth="1"/>
    <col min="10502" max="10502" width="11.42578125" style="2" customWidth="1"/>
    <col min="10503" max="10505" width="9.7109375" style="2" customWidth="1"/>
    <col min="10506" max="10506" width="11" style="2" customWidth="1"/>
    <col min="10507" max="10507" width="13.7109375" style="2" customWidth="1"/>
    <col min="10508" max="10562" width="12.7109375" style="2" customWidth="1"/>
    <col min="10563" max="10563" width="11.28515625" style="2" customWidth="1"/>
    <col min="10564" max="10564" width="11.7109375" style="2" customWidth="1"/>
    <col min="10565" max="10565" width="11.5703125" style="2" customWidth="1"/>
    <col min="10566" max="10566" width="11.7109375" style="2" customWidth="1"/>
    <col min="10567" max="10567" width="12.140625" style="2" customWidth="1"/>
    <col min="10568" max="10568" width="12.28515625" style="2" customWidth="1"/>
    <col min="10569" max="10569" width="9.7109375" style="2" customWidth="1"/>
    <col min="10570" max="10570" width="11" style="2" customWidth="1"/>
    <col min="10571" max="10571" width="9.7109375" style="2" customWidth="1"/>
    <col min="10572" max="10572" width="10.42578125" style="2" customWidth="1"/>
    <col min="10573" max="10573" width="14.7109375" style="2" customWidth="1"/>
    <col min="10574" max="10574" width="12" style="2" customWidth="1"/>
    <col min="10575" max="10752" width="11.42578125" style="2"/>
    <col min="10753" max="10753" width="9.140625" style="2" customWidth="1"/>
    <col min="10754" max="10754" width="42.5703125" style="2" customWidth="1"/>
    <col min="10755" max="10755" width="10.85546875" style="2" customWidth="1"/>
    <col min="10756" max="10756" width="11.42578125" style="2" customWidth="1"/>
    <col min="10757" max="10757" width="9.7109375" style="2" customWidth="1"/>
    <col min="10758" max="10758" width="11.42578125" style="2" customWidth="1"/>
    <col min="10759" max="10761" width="9.7109375" style="2" customWidth="1"/>
    <col min="10762" max="10762" width="11" style="2" customWidth="1"/>
    <col min="10763" max="10763" width="13.7109375" style="2" customWidth="1"/>
    <col min="10764" max="10818" width="12.7109375" style="2" customWidth="1"/>
    <col min="10819" max="10819" width="11.28515625" style="2" customWidth="1"/>
    <col min="10820" max="10820" width="11.7109375" style="2" customWidth="1"/>
    <col min="10821" max="10821" width="11.5703125" style="2" customWidth="1"/>
    <col min="10822" max="10822" width="11.7109375" style="2" customWidth="1"/>
    <col min="10823" max="10823" width="12.140625" style="2" customWidth="1"/>
    <col min="10824" max="10824" width="12.28515625" style="2" customWidth="1"/>
    <col min="10825" max="10825" width="9.7109375" style="2" customWidth="1"/>
    <col min="10826" max="10826" width="11" style="2" customWidth="1"/>
    <col min="10827" max="10827" width="9.7109375" style="2" customWidth="1"/>
    <col min="10828" max="10828" width="10.42578125" style="2" customWidth="1"/>
    <col min="10829" max="10829" width="14.7109375" style="2" customWidth="1"/>
    <col min="10830" max="10830" width="12" style="2" customWidth="1"/>
    <col min="10831" max="11008" width="11.42578125" style="2"/>
    <col min="11009" max="11009" width="9.140625" style="2" customWidth="1"/>
    <col min="11010" max="11010" width="42.5703125" style="2" customWidth="1"/>
    <col min="11011" max="11011" width="10.85546875" style="2" customWidth="1"/>
    <col min="11012" max="11012" width="11.42578125" style="2" customWidth="1"/>
    <col min="11013" max="11013" width="9.7109375" style="2" customWidth="1"/>
    <col min="11014" max="11014" width="11.42578125" style="2" customWidth="1"/>
    <col min="11015" max="11017" width="9.7109375" style="2" customWidth="1"/>
    <col min="11018" max="11018" width="11" style="2" customWidth="1"/>
    <col min="11019" max="11019" width="13.7109375" style="2" customWidth="1"/>
    <col min="11020" max="11074" width="12.7109375" style="2" customWidth="1"/>
    <col min="11075" max="11075" width="11.28515625" style="2" customWidth="1"/>
    <col min="11076" max="11076" width="11.7109375" style="2" customWidth="1"/>
    <col min="11077" max="11077" width="11.5703125" style="2" customWidth="1"/>
    <col min="11078" max="11078" width="11.7109375" style="2" customWidth="1"/>
    <col min="11079" max="11079" width="12.140625" style="2" customWidth="1"/>
    <col min="11080" max="11080" width="12.28515625" style="2" customWidth="1"/>
    <col min="11081" max="11081" width="9.7109375" style="2" customWidth="1"/>
    <col min="11082" max="11082" width="11" style="2" customWidth="1"/>
    <col min="11083" max="11083" width="9.7109375" style="2" customWidth="1"/>
    <col min="11084" max="11084" width="10.42578125" style="2" customWidth="1"/>
    <col min="11085" max="11085" width="14.7109375" style="2" customWidth="1"/>
    <col min="11086" max="11086" width="12" style="2" customWidth="1"/>
    <col min="11087" max="11264" width="11.42578125" style="2"/>
    <col min="11265" max="11265" width="9.140625" style="2" customWidth="1"/>
    <col min="11266" max="11266" width="42.5703125" style="2" customWidth="1"/>
    <col min="11267" max="11267" width="10.85546875" style="2" customWidth="1"/>
    <col min="11268" max="11268" width="11.42578125" style="2" customWidth="1"/>
    <col min="11269" max="11269" width="9.7109375" style="2" customWidth="1"/>
    <col min="11270" max="11270" width="11.42578125" style="2" customWidth="1"/>
    <col min="11271" max="11273" width="9.7109375" style="2" customWidth="1"/>
    <col min="11274" max="11274" width="11" style="2" customWidth="1"/>
    <col min="11275" max="11275" width="13.7109375" style="2" customWidth="1"/>
    <col min="11276" max="11330" width="12.7109375" style="2" customWidth="1"/>
    <col min="11331" max="11331" width="11.28515625" style="2" customWidth="1"/>
    <col min="11332" max="11332" width="11.7109375" style="2" customWidth="1"/>
    <col min="11333" max="11333" width="11.5703125" style="2" customWidth="1"/>
    <col min="11334" max="11334" width="11.7109375" style="2" customWidth="1"/>
    <col min="11335" max="11335" width="12.140625" style="2" customWidth="1"/>
    <col min="11336" max="11336" width="12.28515625" style="2" customWidth="1"/>
    <col min="11337" max="11337" width="9.7109375" style="2" customWidth="1"/>
    <col min="11338" max="11338" width="11" style="2" customWidth="1"/>
    <col min="11339" max="11339" width="9.7109375" style="2" customWidth="1"/>
    <col min="11340" max="11340" width="10.42578125" style="2" customWidth="1"/>
    <col min="11341" max="11341" width="14.7109375" style="2" customWidth="1"/>
    <col min="11342" max="11342" width="12" style="2" customWidth="1"/>
    <col min="11343" max="11520" width="11.42578125" style="2"/>
    <col min="11521" max="11521" width="9.140625" style="2" customWidth="1"/>
    <col min="11522" max="11522" width="42.5703125" style="2" customWidth="1"/>
    <col min="11523" max="11523" width="10.85546875" style="2" customWidth="1"/>
    <col min="11524" max="11524" width="11.42578125" style="2" customWidth="1"/>
    <col min="11525" max="11525" width="9.7109375" style="2" customWidth="1"/>
    <col min="11526" max="11526" width="11.42578125" style="2" customWidth="1"/>
    <col min="11527" max="11529" width="9.7109375" style="2" customWidth="1"/>
    <col min="11530" max="11530" width="11" style="2" customWidth="1"/>
    <col min="11531" max="11531" width="13.7109375" style="2" customWidth="1"/>
    <col min="11532" max="11586" width="12.7109375" style="2" customWidth="1"/>
    <col min="11587" max="11587" width="11.28515625" style="2" customWidth="1"/>
    <col min="11588" max="11588" width="11.7109375" style="2" customWidth="1"/>
    <col min="11589" max="11589" width="11.5703125" style="2" customWidth="1"/>
    <col min="11590" max="11590" width="11.7109375" style="2" customWidth="1"/>
    <col min="11591" max="11591" width="12.140625" style="2" customWidth="1"/>
    <col min="11592" max="11592" width="12.28515625" style="2" customWidth="1"/>
    <col min="11593" max="11593" width="9.7109375" style="2" customWidth="1"/>
    <col min="11594" max="11594" width="11" style="2" customWidth="1"/>
    <col min="11595" max="11595" width="9.7109375" style="2" customWidth="1"/>
    <col min="11596" max="11596" width="10.42578125" style="2" customWidth="1"/>
    <col min="11597" max="11597" width="14.7109375" style="2" customWidth="1"/>
    <col min="11598" max="11598" width="12" style="2" customWidth="1"/>
    <col min="11599" max="11776" width="11.42578125" style="2"/>
    <col min="11777" max="11777" width="9.140625" style="2" customWidth="1"/>
    <col min="11778" max="11778" width="42.5703125" style="2" customWidth="1"/>
    <col min="11779" max="11779" width="10.85546875" style="2" customWidth="1"/>
    <col min="11780" max="11780" width="11.42578125" style="2" customWidth="1"/>
    <col min="11781" max="11781" width="9.7109375" style="2" customWidth="1"/>
    <col min="11782" max="11782" width="11.42578125" style="2" customWidth="1"/>
    <col min="11783" max="11785" width="9.7109375" style="2" customWidth="1"/>
    <col min="11786" max="11786" width="11" style="2" customWidth="1"/>
    <col min="11787" max="11787" width="13.7109375" style="2" customWidth="1"/>
    <col min="11788" max="11842" width="12.7109375" style="2" customWidth="1"/>
    <col min="11843" max="11843" width="11.28515625" style="2" customWidth="1"/>
    <col min="11844" max="11844" width="11.7109375" style="2" customWidth="1"/>
    <col min="11845" max="11845" width="11.5703125" style="2" customWidth="1"/>
    <col min="11846" max="11846" width="11.7109375" style="2" customWidth="1"/>
    <col min="11847" max="11847" width="12.140625" style="2" customWidth="1"/>
    <col min="11848" max="11848" width="12.28515625" style="2" customWidth="1"/>
    <col min="11849" max="11849" width="9.7109375" style="2" customWidth="1"/>
    <col min="11850" max="11850" width="11" style="2" customWidth="1"/>
    <col min="11851" max="11851" width="9.7109375" style="2" customWidth="1"/>
    <col min="11852" max="11852" width="10.42578125" style="2" customWidth="1"/>
    <col min="11853" max="11853" width="14.7109375" style="2" customWidth="1"/>
    <col min="11854" max="11854" width="12" style="2" customWidth="1"/>
    <col min="11855" max="12032" width="11.42578125" style="2"/>
    <col min="12033" max="12033" width="9.140625" style="2" customWidth="1"/>
    <col min="12034" max="12034" width="42.5703125" style="2" customWidth="1"/>
    <col min="12035" max="12035" width="10.85546875" style="2" customWidth="1"/>
    <col min="12036" max="12036" width="11.42578125" style="2" customWidth="1"/>
    <col min="12037" max="12037" width="9.7109375" style="2" customWidth="1"/>
    <col min="12038" max="12038" width="11.42578125" style="2" customWidth="1"/>
    <col min="12039" max="12041" width="9.7109375" style="2" customWidth="1"/>
    <col min="12042" max="12042" width="11" style="2" customWidth="1"/>
    <col min="12043" max="12043" width="13.7109375" style="2" customWidth="1"/>
    <col min="12044" max="12098" width="12.7109375" style="2" customWidth="1"/>
    <col min="12099" max="12099" width="11.28515625" style="2" customWidth="1"/>
    <col min="12100" max="12100" width="11.7109375" style="2" customWidth="1"/>
    <col min="12101" max="12101" width="11.5703125" style="2" customWidth="1"/>
    <col min="12102" max="12102" width="11.7109375" style="2" customWidth="1"/>
    <col min="12103" max="12103" width="12.140625" style="2" customWidth="1"/>
    <col min="12104" max="12104" width="12.28515625" style="2" customWidth="1"/>
    <col min="12105" max="12105" width="9.7109375" style="2" customWidth="1"/>
    <col min="12106" max="12106" width="11" style="2" customWidth="1"/>
    <col min="12107" max="12107" width="9.7109375" style="2" customWidth="1"/>
    <col min="12108" max="12108" width="10.42578125" style="2" customWidth="1"/>
    <col min="12109" max="12109" width="14.7109375" style="2" customWidth="1"/>
    <col min="12110" max="12110" width="12" style="2" customWidth="1"/>
    <col min="12111" max="12288" width="11.42578125" style="2"/>
    <col min="12289" max="12289" width="9.140625" style="2" customWidth="1"/>
    <col min="12290" max="12290" width="42.5703125" style="2" customWidth="1"/>
    <col min="12291" max="12291" width="10.85546875" style="2" customWidth="1"/>
    <col min="12292" max="12292" width="11.42578125" style="2" customWidth="1"/>
    <col min="12293" max="12293" width="9.7109375" style="2" customWidth="1"/>
    <col min="12294" max="12294" width="11.42578125" style="2" customWidth="1"/>
    <col min="12295" max="12297" width="9.7109375" style="2" customWidth="1"/>
    <col min="12298" max="12298" width="11" style="2" customWidth="1"/>
    <col min="12299" max="12299" width="13.7109375" style="2" customWidth="1"/>
    <col min="12300" max="12354" width="12.7109375" style="2" customWidth="1"/>
    <col min="12355" max="12355" width="11.28515625" style="2" customWidth="1"/>
    <col min="12356" max="12356" width="11.7109375" style="2" customWidth="1"/>
    <col min="12357" max="12357" width="11.5703125" style="2" customWidth="1"/>
    <col min="12358" max="12358" width="11.7109375" style="2" customWidth="1"/>
    <col min="12359" max="12359" width="12.140625" style="2" customWidth="1"/>
    <col min="12360" max="12360" width="12.28515625" style="2" customWidth="1"/>
    <col min="12361" max="12361" width="9.7109375" style="2" customWidth="1"/>
    <col min="12362" max="12362" width="11" style="2" customWidth="1"/>
    <col min="12363" max="12363" width="9.7109375" style="2" customWidth="1"/>
    <col min="12364" max="12364" width="10.42578125" style="2" customWidth="1"/>
    <col min="12365" max="12365" width="14.7109375" style="2" customWidth="1"/>
    <col min="12366" max="12366" width="12" style="2" customWidth="1"/>
    <col min="12367" max="12544" width="11.42578125" style="2"/>
    <col min="12545" max="12545" width="9.140625" style="2" customWidth="1"/>
    <col min="12546" max="12546" width="42.5703125" style="2" customWidth="1"/>
    <col min="12547" max="12547" width="10.85546875" style="2" customWidth="1"/>
    <col min="12548" max="12548" width="11.42578125" style="2" customWidth="1"/>
    <col min="12549" max="12549" width="9.7109375" style="2" customWidth="1"/>
    <col min="12550" max="12550" width="11.42578125" style="2" customWidth="1"/>
    <col min="12551" max="12553" width="9.7109375" style="2" customWidth="1"/>
    <col min="12554" max="12554" width="11" style="2" customWidth="1"/>
    <col min="12555" max="12555" width="13.7109375" style="2" customWidth="1"/>
    <col min="12556" max="12610" width="12.7109375" style="2" customWidth="1"/>
    <col min="12611" max="12611" width="11.28515625" style="2" customWidth="1"/>
    <col min="12612" max="12612" width="11.7109375" style="2" customWidth="1"/>
    <col min="12613" max="12613" width="11.5703125" style="2" customWidth="1"/>
    <col min="12614" max="12614" width="11.7109375" style="2" customWidth="1"/>
    <col min="12615" max="12615" width="12.140625" style="2" customWidth="1"/>
    <col min="12616" max="12616" width="12.28515625" style="2" customWidth="1"/>
    <col min="12617" max="12617" width="9.7109375" style="2" customWidth="1"/>
    <col min="12618" max="12618" width="11" style="2" customWidth="1"/>
    <col min="12619" max="12619" width="9.7109375" style="2" customWidth="1"/>
    <col min="12620" max="12620" width="10.42578125" style="2" customWidth="1"/>
    <col min="12621" max="12621" width="14.7109375" style="2" customWidth="1"/>
    <col min="12622" max="12622" width="12" style="2" customWidth="1"/>
    <col min="12623" max="12800" width="11.42578125" style="2"/>
    <col min="12801" max="12801" width="9.140625" style="2" customWidth="1"/>
    <col min="12802" max="12802" width="42.5703125" style="2" customWidth="1"/>
    <col min="12803" max="12803" width="10.85546875" style="2" customWidth="1"/>
    <col min="12804" max="12804" width="11.42578125" style="2" customWidth="1"/>
    <col min="12805" max="12805" width="9.7109375" style="2" customWidth="1"/>
    <col min="12806" max="12806" width="11.42578125" style="2" customWidth="1"/>
    <col min="12807" max="12809" width="9.7109375" style="2" customWidth="1"/>
    <col min="12810" max="12810" width="11" style="2" customWidth="1"/>
    <col min="12811" max="12811" width="13.7109375" style="2" customWidth="1"/>
    <col min="12812" max="12866" width="12.7109375" style="2" customWidth="1"/>
    <col min="12867" max="12867" width="11.28515625" style="2" customWidth="1"/>
    <col min="12868" max="12868" width="11.7109375" style="2" customWidth="1"/>
    <col min="12869" max="12869" width="11.5703125" style="2" customWidth="1"/>
    <col min="12870" max="12870" width="11.7109375" style="2" customWidth="1"/>
    <col min="12871" max="12871" width="12.140625" style="2" customWidth="1"/>
    <col min="12872" max="12872" width="12.28515625" style="2" customWidth="1"/>
    <col min="12873" max="12873" width="9.7109375" style="2" customWidth="1"/>
    <col min="12874" max="12874" width="11" style="2" customWidth="1"/>
    <col min="12875" max="12875" width="9.7109375" style="2" customWidth="1"/>
    <col min="12876" max="12876" width="10.42578125" style="2" customWidth="1"/>
    <col min="12877" max="12877" width="14.7109375" style="2" customWidth="1"/>
    <col min="12878" max="12878" width="12" style="2" customWidth="1"/>
    <col min="12879" max="13056" width="11.42578125" style="2"/>
    <col min="13057" max="13057" width="9.140625" style="2" customWidth="1"/>
    <col min="13058" max="13058" width="42.5703125" style="2" customWidth="1"/>
    <col min="13059" max="13059" width="10.85546875" style="2" customWidth="1"/>
    <col min="13060" max="13060" width="11.42578125" style="2" customWidth="1"/>
    <col min="13061" max="13061" width="9.7109375" style="2" customWidth="1"/>
    <col min="13062" max="13062" width="11.42578125" style="2" customWidth="1"/>
    <col min="13063" max="13065" width="9.7109375" style="2" customWidth="1"/>
    <col min="13066" max="13066" width="11" style="2" customWidth="1"/>
    <col min="13067" max="13067" width="13.7109375" style="2" customWidth="1"/>
    <col min="13068" max="13122" width="12.7109375" style="2" customWidth="1"/>
    <col min="13123" max="13123" width="11.28515625" style="2" customWidth="1"/>
    <col min="13124" max="13124" width="11.7109375" style="2" customWidth="1"/>
    <col min="13125" max="13125" width="11.5703125" style="2" customWidth="1"/>
    <col min="13126" max="13126" width="11.7109375" style="2" customWidth="1"/>
    <col min="13127" max="13127" width="12.140625" style="2" customWidth="1"/>
    <col min="13128" max="13128" width="12.28515625" style="2" customWidth="1"/>
    <col min="13129" max="13129" width="9.7109375" style="2" customWidth="1"/>
    <col min="13130" max="13130" width="11" style="2" customWidth="1"/>
    <col min="13131" max="13131" width="9.7109375" style="2" customWidth="1"/>
    <col min="13132" max="13132" width="10.42578125" style="2" customWidth="1"/>
    <col min="13133" max="13133" width="14.7109375" style="2" customWidth="1"/>
    <col min="13134" max="13134" width="12" style="2" customWidth="1"/>
    <col min="13135" max="13312" width="11.42578125" style="2"/>
    <col min="13313" max="13313" width="9.140625" style="2" customWidth="1"/>
    <col min="13314" max="13314" width="42.5703125" style="2" customWidth="1"/>
    <col min="13315" max="13315" width="10.85546875" style="2" customWidth="1"/>
    <col min="13316" max="13316" width="11.42578125" style="2" customWidth="1"/>
    <col min="13317" max="13317" width="9.7109375" style="2" customWidth="1"/>
    <col min="13318" max="13318" width="11.42578125" style="2" customWidth="1"/>
    <col min="13319" max="13321" width="9.7109375" style="2" customWidth="1"/>
    <col min="13322" max="13322" width="11" style="2" customWidth="1"/>
    <col min="13323" max="13323" width="13.7109375" style="2" customWidth="1"/>
    <col min="13324" max="13378" width="12.7109375" style="2" customWidth="1"/>
    <col min="13379" max="13379" width="11.28515625" style="2" customWidth="1"/>
    <col min="13380" max="13380" width="11.7109375" style="2" customWidth="1"/>
    <col min="13381" max="13381" width="11.5703125" style="2" customWidth="1"/>
    <col min="13382" max="13382" width="11.7109375" style="2" customWidth="1"/>
    <col min="13383" max="13383" width="12.140625" style="2" customWidth="1"/>
    <col min="13384" max="13384" width="12.28515625" style="2" customWidth="1"/>
    <col min="13385" max="13385" width="9.7109375" style="2" customWidth="1"/>
    <col min="13386" max="13386" width="11" style="2" customWidth="1"/>
    <col min="13387" max="13387" width="9.7109375" style="2" customWidth="1"/>
    <col min="13388" max="13388" width="10.42578125" style="2" customWidth="1"/>
    <col min="13389" max="13389" width="14.7109375" style="2" customWidth="1"/>
    <col min="13390" max="13390" width="12" style="2" customWidth="1"/>
    <col min="13391" max="13568" width="11.42578125" style="2"/>
    <col min="13569" max="13569" width="9.140625" style="2" customWidth="1"/>
    <col min="13570" max="13570" width="42.5703125" style="2" customWidth="1"/>
    <col min="13571" max="13571" width="10.85546875" style="2" customWidth="1"/>
    <col min="13572" max="13572" width="11.42578125" style="2" customWidth="1"/>
    <col min="13573" max="13573" width="9.7109375" style="2" customWidth="1"/>
    <col min="13574" max="13574" width="11.42578125" style="2" customWidth="1"/>
    <col min="13575" max="13577" width="9.7109375" style="2" customWidth="1"/>
    <col min="13578" max="13578" width="11" style="2" customWidth="1"/>
    <col min="13579" max="13579" width="13.7109375" style="2" customWidth="1"/>
    <col min="13580" max="13634" width="12.7109375" style="2" customWidth="1"/>
    <col min="13635" max="13635" width="11.28515625" style="2" customWidth="1"/>
    <col min="13636" max="13636" width="11.7109375" style="2" customWidth="1"/>
    <col min="13637" max="13637" width="11.5703125" style="2" customWidth="1"/>
    <col min="13638" max="13638" width="11.7109375" style="2" customWidth="1"/>
    <col min="13639" max="13639" width="12.140625" style="2" customWidth="1"/>
    <col min="13640" max="13640" width="12.28515625" style="2" customWidth="1"/>
    <col min="13641" max="13641" width="9.7109375" style="2" customWidth="1"/>
    <col min="13642" max="13642" width="11" style="2" customWidth="1"/>
    <col min="13643" max="13643" width="9.7109375" style="2" customWidth="1"/>
    <col min="13644" max="13644" width="10.42578125" style="2" customWidth="1"/>
    <col min="13645" max="13645" width="14.7109375" style="2" customWidth="1"/>
    <col min="13646" max="13646" width="12" style="2" customWidth="1"/>
    <col min="13647" max="13824" width="11.42578125" style="2"/>
    <col min="13825" max="13825" width="9.140625" style="2" customWidth="1"/>
    <col min="13826" max="13826" width="42.5703125" style="2" customWidth="1"/>
    <col min="13827" max="13827" width="10.85546875" style="2" customWidth="1"/>
    <col min="13828" max="13828" width="11.42578125" style="2" customWidth="1"/>
    <col min="13829" max="13829" width="9.7109375" style="2" customWidth="1"/>
    <col min="13830" max="13830" width="11.42578125" style="2" customWidth="1"/>
    <col min="13831" max="13833" width="9.7109375" style="2" customWidth="1"/>
    <col min="13834" max="13834" width="11" style="2" customWidth="1"/>
    <col min="13835" max="13835" width="13.7109375" style="2" customWidth="1"/>
    <col min="13836" max="13890" width="12.7109375" style="2" customWidth="1"/>
    <col min="13891" max="13891" width="11.28515625" style="2" customWidth="1"/>
    <col min="13892" max="13892" width="11.7109375" style="2" customWidth="1"/>
    <col min="13893" max="13893" width="11.5703125" style="2" customWidth="1"/>
    <col min="13894" max="13894" width="11.7109375" style="2" customWidth="1"/>
    <col min="13895" max="13895" width="12.140625" style="2" customWidth="1"/>
    <col min="13896" max="13896" width="12.28515625" style="2" customWidth="1"/>
    <col min="13897" max="13897" width="9.7109375" style="2" customWidth="1"/>
    <col min="13898" max="13898" width="11" style="2" customWidth="1"/>
    <col min="13899" max="13899" width="9.7109375" style="2" customWidth="1"/>
    <col min="13900" max="13900" width="10.42578125" style="2" customWidth="1"/>
    <col min="13901" max="13901" width="14.7109375" style="2" customWidth="1"/>
    <col min="13902" max="13902" width="12" style="2" customWidth="1"/>
    <col min="13903" max="14080" width="11.42578125" style="2"/>
    <col min="14081" max="14081" width="9.140625" style="2" customWidth="1"/>
    <col min="14082" max="14082" width="42.5703125" style="2" customWidth="1"/>
    <col min="14083" max="14083" width="10.85546875" style="2" customWidth="1"/>
    <col min="14084" max="14084" width="11.42578125" style="2" customWidth="1"/>
    <col min="14085" max="14085" width="9.7109375" style="2" customWidth="1"/>
    <col min="14086" max="14086" width="11.42578125" style="2" customWidth="1"/>
    <col min="14087" max="14089" width="9.7109375" style="2" customWidth="1"/>
    <col min="14090" max="14090" width="11" style="2" customWidth="1"/>
    <col min="14091" max="14091" width="13.7109375" style="2" customWidth="1"/>
    <col min="14092" max="14146" width="12.7109375" style="2" customWidth="1"/>
    <col min="14147" max="14147" width="11.28515625" style="2" customWidth="1"/>
    <col min="14148" max="14148" width="11.7109375" style="2" customWidth="1"/>
    <col min="14149" max="14149" width="11.5703125" style="2" customWidth="1"/>
    <col min="14150" max="14150" width="11.7109375" style="2" customWidth="1"/>
    <col min="14151" max="14151" width="12.140625" style="2" customWidth="1"/>
    <col min="14152" max="14152" width="12.28515625" style="2" customWidth="1"/>
    <col min="14153" max="14153" width="9.7109375" style="2" customWidth="1"/>
    <col min="14154" max="14154" width="11" style="2" customWidth="1"/>
    <col min="14155" max="14155" width="9.7109375" style="2" customWidth="1"/>
    <col min="14156" max="14156" width="10.42578125" style="2" customWidth="1"/>
    <col min="14157" max="14157" width="14.7109375" style="2" customWidth="1"/>
    <col min="14158" max="14158" width="12" style="2" customWidth="1"/>
    <col min="14159" max="14336" width="11.42578125" style="2"/>
    <col min="14337" max="14337" width="9.140625" style="2" customWidth="1"/>
    <col min="14338" max="14338" width="42.5703125" style="2" customWidth="1"/>
    <col min="14339" max="14339" width="10.85546875" style="2" customWidth="1"/>
    <col min="14340" max="14340" width="11.42578125" style="2" customWidth="1"/>
    <col min="14341" max="14341" width="9.7109375" style="2" customWidth="1"/>
    <col min="14342" max="14342" width="11.42578125" style="2" customWidth="1"/>
    <col min="14343" max="14345" width="9.7109375" style="2" customWidth="1"/>
    <col min="14346" max="14346" width="11" style="2" customWidth="1"/>
    <col min="14347" max="14347" width="13.7109375" style="2" customWidth="1"/>
    <col min="14348" max="14402" width="12.7109375" style="2" customWidth="1"/>
    <col min="14403" max="14403" width="11.28515625" style="2" customWidth="1"/>
    <col min="14404" max="14404" width="11.7109375" style="2" customWidth="1"/>
    <col min="14405" max="14405" width="11.5703125" style="2" customWidth="1"/>
    <col min="14406" max="14406" width="11.7109375" style="2" customWidth="1"/>
    <col min="14407" max="14407" width="12.140625" style="2" customWidth="1"/>
    <col min="14408" max="14408" width="12.28515625" style="2" customWidth="1"/>
    <col min="14409" max="14409" width="9.7109375" style="2" customWidth="1"/>
    <col min="14410" max="14410" width="11" style="2" customWidth="1"/>
    <col min="14411" max="14411" width="9.7109375" style="2" customWidth="1"/>
    <col min="14412" max="14412" width="10.42578125" style="2" customWidth="1"/>
    <col min="14413" max="14413" width="14.7109375" style="2" customWidth="1"/>
    <col min="14414" max="14414" width="12" style="2" customWidth="1"/>
    <col min="14415" max="14592" width="11.42578125" style="2"/>
    <col min="14593" max="14593" width="9.140625" style="2" customWidth="1"/>
    <col min="14594" max="14594" width="42.5703125" style="2" customWidth="1"/>
    <col min="14595" max="14595" width="10.85546875" style="2" customWidth="1"/>
    <col min="14596" max="14596" width="11.42578125" style="2" customWidth="1"/>
    <col min="14597" max="14597" width="9.7109375" style="2" customWidth="1"/>
    <col min="14598" max="14598" width="11.42578125" style="2" customWidth="1"/>
    <col min="14599" max="14601" width="9.7109375" style="2" customWidth="1"/>
    <col min="14602" max="14602" width="11" style="2" customWidth="1"/>
    <col min="14603" max="14603" width="13.7109375" style="2" customWidth="1"/>
    <col min="14604" max="14658" width="12.7109375" style="2" customWidth="1"/>
    <col min="14659" max="14659" width="11.28515625" style="2" customWidth="1"/>
    <col min="14660" max="14660" width="11.7109375" style="2" customWidth="1"/>
    <col min="14661" max="14661" width="11.5703125" style="2" customWidth="1"/>
    <col min="14662" max="14662" width="11.7109375" style="2" customWidth="1"/>
    <col min="14663" max="14663" width="12.140625" style="2" customWidth="1"/>
    <col min="14664" max="14664" width="12.28515625" style="2" customWidth="1"/>
    <col min="14665" max="14665" width="9.7109375" style="2" customWidth="1"/>
    <col min="14666" max="14666" width="11" style="2" customWidth="1"/>
    <col min="14667" max="14667" width="9.7109375" style="2" customWidth="1"/>
    <col min="14668" max="14668" width="10.42578125" style="2" customWidth="1"/>
    <col min="14669" max="14669" width="14.7109375" style="2" customWidth="1"/>
    <col min="14670" max="14670" width="12" style="2" customWidth="1"/>
    <col min="14671" max="14848" width="11.42578125" style="2"/>
    <col min="14849" max="14849" width="9.140625" style="2" customWidth="1"/>
    <col min="14850" max="14850" width="42.5703125" style="2" customWidth="1"/>
    <col min="14851" max="14851" width="10.85546875" style="2" customWidth="1"/>
    <col min="14852" max="14852" width="11.42578125" style="2" customWidth="1"/>
    <col min="14853" max="14853" width="9.7109375" style="2" customWidth="1"/>
    <col min="14854" max="14854" width="11.42578125" style="2" customWidth="1"/>
    <col min="14855" max="14857" width="9.7109375" style="2" customWidth="1"/>
    <col min="14858" max="14858" width="11" style="2" customWidth="1"/>
    <col min="14859" max="14859" width="13.7109375" style="2" customWidth="1"/>
    <col min="14860" max="14914" width="12.7109375" style="2" customWidth="1"/>
    <col min="14915" max="14915" width="11.28515625" style="2" customWidth="1"/>
    <col min="14916" max="14916" width="11.7109375" style="2" customWidth="1"/>
    <col min="14917" max="14917" width="11.5703125" style="2" customWidth="1"/>
    <col min="14918" max="14918" width="11.7109375" style="2" customWidth="1"/>
    <col min="14919" max="14919" width="12.140625" style="2" customWidth="1"/>
    <col min="14920" max="14920" width="12.28515625" style="2" customWidth="1"/>
    <col min="14921" max="14921" width="9.7109375" style="2" customWidth="1"/>
    <col min="14922" max="14922" width="11" style="2" customWidth="1"/>
    <col min="14923" max="14923" width="9.7109375" style="2" customWidth="1"/>
    <col min="14924" max="14924" width="10.42578125" style="2" customWidth="1"/>
    <col min="14925" max="14925" width="14.7109375" style="2" customWidth="1"/>
    <col min="14926" max="14926" width="12" style="2" customWidth="1"/>
    <col min="14927" max="15104" width="11.42578125" style="2"/>
    <col min="15105" max="15105" width="9.140625" style="2" customWidth="1"/>
    <col min="15106" max="15106" width="42.5703125" style="2" customWidth="1"/>
    <col min="15107" max="15107" width="10.85546875" style="2" customWidth="1"/>
    <col min="15108" max="15108" width="11.42578125" style="2" customWidth="1"/>
    <col min="15109" max="15109" width="9.7109375" style="2" customWidth="1"/>
    <col min="15110" max="15110" width="11.42578125" style="2" customWidth="1"/>
    <col min="15111" max="15113" width="9.7109375" style="2" customWidth="1"/>
    <col min="15114" max="15114" width="11" style="2" customWidth="1"/>
    <col min="15115" max="15115" width="13.7109375" style="2" customWidth="1"/>
    <col min="15116" max="15170" width="12.7109375" style="2" customWidth="1"/>
    <col min="15171" max="15171" width="11.28515625" style="2" customWidth="1"/>
    <col min="15172" max="15172" width="11.7109375" style="2" customWidth="1"/>
    <col min="15173" max="15173" width="11.5703125" style="2" customWidth="1"/>
    <col min="15174" max="15174" width="11.7109375" style="2" customWidth="1"/>
    <col min="15175" max="15175" width="12.140625" style="2" customWidth="1"/>
    <col min="15176" max="15176" width="12.28515625" style="2" customWidth="1"/>
    <col min="15177" max="15177" width="9.7109375" style="2" customWidth="1"/>
    <col min="15178" max="15178" width="11" style="2" customWidth="1"/>
    <col min="15179" max="15179" width="9.7109375" style="2" customWidth="1"/>
    <col min="15180" max="15180" width="10.42578125" style="2" customWidth="1"/>
    <col min="15181" max="15181" width="14.7109375" style="2" customWidth="1"/>
    <col min="15182" max="15182" width="12" style="2" customWidth="1"/>
    <col min="15183" max="15360" width="11.42578125" style="2"/>
    <col min="15361" max="15361" width="9.140625" style="2" customWidth="1"/>
    <col min="15362" max="15362" width="42.5703125" style="2" customWidth="1"/>
    <col min="15363" max="15363" width="10.85546875" style="2" customWidth="1"/>
    <col min="15364" max="15364" width="11.42578125" style="2" customWidth="1"/>
    <col min="15365" max="15365" width="9.7109375" style="2" customWidth="1"/>
    <col min="15366" max="15366" width="11.42578125" style="2" customWidth="1"/>
    <col min="15367" max="15369" width="9.7109375" style="2" customWidth="1"/>
    <col min="15370" max="15370" width="11" style="2" customWidth="1"/>
    <col min="15371" max="15371" width="13.7109375" style="2" customWidth="1"/>
    <col min="15372" max="15426" width="12.7109375" style="2" customWidth="1"/>
    <col min="15427" max="15427" width="11.28515625" style="2" customWidth="1"/>
    <col min="15428" max="15428" width="11.7109375" style="2" customWidth="1"/>
    <col min="15429" max="15429" width="11.5703125" style="2" customWidth="1"/>
    <col min="15430" max="15430" width="11.7109375" style="2" customWidth="1"/>
    <col min="15431" max="15431" width="12.140625" style="2" customWidth="1"/>
    <col min="15432" max="15432" width="12.28515625" style="2" customWidth="1"/>
    <col min="15433" max="15433" width="9.7109375" style="2" customWidth="1"/>
    <col min="15434" max="15434" width="11" style="2" customWidth="1"/>
    <col min="15435" max="15435" width="9.7109375" style="2" customWidth="1"/>
    <col min="15436" max="15436" width="10.42578125" style="2" customWidth="1"/>
    <col min="15437" max="15437" width="14.7109375" style="2" customWidth="1"/>
    <col min="15438" max="15438" width="12" style="2" customWidth="1"/>
    <col min="15439" max="15616" width="11.42578125" style="2"/>
    <col min="15617" max="15617" width="9.140625" style="2" customWidth="1"/>
    <col min="15618" max="15618" width="42.5703125" style="2" customWidth="1"/>
    <col min="15619" max="15619" width="10.85546875" style="2" customWidth="1"/>
    <col min="15620" max="15620" width="11.42578125" style="2" customWidth="1"/>
    <col min="15621" max="15621" width="9.7109375" style="2" customWidth="1"/>
    <col min="15622" max="15622" width="11.42578125" style="2" customWidth="1"/>
    <col min="15623" max="15625" width="9.7109375" style="2" customWidth="1"/>
    <col min="15626" max="15626" width="11" style="2" customWidth="1"/>
    <col min="15627" max="15627" width="13.7109375" style="2" customWidth="1"/>
    <col min="15628" max="15682" width="12.7109375" style="2" customWidth="1"/>
    <col min="15683" max="15683" width="11.28515625" style="2" customWidth="1"/>
    <col min="15684" max="15684" width="11.7109375" style="2" customWidth="1"/>
    <col min="15685" max="15685" width="11.5703125" style="2" customWidth="1"/>
    <col min="15686" max="15686" width="11.7109375" style="2" customWidth="1"/>
    <col min="15687" max="15687" width="12.140625" style="2" customWidth="1"/>
    <col min="15688" max="15688" width="12.28515625" style="2" customWidth="1"/>
    <col min="15689" max="15689" width="9.7109375" style="2" customWidth="1"/>
    <col min="15690" max="15690" width="11" style="2" customWidth="1"/>
    <col min="15691" max="15691" width="9.7109375" style="2" customWidth="1"/>
    <col min="15692" max="15692" width="10.42578125" style="2" customWidth="1"/>
    <col min="15693" max="15693" width="14.7109375" style="2" customWidth="1"/>
    <col min="15694" max="15694" width="12" style="2" customWidth="1"/>
    <col min="15695" max="15872" width="11.42578125" style="2"/>
    <col min="15873" max="15873" width="9.140625" style="2" customWidth="1"/>
    <col min="15874" max="15874" width="42.5703125" style="2" customWidth="1"/>
    <col min="15875" max="15875" width="10.85546875" style="2" customWidth="1"/>
    <col min="15876" max="15876" width="11.42578125" style="2" customWidth="1"/>
    <col min="15877" max="15877" width="9.7109375" style="2" customWidth="1"/>
    <col min="15878" max="15878" width="11.42578125" style="2" customWidth="1"/>
    <col min="15879" max="15881" width="9.7109375" style="2" customWidth="1"/>
    <col min="15882" max="15882" width="11" style="2" customWidth="1"/>
    <col min="15883" max="15883" width="13.7109375" style="2" customWidth="1"/>
    <col min="15884" max="15938" width="12.7109375" style="2" customWidth="1"/>
    <col min="15939" max="15939" width="11.28515625" style="2" customWidth="1"/>
    <col min="15940" max="15940" width="11.7109375" style="2" customWidth="1"/>
    <col min="15941" max="15941" width="11.5703125" style="2" customWidth="1"/>
    <col min="15942" max="15942" width="11.7109375" style="2" customWidth="1"/>
    <col min="15943" max="15943" width="12.140625" style="2" customWidth="1"/>
    <col min="15944" max="15944" width="12.28515625" style="2" customWidth="1"/>
    <col min="15945" max="15945" width="9.7109375" style="2" customWidth="1"/>
    <col min="15946" max="15946" width="11" style="2" customWidth="1"/>
    <col min="15947" max="15947" width="9.7109375" style="2" customWidth="1"/>
    <col min="15948" max="15948" width="10.42578125" style="2" customWidth="1"/>
    <col min="15949" max="15949" width="14.7109375" style="2" customWidth="1"/>
    <col min="15950" max="15950" width="12" style="2" customWidth="1"/>
    <col min="15951" max="16128" width="11.42578125" style="2"/>
    <col min="16129" max="16129" width="9.140625" style="2" customWidth="1"/>
    <col min="16130" max="16130" width="42.5703125" style="2" customWidth="1"/>
    <col min="16131" max="16131" width="10.85546875" style="2" customWidth="1"/>
    <col min="16132" max="16132" width="11.42578125" style="2" customWidth="1"/>
    <col min="16133" max="16133" width="9.7109375" style="2" customWidth="1"/>
    <col min="16134" max="16134" width="11.42578125" style="2" customWidth="1"/>
    <col min="16135" max="16137" width="9.7109375" style="2" customWidth="1"/>
    <col min="16138" max="16138" width="11" style="2" customWidth="1"/>
    <col min="16139" max="16139" width="13.7109375" style="2" customWidth="1"/>
    <col min="16140" max="16194" width="12.7109375" style="2" customWidth="1"/>
    <col min="16195" max="16195" width="11.28515625" style="2" customWidth="1"/>
    <col min="16196" max="16196" width="11.7109375" style="2" customWidth="1"/>
    <col min="16197" max="16197" width="11.5703125" style="2" customWidth="1"/>
    <col min="16198" max="16198" width="11.7109375" style="2" customWidth="1"/>
    <col min="16199" max="16199" width="12.140625" style="2" customWidth="1"/>
    <col min="16200" max="16200" width="12.28515625" style="2" customWidth="1"/>
    <col min="16201" max="16201" width="9.7109375" style="2" customWidth="1"/>
    <col min="16202" max="16202" width="11" style="2" customWidth="1"/>
    <col min="16203" max="16203" width="9.7109375" style="2" customWidth="1"/>
    <col min="16204" max="16204" width="10.42578125" style="2" customWidth="1"/>
    <col min="16205" max="16205" width="14.7109375" style="2" customWidth="1"/>
    <col min="16206" max="16206" width="12" style="2" customWidth="1"/>
    <col min="16207" max="16384" width="11.42578125" style="2"/>
  </cols>
  <sheetData>
    <row r="1" spans="1:78" ht="15.75">
      <c r="F1" s="4" t="s">
        <v>255</v>
      </c>
      <c r="G1" s="483" t="s">
        <v>278</v>
      </c>
      <c r="H1" s="422"/>
      <c r="N1" s="2" t="s">
        <v>254</v>
      </c>
      <c r="BM1" s="2"/>
      <c r="BN1" s="2"/>
    </row>
    <row r="2" spans="1:78">
      <c r="A2" s="194" t="s">
        <v>0</v>
      </c>
      <c r="N2" s="8" t="s">
        <v>279</v>
      </c>
    </row>
    <row r="3" spans="1:78" ht="13.5" thickBot="1">
      <c r="C3" s="9" t="s">
        <v>85</v>
      </c>
      <c r="BN3" s="10"/>
      <c r="BT3" s="9"/>
    </row>
    <row r="4" spans="1:78" ht="14.25" thickTop="1" thickBot="1">
      <c r="L4" s="11" t="s">
        <v>86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5" t="s">
        <v>84</v>
      </c>
      <c r="B5" s="15"/>
      <c r="C5" s="503" t="s">
        <v>280</v>
      </c>
      <c r="D5" s="497" t="s">
        <v>87</v>
      </c>
      <c r="E5" s="497" t="s">
        <v>88</v>
      </c>
      <c r="F5" s="497" t="s">
        <v>221</v>
      </c>
      <c r="G5" s="497" t="s">
        <v>222</v>
      </c>
      <c r="H5" s="497" t="s">
        <v>89</v>
      </c>
      <c r="I5" s="497" t="s">
        <v>90</v>
      </c>
      <c r="J5" s="497" t="s">
        <v>91</v>
      </c>
      <c r="K5" s="500" t="s">
        <v>124</v>
      </c>
      <c r="L5" s="485" t="s">
        <v>281</v>
      </c>
      <c r="M5" s="19" t="s">
        <v>308</v>
      </c>
      <c r="N5" s="19" t="s">
        <v>223</v>
      </c>
      <c r="O5" s="486" t="s">
        <v>146</v>
      </c>
      <c r="P5" s="486" t="s">
        <v>282</v>
      </c>
      <c r="Q5" s="486" t="s">
        <v>283</v>
      </c>
      <c r="R5" s="19" t="s">
        <v>224</v>
      </c>
      <c r="S5" s="486" t="s">
        <v>301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225</v>
      </c>
      <c r="AA5" s="486" t="s">
        <v>311</v>
      </c>
      <c r="AB5" s="19" t="s">
        <v>135</v>
      </c>
      <c r="AC5" s="19" t="s">
        <v>226</v>
      </c>
      <c r="AD5" s="19" t="s">
        <v>136</v>
      </c>
      <c r="AE5" s="486" t="s">
        <v>242</v>
      </c>
      <c r="AF5" s="486" t="s">
        <v>302</v>
      </c>
      <c r="AG5" s="486" t="s">
        <v>151</v>
      </c>
      <c r="AH5" s="486" t="s">
        <v>303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227</v>
      </c>
      <c r="AO5" s="19" t="s">
        <v>47</v>
      </c>
      <c r="AP5" s="486" t="s">
        <v>290</v>
      </c>
      <c r="AQ5" s="19" t="s">
        <v>228</v>
      </c>
      <c r="AR5" s="19" t="s">
        <v>51</v>
      </c>
      <c r="AS5" s="19" t="s">
        <v>229</v>
      </c>
      <c r="AT5" s="19" t="s">
        <v>137</v>
      </c>
      <c r="AU5" s="19" t="s">
        <v>138</v>
      </c>
      <c r="AV5" s="19" t="s">
        <v>230</v>
      </c>
      <c r="AW5" s="19" t="s">
        <v>231</v>
      </c>
      <c r="AX5" s="19" t="s">
        <v>232</v>
      </c>
      <c r="AY5" s="19" t="s">
        <v>233</v>
      </c>
      <c r="AZ5" s="19" t="s">
        <v>234</v>
      </c>
      <c r="BA5" s="19" t="s">
        <v>235</v>
      </c>
      <c r="BB5" s="19" t="s">
        <v>236</v>
      </c>
      <c r="BC5" s="19" t="s">
        <v>63</v>
      </c>
      <c r="BD5" s="19" t="s">
        <v>237</v>
      </c>
      <c r="BE5" s="486" t="s">
        <v>74</v>
      </c>
      <c r="BF5" s="19" t="s">
        <v>67</v>
      </c>
      <c r="BG5" s="486" t="s">
        <v>304</v>
      </c>
      <c r="BH5" s="19" t="s">
        <v>238</v>
      </c>
      <c r="BI5" s="486" t="s">
        <v>247</v>
      </c>
      <c r="BJ5" s="19" t="s">
        <v>239</v>
      </c>
      <c r="BK5" s="19" t="s">
        <v>240</v>
      </c>
      <c r="BL5" s="471" t="s">
        <v>139</v>
      </c>
      <c r="BM5" s="473" t="s">
        <v>92</v>
      </c>
      <c r="BN5" s="20" t="s">
        <v>93</v>
      </c>
      <c r="BO5" s="21" t="s">
        <v>94</v>
      </c>
      <c r="BZ5" s="2"/>
    </row>
    <row r="6" spans="1:78" ht="15" customHeight="1">
      <c r="A6" s="22"/>
      <c r="B6" s="472"/>
      <c r="C6" s="498"/>
      <c r="D6" s="498"/>
      <c r="E6" s="498"/>
      <c r="F6" s="498"/>
      <c r="G6" s="498"/>
      <c r="H6" s="498"/>
      <c r="I6" s="498"/>
      <c r="J6" s="498"/>
      <c r="K6" s="501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474"/>
      <c r="BN6" s="27"/>
      <c r="BO6" s="28"/>
      <c r="BZ6" s="2"/>
    </row>
    <row r="7" spans="1:78" ht="15" customHeight="1" thickBot="1">
      <c r="A7" s="29"/>
      <c r="B7" s="30"/>
      <c r="C7" s="499"/>
      <c r="D7" s="30"/>
      <c r="E7" s="499"/>
      <c r="F7" s="30"/>
      <c r="G7" s="499"/>
      <c r="H7" s="499"/>
      <c r="I7" s="499"/>
      <c r="J7" s="499"/>
      <c r="K7" s="502"/>
      <c r="L7" s="32" t="s">
        <v>15</v>
      </c>
      <c r="M7" s="31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30</v>
      </c>
      <c r="AB7" s="31" t="s">
        <v>31</v>
      </c>
      <c r="AC7" s="31" t="s">
        <v>32</v>
      </c>
      <c r="AD7" s="31" t="s">
        <v>33</v>
      </c>
      <c r="AE7" s="31" t="s">
        <v>34</v>
      </c>
      <c r="AF7" s="31" t="s">
        <v>35</v>
      </c>
      <c r="AG7" s="31" t="s">
        <v>36</v>
      </c>
      <c r="AH7" s="31" t="s">
        <v>37</v>
      </c>
      <c r="AI7" s="31" t="s">
        <v>38</v>
      </c>
      <c r="AJ7" s="31" t="s">
        <v>39</v>
      </c>
      <c r="AK7" s="31" t="s">
        <v>40</v>
      </c>
      <c r="AL7" s="31" t="s">
        <v>42</v>
      </c>
      <c r="AM7" s="31" t="s">
        <v>44</v>
      </c>
      <c r="AN7" s="31" t="s">
        <v>45</v>
      </c>
      <c r="AO7" s="31" t="s">
        <v>46</v>
      </c>
      <c r="AP7" s="31" t="s">
        <v>48</v>
      </c>
      <c r="AQ7" s="31" t="s">
        <v>49</v>
      </c>
      <c r="AR7" s="31" t="s">
        <v>50</v>
      </c>
      <c r="AS7" s="31" t="s">
        <v>52</v>
      </c>
      <c r="AT7" s="31" t="s">
        <v>53</v>
      </c>
      <c r="AU7" s="31" t="s">
        <v>54</v>
      </c>
      <c r="AV7" s="31" t="s">
        <v>55</v>
      </c>
      <c r="AW7" s="31" t="s">
        <v>56</v>
      </c>
      <c r="AX7" s="31" t="s">
        <v>57</v>
      </c>
      <c r="AY7" s="31" t="s">
        <v>58</v>
      </c>
      <c r="AZ7" s="31" t="s">
        <v>59</v>
      </c>
      <c r="BA7" s="31" t="s">
        <v>60</v>
      </c>
      <c r="BB7" s="31" t="s">
        <v>61</v>
      </c>
      <c r="BC7" s="31" t="s">
        <v>62</v>
      </c>
      <c r="BD7" s="31" t="s">
        <v>64</v>
      </c>
      <c r="BE7" s="31" t="s">
        <v>65</v>
      </c>
      <c r="BF7" s="31" t="s">
        <v>66</v>
      </c>
      <c r="BG7" s="31" t="s">
        <v>68</v>
      </c>
      <c r="BH7" s="31" t="s">
        <v>69</v>
      </c>
      <c r="BI7" s="31" t="s">
        <v>70</v>
      </c>
      <c r="BJ7" s="31" t="s">
        <v>71</v>
      </c>
      <c r="BK7" s="31" t="s">
        <v>75</v>
      </c>
      <c r="BL7" s="31" t="s">
        <v>76</v>
      </c>
      <c r="BM7" s="33"/>
      <c r="BN7" s="27"/>
      <c r="BO7" s="33"/>
      <c r="BZ7" s="2"/>
    </row>
    <row r="8" spans="1:78" ht="13.5" thickTop="1">
      <c r="A8" s="22" t="s">
        <v>15</v>
      </c>
      <c r="B8" s="34" t="s">
        <v>281</v>
      </c>
      <c r="C8" s="35">
        <f>D8+E8+F8+G8+H8+I8+J8+K8</f>
        <v>16494.538</v>
      </c>
      <c r="D8" s="34">
        <v>2456.1840000000002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278.76900000000001</v>
      </c>
      <c r="K8" s="34">
        <f>BM8+BN8+BO8</f>
        <v>13759.584999999999</v>
      </c>
      <c r="L8" s="36">
        <v>9007.4279999999999</v>
      </c>
      <c r="M8" s="35">
        <v>0</v>
      </c>
      <c r="N8" s="35">
        <v>0</v>
      </c>
      <c r="O8" s="35">
        <v>416.072</v>
      </c>
      <c r="P8" s="35">
        <v>0</v>
      </c>
      <c r="Q8" s="35">
        <v>0</v>
      </c>
      <c r="R8" s="35">
        <v>0</v>
      </c>
      <c r="S8" s="35">
        <v>73.831000000000003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0.24099999999999999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0.72899999999999998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7">
        <f>SUM(L8:BL8)</f>
        <v>9498.3009999999995</v>
      </c>
      <c r="BN8" s="38"/>
      <c r="BO8" s="139">
        <v>4261.2839999999997</v>
      </c>
      <c r="BZ8" s="2"/>
    </row>
    <row r="9" spans="1:78">
      <c r="A9" s="22" t="s">
        <v>16</v>
      </c>
      <c r="B9" s="34" t="s">
        <v>308</v>
      </c>
      <c r="C9" s="35">
        <f t="shared" ref="C9:C60" si="0">D9+E9+F9+G9+H9+I9+J9+K9</f>
        <v>9393.482</v>
      </c>
      <c r="D9" s="34">
        <v>2829.7240000000002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13.474</v>
      </c>
      <c r="K9" s="34">
        <f t="shared" ref="K9:K60" si="1">BM9+BN9+BO9</f>
        <v>6550.2839999999987</v>
      </c>
      <c r="L9" s="36">
        <v>0</v>
      </c>
      <c r="M9" s="35">
        <v>6359.1279999999997</v>
      </c>
      <c r="N9" s="35">
        <v>0</v>
      </c>
      <c r="O9" s="35">
        <v>43.537999999999997</v>
      </c>
      <c r="P9" s="35">
        <v>0</v>
      </c>
      <c r="Q9" s="35">
        <v>0</v>
      </c>
      <c r="R9" s="35">
        <v>0</v>
      </c>
      <c r="S9" s="35">
        <v>95.721999999999994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7">
        <f t="shared" ref="BM9:BM60" si="2">SUM(L9:BL9)</f>
        <v>6498.387999999999</v>
      </c>
      <c r="BN9" s="39"/>
      <c r="BO9" s="140">
        <v>51.896000000000001</v>
      </c>
      <c r="BZ9" s="2"/>
    </row>
    <row r="10" spans="1:78">
      <c r="A10" s="22" t="s">
        <v>17</v>
      </c>
      <c r="B10" s="34" t="s">
        <v>223</v>
      </c>
      <c r="C10" s="35">
        <f t="shared" si="0"/>
        <v>1548.076</v>
      </c>
      <c r="D10" s="34">
        <v>618.66200000000003</v>
      </c>
      <c r="E10" s="34">
        <v>0</v>
      </c>
      <c r="F10" s="34">
        <v>8.3249999999999993</v>
      </c>
      <c r="G10" s="34">
        <v>0</v>
      </c>
      <c r="H10" s="34">
        <v>0</v>
      </c>
      <c r="I10" s="34">
        <v>0</v>
      </c>
      <c r="J10" s="34">
        <v>7.7670000000000003</v>
      </c>
      <c r="K10" s="34">
        <f t="shared" si="1"/>
        <v>913.32199999999989</v>
      </c>
      <c r="L10" s="36">
        <v>0</v>
      </c>
      <c r="M10" s="35">
        <v>0</v>
      </c>
      <c r="N10" s="35">
        <v>710.03099999999995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8.2750000000000004</v>
      </c>
      <c r="AF10" s="35">
        <v>0</v>
      </c>
      <c r="AG10" s="35">
        <v>0</v>
      </c>
      <c r="AH10" s="35">
        <v>17.756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7.97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7">
        <f t="shared" si="2"/>
        <v>744.03199999999993</v>
      </c>
      <c r="BN10" s="39"/>
      <c r="BO10" s="140">
        <v>169.29</v>
      </c>
      <c r="BZ10" s="2"/>
    </row>
    <row r="11" spans="1:78">
      <c r="A11" s="22" t="s">
        <v>18</v>
      </c>
      <c r="B11" s="34" t="s">
        <v>146</v>
      </c>
      <c r="C11" s="35">
        <f t="shared" si="0"/>
        <v>40316.737999999998</v>
      </c>
      <c r="D11" s="34">
        <v>5518.5010000000002</v>
      </c>
      <c r="E11" s="34">
        <v>0</v>
      </c>
      <c r="F11" s="34">
        <v>2709.9209999999998</v>
      </c>
      <c r="G11" s="34">
        <v>0</v>
      </c>
      <c r="H11" s="34">
        <v>0</v>
      </c>
      <c r="I11" s="34">
        <v>0</v>
      </c>
      <c r="J11" s="34">
        <v>2841.4290000000001</v>
      </c>
      <c r="K11" s="34">
        <f t="shared" si="1"/>
        <v>29246.886999999999</v>
      </c>
      <c r="L11" s="36">
        <v>502.76900000000001</v>
      </c>
      <c r="M11" s="35">
        <v>12.692</v>
      </c>
      <c r="N11" s="35">
        <v>0</v>
      </c>
      <c r="O11" s="35">
        <v>11635.491</v>
      </c>
      <c r="P11" s="35">
        <v>91.525000000000006</v>
      </c>
      <c r="Q11" s="35">
        <v>0</v>
      </c>
      <c r="R11" s="35">
        <v>0</v>
      </c>
      <c r="S11" s="35">
        <v>94.492000000000004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7.2999999999999995E-2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27.231000000000002</v>
      </c>
      <c r="AI11" s="35">
        <v>11.420999999999999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7">
        <f t="shared" si="2"/>
        <v>12375.694</v>
      </c>
      <c r="BN11" s="39"/>
      <c r="BO11" s="140">
        <v>16871.192999999999</v>
      </c>
      <c r="BZ11" s="2"/>
    </row>
    <row r="12" spans="1:78">
      <c r="A12" s="22" t="s">
        <v>19</v>
      </c>
      <c r="B12" s="34" t="s">
        <v>282</v>
      </c>
      <c r="C12" s="35">
        <f t="shared" si="0"/>
        <v>13326.027999999998</v>
      </c>
      <c r="D12" s="34">
        <v>1266.9770000000001</v>
      </c>
      <c r="E12" s="34">
        <v>0</v>
      </c>
      <c r="F12" s="34">
        <v>889.00699999999995</v>
      </c>
      <c r="G12" s="34">
        <v>0</v>
      </c>
      <c r="H12" s="34">
        <v>0</v>
      </c>
      <c r="I12" s="34">
        <v>0</v>
      </c>
      <c r="J12" s="34">
        <v>2677.6120000000001</v>
      </c>
      <c r="K12" s="34">
        <f t="shared" si="1"/>
        <v>8492.4319999999989</v>
      </c>
      <c r="L12" s="36">
        <v>1153.202</v>
      </c>
      <c r="M12" s="35">
        <v>0</v>
      </c>
      <c r="N12" s="35">
        <v>0</v>
      </c>
      <c r="O12" s="35">
        <v>279.529</v>
      </c>
      <c r="P12" s="35">
        <v>4134.7060000000001</v>
      </c>
      <c r="Q12" s="35">
        <v>0</v>
      </c>
      <c r="R12" s="35">
        <v>5.7460000000000004</v>
      </c>
      <c r="S12" s="35">
        <v>15.311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0.66300000000000003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7">
        <f t="shared" si="2"/>
        <v>5589.1569999999992</v>
      </c>
      <c r="BN12" s="39"/>
      <c r="BO12" s="140">
        <v>2903.2750000000001</v>
      </c>
      <c r="BZ12" s="2"/>
    </row>
    <row r="13" spans="1:78">
      <c r="A13" s="22" t="s">
        <v>20</v>
      </c>
      <c r="B13" s="34" t="s">
        <v>283</v>
      </c>
      <c r="C13" s="35">
        <f t="shared" si="0"/>
        <v>1645.0990000000002</v>
      </c>
      <c r="D13" s="34">
        <v>560.23800000000006</v>
      </c>
      <c r="E13" s="34">
        <v>0</v>
      </c>
      <c r="F13" s="34">
        <v>179.77699999999999</v>
      </c>
      <c r="G13" s="34">
        <v>0</v>
      </c>
      <c r="H13" s="34">
        <v>26.096</v>
      </c>
      <c r="I13" s="34">
        <v>0</v>
      </c>
      <c r="J13" s="34">
        <v>116.572</v>
      </c>
      <c r="K13" s="34">
        <f t="shared" si="1"/>
        <v>762.41600000000005</v>
      </c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35">
        <v>606.33500000000004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7">
        <f t="shared" si="2"/>
        <v>606.33500000000004</v>
      </c>
      <c r="BN13" s="39"/>
      <c r="BO13" s="140">
        <v>156.08099999999999</v>
      </c>
      <c r="BZ13" s="2"/>
    </row>
    <row r="14" spans="1:78">
      <c r="A14" s="22" t="s">
        <v>21</v>
      </c>
      <c r="B14" s="34" t="s">
        <v>224</v>
      </c>
      <c r="C14" s="35">
        <f t="shared" si="0"/>
        <v>5514.982</v>
      </c>
      <c r="D14" s="34">
        <v>1112.2339999999999</v>
      </c>
      <c r="E14" s="34">
        <v>0</v>
      </c>
      <c r="F14" s="34">
        <v>410.89400000000001</v>
      </c>
      <c r="G14" s="34">
        <v>0</v>
      </c>
      <c r="H14" s="34">
        <v>0</v>
      </c>
      <c r="I14" s="34">
        <v>0</v>
      </c>
      <c r="J14" s="34">
        <v>454.42700000000002</v>
      </c>
      <c r="K14" s="34">
        <f t="shared" si="1"/>
        <v>3537.4269999999997</v>
      </c>
      <c r="L14" s="36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1224.521</v>
      </c>
      <c r="S14" s="35">
        <v>177.6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0.751</v>
      </c>
      <c r="AA14" s="35">
        <v>1.77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134.72999999999999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7">
        <f t="shared" si="2"/>
        <v>1539.3719999999998</v>
      </c>
      <c r="BN14" s="39"/>
      <c r="BO14" s="140">
        <v>1998.0550000000001</v>
      </c>
      <c r="BZ14" s="2"/>
    </row>
    <row r="15" spans="1:78">
      <c r="A15" s="22" t="s">
        <v>22</v>
      </c>
      <c r="B15" s="34" t="s">
        <v>241</v>
      </c>
      <c r="C15" s="35">
        <f t="shared" si="0"/>
        <v>2920.1970000000006</v>
      </c>
      <c r="D15" s="34">
        <v>544.34400000000005</v>
      </c>
      <c r="E15" s="34">
        <v>0</v>
      </c>
      <c r="F15" s="34">
        <v>150.65700000000001</v>
      </c>
      <c r="G15" s="34">
        <v>0</v>
      </c>
      <c r="H15" s="34">
        <v>0</v>
      </c>
      <c r="I15" s="34">
        <v>0</v>
      </c>
      <c r="J15" s="34">
        <v>128.78800000000001</v>
      </c>
      <c r="K15" s="34">
        <f t="shared" si="1"/>
        <v>2096.4080000000004</v>
      </c>
      <c r="L15" s="36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457.84899999999999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123.044</v>
      </c>
      <c r="AA15" s="35">
        <v>4.274</v>
      </c>
      <c r="AB15" s="35">
        <v>0</v>
      </c>
      <c r="AC15" s="35">
        <v>0</v>
      </c>
      <c r="AD15" s="35">
        <v>0</v>
      </c>
      <c r="AE15" s="35">
        <v>3.629</v>
      </c>
      <c r="AF15" s="35">
        <v>0</v>
      </c>
      <c r="AG15" s="35">
        <v>0</v>
      </c>
      <c r="AH15" s="35">
        <v>23.663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7">
        <f t="shared" si="2"/>
        <v>612.45900000000006</v>
      </c>
      <c r="BN15" s="39"/>
      <c r="BO15" s="140">
        <v>1483.9490000000001</v>
      </c>
      <c r="BZ15" s="2"/>
    </row>
    <row r="16" spans="1:78">
      <c r="A16" s="22" t="s">
        <v>23</v>
      </c>
      <c r="B16" s="34" t="s">
        <v>293</v>
      </c>
      <c r="C16" s="35">
        <f t="shared" si="0"/>
        <v>34221.945999999996</v>
      </c>
      <c r="D16" s="34">
        <v>5534.2849999999999</v>
      </c>
      <c r="E16" s="34">
        <v>0</v>
      </c>
      <c r="F16" s="34">
        <v>1021.494</v>
      </c>
      <c r="G16" s="34">
        <v>0</v>
      </c>
      <c r="H16" s="34">
        <v>73.959999999999994</v>
      </c>
      <c r="I16" s="34">
        <v>0</v>
      </c>
      <c r="J16" s="34">
        <v>975.19</v>
      </c>
      <c r="K16" s="34">
        <f t="shared" si="1"/>
        <v>26617.017</v>
      </c>
      <c r="L16" s="36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7.2999999999999995E-2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7">
        <f t="shared" si="2"/>
        <v>7.2999999999999995E-2</v>
      </c>
      <c r="BN16" s="39"/>
      <c r="BO16" s="140">
        <v>26616.944</v>
      </c>
      <c r="BZ16" s="2"/>
    </row>
    <row r="17" spans="1:78">
      <c r="A17" s="22" t="s">
        <v>24</v>
      </c>
      <c r="B17" s="34" t="s">
        <v>147</v>
      </c>
      <c r="C17" s="35">
        <f t="shared" si="0"/>
        <v>6934.1549999999997</v>
      </c>
      <c r="D17" s="34">
        <v>1105.1210000000001</v>
      </c>
      <c r="E17" s="34">
        <v>0</v>
      </c>
      <c r="F17" s="34">
        <v>371.69299999999998</v>
      </c>
      <c r="G17" s="34">
        <v>0</v>
      </c>
      <c r="H17" s="34">
        <v>0</v>
      </c>
      <c r="I17" s="34">
        <v>0</v>
      </c>
      <c r="J17" s="34">
        <v>461.142</v>
      </c>
      <c r="K17" s="34">
        <f t="shared" si="1"/>
        <v>4996.1989999999996</v>
      </c>
      <c r="L17" s="36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12.042999999999999</v>
      </c>
      <c r="S17" s="35">
        <v>0</v>
      </c>
      <c r="T17" s="35">
        <v>0</v>
      </c>
      <c r="U17" s="35">
        <v>1141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20.271000000000001</v>
      </c>
      <c r="AB17" s="35">
        <v>0</v>
      </c>
      <c r="AC17" s="35">
        <v>0</v>
      </c>
      <c r="AD17" s="35">
        <v>0</v>
      </c>
      <c r="AE17" s="35">
        <v>38.475000000000001</v>
      </c>
      <c r="AF17" s="35">
        <v>0</v>
      </c>
      <c r="AG17" s="35">
        <v>141.93600000000001</v>
      </c>
      <c r="AH17" s="35">
        <v>0.878</v>
      </c>
      <c r="AI17" s="35">
        <v>0.65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7">
        <f t="shared" si="2"/>
        <v>1355.2529999999997</v>
      </c>
      <c r="BN17" s="39"/>
      <c r="BO17" s="140">
        <v>3640.9459999999999</v>
      </c>
      <c r="BZ17" s="2"/>
    </row>
    <row r="18" spans="1:78">
      <c r="A18" s="22" t="s">
        <v>25</v>
      </c>
      <c r="B18" s="34" t="s">
        <v>148</v>
      </c>
      <c r="C18" s="35">
        <f t="shared" si="0"/>
        <v>3472.5010000000002</v>
      </c>
      <c r="D18" s="34">
        <v>1316.8910000000001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8.0990000000000002</v>
      </c>
      <c r="K18" s="34">
        <f t="shared" si="1"/>
        <v>2147.511</v>
      </c>
      <c r="L18" s="36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568.72900000000004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7">
        <f t="shared" si="2"/>
        <v>568.72900000000004</v>
      </c>
      <c r="BN18" s="39"/>
      <c r="BO18" s="140">
        <v>1578.7819999999999</v>
      </c>
      <c r="BZ18" s="2"/>
    </row>
    <row r="19" spans="1:78">
      <c r="A19" s="22" t="s">
        <v>26</v>
      </c>
      <c r="B19" s="34" t="s">
        <v>294</v>
      </c>
      <c r="C19" s="35">
        <f t="shared" si="0"/>
        <v>4084.2829999999999</v>
      </c>
      <c r="D19" s="34">
        <v>440.214</v>
      </c>
      <c r="E19" s="34">
        <v>0</v>
      </c>
      <c r="F19" s="34">
        <v>52.738</v>
      </c>
      <c r="G19" s="34">
        <v>0</v>
      </c>
      <c r="H19" s="34">
        <v>0</v>
      </c>
      <c r="I19" s="34">
        <v>0</v>
      </c>
      <c r="J19" s="34">
        <v>297.64800000000002</v>
      </c>
      <c r="K19" s="34">
        <f t="shared" si="1"/>
        <v>3293.683</v>
      </c>
      <c r="L19" s="36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364.471</v>
      </c>
      <c r="X19" s="35">
        <v>0</v>
      </c>
      <c r="Y19" s="35">
        <v>0</v>
      </c>
      <c r="Z19" s="35">
        <v>2.1629999999999998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7">
        <f t="shared" si="2"/>
        <v>366.63400000000001</v>
      </c>
      <c r="BN19" s="39"/>
      <c r="BO19" s="140">
        <v>2927.049</v>
      </c>
      <c r="BZ19" s="2"/>
    </row>
    <row r="20" spans="1:78">
      <c r="A20" s="22" t="s">
        <v>27</v>
      </c>
      <c r="B20" s="34" t="s">
        <v>149</v>
      </c>
      <c r="C20" s="35">
        <f t="shared" si="0"/>
        <v>8554.3909999999996</v>
      </c>
      <c r="D20" s="34">
        <v>1761.1969999999999</v>
      </c>
      <c r="E20" s="34">
        <v>0</v>
      </c>
      <c r="F20" s="34">
        <v>44.029000000000003</v>
      </c>
      <c r="G20" s="34">
        <v>0</v>
      </c>
      <c r="H20" s="34">
        <v>0</v>
      </c>
      <c r="I20" s="34">
        <v>0</v>
      </c>
      <c r="J20" s="34">
        <v>432.96499999999997</v>
      </c>
      <c r="K20" s="34">
        <f t="shared" si="1"/>
        <v>6316.2000000000007</v>
      </c>
      <c r="L20" s="36">
        <v>0</v>
      </c>
      <c r="M20" s="35">
        <v>0</v>
      </c>
      <c r="N20" s="35">
        <v>12.847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884.51599999999996</v>
      </c>
      <c r="Y20" s="35">
        <v>0</v>
      </c>
      <c r="Z20" s="35">
        <v>0</v>
      </c>
      <c r="AA20" s="35">
        <v>0.83099999999999996</v>
      </c>
      <c r="AB20" s="35">
        <v>0</v>
      </c>
      <c r="AC20" s="35">
        <v>0</v>
      </c>
      <c r="AD20" s="35">
        <v>0</v>
      </c>
      <c r="AE20" s="35">
        <v>52.606000000000002</v>
      </c>
      <c r="AF20" s="35">
        <v>0</v>
      </c>
      <c r="AG20" s="35">
        <v>3.56</v>
      </c>
      <c r="AH20" s="35">
        <v>481.25799999999998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7">
        <f t="shared" si="2"/>
        <v>1435.6179999999999</v>
      </c>
      <c r="BN20" s="39"/>
      <c r="BO20" s="140">
        <v>4880.5820000000003</v>
      </c>
      <c r="BZ20" s="2"/>
    </row>
    <row r="21" spans="1:78">
      <c r="A21" s="22" t="s">
        <v>28</v>
      </c>
      <c r="B21" s="34" t="s">
        <v>295</v>
      </c>
      <c r="C21" s="35">
        <f t="shared" si="0"/>
        <v>10186.467000000001</v>
      </c>
      <c r="D21" s="34">
        <v>2708.3670000000002</v>
      </c>
      <c r="E21" s="34">
        <v>0</v>
      </c>
      <c r="F21" s="34">
        <v>80.495000000000005</v>
      </c>
      <c r="G21" s="34">
        <v>0</v>
      </c>
      <c r="H21" s="34">
        <v>0</v>
      </c>
      <c r="I21" s="34">
        <v>0</v>
      </c>
      <c r="J21" s="34">
        <v>225.64699999999999</v>
      </c>
      <c r="K21" s="34">
        <f t="shared" si="1"/>
        <v>7171.9579999999996</v>
      </c>
      <c r="L21" s="36">
        <v>0</v>
      </c>
      <c r="M21" s="35">
        <v>0</v>
      </c>
      <c r="N21" s="35">
        <v>10.532999999999999</v>
      </c>
      <c r="O21" s="35">
        <v>0</v>
      </c>
      <c r="P21" s="35">
        <v>0</v>
      </c>
      <c r="Q21" s="35">
        <v>0</v>
      </c>
      <c r="R21" s="35">
        <v>0</v>
      </c>
      <c r="S21" s="35">
        <v>69.186999999999998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1085.1769999999999</v>
      </c>
      <c r="Z21" s="35">
        <v>22.125</v>
      </c>
      <c r="AA21" s="35">
        <v>8.6170000000000009</v>
      </c>
      <c r="AB21" s="35">
        <v>0</v>
      </c>
      <c r="AC21" s="35">
        <v>0</v>
      </c>
      <c r="AD21" s="35">
        <v>0</v>
      </c>
      <c r="AE21" s="35">
        <v>2.6349999999999998</v>
      </c>
      <c r="AF21" s="35">
        <v>181.37299999999999</v>
      </c>
      <c r="AG21" s="35">
        <v>4.7709999999999999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7">
        <f t="shared" si="2"/>
        <v>1384.4179999999999</v>
      </c>
      <c r="BN21" s="39"/>
      <c r="BO21" s="140">
        <v>5787.54</v>
      </c>
      <c r="BZ21" s="2"/>
    </row>
    <row r="22" spans="1:78">
      <c r="A22" s="22" t="s">
        <v>29</v>
      </c>
      <c r="B22" s="34" t="s">
        <v>225</v>
      </c>
      <c r="C22" s="35">
        <f t="shared" si="0"/>
        <v>2641.7469999999998</v>
      </c>
      <c r="D22" s="34">
        <v>497.07600000000002</v>
      </c>
      <c r="E22" s="34">
        <v>0</v>
      </c>
      <c r="F22" s="34">
        <v>217.06899999999999</v>
      </c>
      <c r="G22" s="34">
        <v>0</v>
      </c>
      <c r="H22" s="34">
        <v>0</v>
      </c>
      <c r="I22" s="34">
        <v>0</v>
      </c>
      <c r="J22" s="34">
        <v>287.65699999999998</v>
      </c>
      <c r="K22" s="34">
        <f t="shared" si="1"/>
        <v>1639.9449999999999</v>
      </c>
      <c r="L22" s="36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5.7460000000000004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424.40300000000002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3.036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7">
        <f t="shared" si="2"/>
        <v>433.185</v>
      </c>
      <c r="BN22" s="39"/>
      <c r="BO22" s="140">
        <v>1206.76</v>
      </c>
      <c r="BZ22" s="2"/>
    </row>
    <row r="23" spans="1:78">
      <c r="A23" s="22" t="s">
        <v>30</v>
      </c>
      <c r="B23" s="34" t="s">
        <v>311</v>
      </c>
      <c r="C23" s="35">
        <f t="shared" si="0"/>
        <v>31455.305</v>
      </c>
      <c r="D23" s="34">
        <v>6403.9830000000002</v>
      </c>
      <c r="E23" s="34">
        <v>0</v>
      </c>
      <c r="F23" s="34">
        <v>1463.8710000000001</v>
      </c>
      <c r="G23" s="34">
        <v>0</v>
      </c>
      <c r="H23" s="34">
        <v>0</v>
      </c>
      <c r="I23" s="34">
        <v>0</v>
      </c>
      <c r="J23" s="34">
        <v>1783.9960000000001</v>
      </c>
      <c r="K23" s="34">
        <f t="shared" si="1"/>
        <v>21803.455000000002</v>
      </c>
      <c r="L23" s="36">
        <v>0</v>
      </c>
      <c r="M23" s="35">
        <v>0</v>
      </c>
      <c r="N23" s="35">
        <v>0</v>
      </c>
      <c r="O23" s="35">
        <v>3.8279999999999998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10.587</v>
      </c>
      <c r="AA23" s="35">
        <v>851.21799999999996</v>
      </c>
      <c r="AB23" s="35">
        <v>0</v>
      </c>
      <c r="AC23" s="35">
        <v>0</v>
      </c>
      <c r="AD23" s="35">
        <v>0</v>
      </c>
      <c r="AE23" s="35">
        <v>0.629</v>
      </c>
      <c r="AF23" s="35">
        <v>26.818999999999999</v>
      </c>
      <c r="AG23" s="35">
        <v>1.9E-2</v>
      </c>
      <c r="AH23" s="35">
        <v>0</v>
      </c>
      <c r="AI23" s="35">
        <v>11.920999999999999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7">
        <f t="shared" si="2"/>
        <v>905.02099999999996</v>
      </c>
      <c r="BN23" s="39"/>
      <c r="BO23" s="140">
        <v>20898.434000000001</v>
      </c>
      <c r="BZ23" s="2"/>
    </row>
    <row r="24" spans="1:78">
      <c r="A24" s="22" t="s">
        <v>31</v>
      </c>
      <c r="B24" s="34" t="s">
        <v>150</v>
      </c>
      <c r="C24" s="35">
        <f t="shared" si="0"/>
        <v>1841.3799999999997</v>
      </c>
      <c r="D24" s="34">
        <v>0</v>
      </c>
      <c r="E24" s="34">
        <v>0</v>
      </c>
      <c r="F24" s="34">
        <v>6.4240000000000004</v>
      </c>
      <c r="G24" s="34">
        <v>0</v>
      </c>
      <c r="H24" s="34">
        <v>0</v>
      </c>
      <c r="I24" s="34">
        <v>0</v>
      </c>
      <c r="J24" s="34">
        <v>0</v>
      </c>
      <c r="K24" s="34">
        <f t="shared" si="1"/>
        <v>1834.9559999999997</v>
      </c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957.36300000000006</v>
      </c>
      <c r="AC24" s="35">
        <v>0</v>
      </c>
      <c r="AD24" s="35">
        <v>0</v>
      </c>
      <c r="AE24" s="35">
        <v>0</v>
      </c>
      <c r="AF24" s="35">
        <v>80.581000000000003</v>
      </c>
      <c r="AG24" s="35">
        <v>8.9369999999999994</v>
      </c>
      <c r="AH24" s="35">
        <v>0</v>
      </c>
      <c r="AI24" s="35">
        <v>3.5510000000000002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2.2250000000000001</v>
      </c>
      <c r="BJ24" s="35">
        <v>0</v>
      </c>
      <c r="BK24" s="35">
        <v>0</v>
      </c>
      <c r="BL24" s="35">
        <v>0</v>
      </c>
      <c r="BM24" s="37">
        <f t="shared" si="2"/>
        <v>1052.6569999999997</v>
      </c>
      <c r="BN24" s="39"/>
      <c r="BO24" s="140">
        <v>782.29899999999998</v>
      </c>
      <c r="BZ24" s="2"/>
    </row>
    <row r="25" spans="1:78">
      <c r="A25" s="22" t="s">
        <v>32</v>
      </c>
      <c r="B25" s="34" t="s">
        <v>226</v>
      </c>
      <c r="C25" s="35">
        <f t="shared" si="0"/>
        <v>11626.029</v>
      </c>
      <c r="D25" s="34">
        <v>0</v>
      </c>
      <c r="E25" s="34">
        <v>0</v>
      </c>
      <c r="F25" s="34">
        <v>970.822</v>
      </c>
      <c r="G25" s="34">
        <v>0</v>
      </c>
      <c r="H25" s="34">
        <v>0</v>
      </c>
      <c r="I25" s="34">
        <v>0</v>
      </c>
      <c r="J25" s="34">
        <v>0</v>
      </c>
      <c r="K25" s="34">
        <f t="shared" si="1"/>
        <v>10655.207</v>
      </c>
      <c r="L25" s="36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9107.0480000000007</v>
      </c>
      <c r="AD25" s="35">
        <v>1542.528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5.3630000000000004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0.189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7.9000000000000001E-2</v>
      </c>
      <c r="BJ25" s="35">
        <v>0</v>
      </c>
      <c r="BK25" s="35">
        <v>0</v>
      </c>
      <c r="BL25" s="35">
        <v>0</v>
      </c>
      <c r="BM25" s="37">
        <f t="shared" si="2"/>
        <v>10655.207</v>
      </c>
      <c r="BN25" s="39"/>
      <c r="BO25" s="140">
        <v>0</v>
      </c>
      <c r="BZ25" s="2"/>
    </row>
    <row r="26" spans="1:78">
      <c r="A26" s="22" t="s">
        <v>33</v>
      </c>
      <c r="B26" s="34" t="s">
        <v>296</v>
      </c>
      <c r="C26" s="35">
        <f t="shared" si="0"/>
        <v>3728.3899999999994</v>
      </c>
      <c r="D26" s="34">
        <v>0</v>
      </c>
      <c r="E26" s="34">
        <v>0</v>
      </c>
      <c r="F26" s="34">
        <v>295.77199999999999</v>
      </c>
      <c r="G26" s="34">
        <v>0</v>
      </c>
      <c r="H26" s="34">
        <v>0</v>
      </c>
      <c r="I26" s="34">
        <v>0</v>
      </c>
      <c r="J26" s="34">
        <v>0</v>
      </c>
      <c r="K26" s="34">
        <f t="shared" si="1"/>
        <v>3432.6179999999995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1629.6</v>
      </c>
      <c r="AD26" s="35">
        <v>1695.3810000000001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0.22800000000000001</v>
      </c>
      <c r="AK26" s="35">
        <v>0</v>
      </c>
      <c r="AL26" s="35">
        <v>0</v>
      </c>
      <c r="AM26" s="35">
        <v>0</v>
      </c>
      <c r="AN26" s="35">
        <v>0</v>
      </c>
      <c r="AO26" s="35">
        <v>2.27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103.517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1.6220000000000001</v>
      </c>
      <c r="BJ26" s="35">
        <v>0</v>
      </c>
      <c r="BK26" s="35">
        <v>0</v>
      </c>
      <c r="BL26" s="35">
        <v>0</v>
      </c>
      <c r="BM26" s="37">
        <f t="shared" si="2"/>
        <v>3432.6179999999995</v>
      </c>
      <c r="BN26" s="39"/>
      <c r="BO26" s="140">
        <v>0</v>
      </c>
      <c r="BZ26" s="2"/>
    </row>
    <row r="27" spans="1:78">
      <c r="A27" s="22" t="s">
        <v>34</v>
      </c>
      <c r="B27" s="34" t="s">
        <v>242</v>
      </c>
      <c r="C27" s="35">
        <f t="shared" si="0"/>
        <v>36412.771000000015</v>
      </c>
      <c r="D27" s="34">
        <v>0</v>
      </c>
      <c r="E27" s="34">
        <v>0</v>
      </c>
      <c r="F27" s="34">
        <v>429.06900000000002</v>
      </c>
      <c r="G27" s="34">
        <v>0</v>
      </c>
      <c r="H27" s="34">
        <v>0</v>
      </c>
      <c r="I27" s="34">
        <v>0</v>
      </c>
      <c r="J27" s="34">
        <v>0</v>
      </c>
      <c r="K27" s="34">
        <f t="shared" si="1"/>
        <v>35983.702000000012</v>
      </c>
      <c r="L27" s="36">
        <v>0</v>
      </c>
      <c r="M27" s="35">
        <v>0</v>
      </c>
      <c r="N27" s="35">
        <v>0.70699999999999996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0.439</v>
      </c>
      <c r="Z27" s="35">
        <v>0</v>
      </c>
      <c r="AA27" s="35">
        <v>4.319</v>
      </c>
      <c r="AB27" s="35">
        <v>0</v>
      </c>
      <c r="AC27" s="35">
        <v>0</v>
      </c>
      <c r="AD27" s="35">
        <v>9.7609999999999992</v>
      </c>
      <c r="AE27" s="35">
        <v>35112.453999999998</v>
      </c>
      <c r="AF27" s="35">
        <v>0</v>
      </c>
      <c r="AG27" s="35">
        <v>19.515999999999998</v>
      </c>
      <c r="AH27" s="35">
        <v>60.438000000000002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7.6989999999999998</v>
      </c>
      <c r="AS27" s="35">
        <v>0</v>
      </c>
      <c r="AT27" s="35">
        <v>0</v>
      </c>
      <c r="AU27" s="35">
        <v>0</v>
      </c>
      <c r="AV27" s="35">
        <v>0</v>
      </c>
      <c r="AW27" s="35">
        <v>502.601</v>
      </c>
      <c r="AX27" s="35">
        <v>2.2730000000000001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7">
        <f t="shared" si="2"/>
        <v>35720.207000000009</v>
      </c>
      <c r="BN27" s="39"/>
      <c r="BO27" s="140">
        <v>263.495</v>
      </c>
      <c r="BZ27" s="2"/>
    </row>
    <row r="28" spans="1:78">
      <c r="A28" s="22" t="s">
        <v>35</v>
      </c>
      <c r="B28" s="34" t="s">
        <v>243</v>
      </c>
      <c r="C28" s="35">
        <f t="shared" si="0"/>
        <v>1488.7330000000002</v>
      </c>
      <c r="D28" s="34">
        <v>-1256.577</v>
      </c>
      <c r="E28" s="34">
        <v>0</v>
      </c>
      <c r="F28" s="34">
        <v>57.392000000000003</v>
      </c>
      <c r="G28" s="34">
        <v>0</v>
      </c>
      <c r="H28" s="34">
        <v>0</v>
      </c>
      <c r="I28" s="34">
        <v>0</v>
      </c>
      <c r="J28" s="34">
        <v>0</v>
      </c>
      <c r="K28" s="34">
        <f t="shared" si="1"/>
        <v>2687.9180000000001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2641.864</v>
      </c>
      <c r="AG28" s="35">
        <v>1.0469999999999999</v>
      </c>
      <c r="AH28" s="35">
        <v>21.911000000000001</v>
      </c>
      <c r="AI28" s="35">
        <v>0</v>
      </c>
      <c r="AJ28" s="35">
        <v>1.0469999999999999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22.048999999999999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7">
        <f t="shared" si="2"/>
        <v>2687.9180000000001</v>
      </c>
      <c r="BN28" s="39"/>
      <c r="BO28" s="140">
        <v>0</v>
      </c>
      <c r="BZ28" s="2"/>
    </row>
    <row r="29" spans="1:78">
      <c r="A29" s="22" t="s">
        <v>36</v>
      </c>
      <c r="B29" s="34" t="s">
        <v>151</v>
      </c>
      <c r="C29" s="35">
        <f t="shared" si="0"/>
        <v>0</v>
      </c>
      <c r="D29" s="34">
        <v>-2233.8789999999999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 t="shared" si="1"/>
        <v>2233.8790000000004</v>
      </c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2050.8960000000002</v>
      </c>
      <c r="AH29" s="35">
        <v>0</v>
      </c>
      <c r="AI29" s="35">
        <v>1.9179999999999999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147.29400000000001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33.771000000000001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7">
        <f t="shared" si="2"/>
        <v>2233.8790000000004</v>
      </c>
      <c r="BN29" s="39"/>
      <c r="BO29" s="140">
        <v>0</v>
      </c>
      <c r="BZ29" s="2"/>
    </row>
    <row r="30" spans="1:78">
      <c r="A30" s="22" t="s">
        <v>37</v>
      </c>
      <c r="B30" s="34" t="s">
        <v>305</v>
      </c>
      <c r="C30" s="35">
        <f t="shared" si="0"/>
        <v>0</v>
      </c>
      <c r="D30" s="34">
        <v>-8729.5409999999993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f t="shared" si="1"/>
        <v>8729.5409999999993</v>
      </c>
      <c r="L30" s="3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8.3290000000000006</v>
      </c>
      <c r="T30" s="35">
        <v>0</v>
      </c>
      <c r="U30" s="35">
        <v>114.997</v>
      </c>
      <c r="V30" s="35">
        <v>0</v>
      </c>
      <c r="W30" s="35">
        <v>6.7590000000000003</v>
      </c>
      <c r="X30" s="35">
        <v>0</v>
      </c>
      <c r="Y30" s="35">
        <v>0</v>
      </c>
      <c r="Z30" s="35">
        <v>0</v>
      </c>
      <c r="AA30" s="35">
        <v>2.4670000000000001</v>
      </c>
      <c r="AB30" s="35">
        <v>0</v>
      </c>
      <c r="AC30" s="35">
        <v>10.462</v>
      </c>
      <c r="AD30" s="35">
        <v>0</v>
      </c>
      <c r="AE30" s="35">
        <v>15.173</v>
      </c>
      <c r="AF30" s="35">
        <v>0</v>
      </c>
      <c r="AG30" s="35">
        <v>2.9990000000000001</v>
      </c>
      <c r="AH30" s="35">
        <v>8539.5619999999999</v>
      </c>
      <c r="AI30" s="35">
        <v>28.792999999999999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7">
        <f t="shared" si="2"/>
        <v>8729.5409999999993</v>
      </c>
      <c r="BN30" s="39"/>
      <c r="BO30" s="140">
        <v>0</v>
      </c>
      <c r="BZ30" s="2"/>
    </row>
    <row r="31" spans="1:78">
      <c r="A31" s="22" t="s">
        <v>38</v>
      </c>
      <c r="B31" s="34" t="s">
        <v>152</v>
      </c>
      <c r="C31" s="35">
        <f t="shared" si="0"/>
        <v>0</v>
      </c>
      <c r="D31" s="34">
        <v>-22454.001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f t="shared" si="1"/>
        <v>22454.000999999997</v>
      </c>
      <c r="L31" s="36">
        <v>0</v>
      </c>
      <c r="M31" s="35">
        <v>0</v>
      </c>
      <c r="N31" s="35">
        <v>179.99700000000001</v>
      </c>
      <c r="O31" s="35">
        <v>579.16499999999996</v>
      </c>
      <c r="P31" s="35">
        <v>853.50800000000004</v>
      </c>
      <c r="Q31" s="35">
        <v>100.88500000000001</v>
      </c>
      <c r="R31" s="35">
        <v>147.80000000000001</v>
      </c>
      <c r="S31" s="35">
        <v>0</v>
      </c>
      <c r="T31" s="35">
        <v>0</v>
      </c>
      <c r="U31" s="35">
        <v>0</v>
      </c>
      <c r="V31" s="35">
        <v>0.89500000000000002</v>
      </c>
      <c r="W31" s="35">
        <v>0</v>
      </c>
      <c r="X31" s="35">
        <v>0</v>
      </c>
      <c r="Y31" s="35">
        <v>0</v>
      </c>
      <c r="Z31" s="35">
        <v>0.751</v>
      </c>
      <c r="AA31" s="35">
        <v>32.469000000000001</v>
      </c>
      <c r="AB31" s="35">
        <v>35.762999999999998</v>
      </c>
      <c r="AC31" s="35">
        <v>0</v>
      </c>
      <c r="AD31" s="35">
        <v>0.21299999999999999</v>
      </c>
      <c r="AE31" s="35">
        <v>1.669</v>
      </c>
      <c r="AF31" s="35">
        <v>0</v>
      </c>
      <c r="AG31" s="35">
        <v>1.1879999999999999</v>
      </c>
      <c r="AH31" s="35">
        <v>8.8539999999999992</v>
      </c>
      <c r="AI31" s="35">
        <v>19715.530999999999</v>
      </c>
      <c r="AJ31" s="35">
        <v>0</v>
      </c>
      <c r="AK31" s="35">
        <v>0</v>
      </c>
      <c r="AL31" s="35">
        <v>0</v>
      </c>
      <c r="AM31" s="35">
        <v>1.615</v>
      </c>
      <c r="AN31" s="35">
        <v>5.4560000000000004</v>
      </c>
      <c r="AO31" s="35">
        <v>44.024999999999999</v>
      </c>
      <c r="AP31" s="35">
        <v>641.11699999999996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16.004999999999999</v>
      </c>
      <c r="AY31" s="35">
        <v>0</v>
      </c>
      <c r="AZ31" s="35">
        <v>0</v>
      </c>
      <c r="BA31" s="35">
        <v>27.14</v>
      </c>
      <c r="BB31" s="35">
        <v>0</v>
      </c>
      <c r="BC31" s="35">
        <v>0</v>
      </c>
      <c r="BD31" s="35">
        <v>0</v>
      </c>
      <c r="BE31" s="35">
        <v>0</v>
      </c>
      <c r="BF31" s="35">
        <v>16.529</v>
      </c>
      <c r="BG31" s="35">
        <v>36.049999999999997</v>
      </c>
      <c r="BH31" s="35">
        <v>0</v>
      </c>
      <c r="BI31" s="35">
        <v>7.3760000000000003</v>
      </c>
      <c r="BJ31" s="35">
        <v>0</v>
      </c>
      <c r="BK31" s="35">
        <v>0</v>
      </c>
      <c r="BL31" s="35">
        <v>0</v>
      </c>
      <c r="BM31" s="37">
        <f t="shared" si="2"/>
        <v>22454.000999999997</v>
      </c>
      <c r="BN31" s="39"/>
      <c r="BO31" s="140">
        <v>0</v>
      </c>
      <c r="BZ31" s="2"/>
    </row>
    <row r="32" spans="1:78">
      <c r="A32" s="22" t="s">
        <v>39</v>
      </c>
      <c r="B32" s="34" t="s">
        <v>153</v>
      </c>
      <c r="C32" s="35">
        <f t="shared" si="0"/>
        <v>21338.106</v>
      </c>
      <c r="D32" s="34">
        <v>0</v>
      </c>
      <c r="E32" s="34">
        <v>0</v>
      </c>
      <c r="F32" s="34">
        <v>266.39999999999998</v>
      </c>
      <c r="G32" s="34">
        <v>0</v>
      </c>
      <c r="H32" s="34">
        <v>0</v>
      </c>
      <c r="I32" s="34">
        <v>0</v>
      </c>
      <c r="J32" s="34">
        <v>0</v>
      </c>
      <c r="K32" s="34">
        <f t="shared" si="1"/>
        <v>21071.705999999998</v>
      </c>
      <c r="L32" s="36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1.2450000000000001</v>
      </c>
      <c r="AG32" s="35">
        <v>21.222999999999999</v>
      </c>
      <c r="AH32" s="35">
        <v>189.72200000000001</v>
      </c>
      <c r="AI32" s="35">
        <v>12.379</v>
      </c>
      <c r="AJ32" s="35">
        <v>20839.723999999998</v>
      </c>
      <c r="AK32" s="35">
        <v>0</v>
      </c>
      <c r="AL32" s="35">
        <v>0</v>
      </c>
      <c r="AM32" s="35">
        <v>0</v>
      </c>
      <c r="AN32" s="35">
        <v>0</v>
      </c>
      <c r="AO32" s="35">
        <v>5.6639999999999997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1.7490000000000001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7">
        <f t="shared" si="2"/>
        <v>21071.705999999998</v>
      </c>
      <c r="BN32" s="39"/>
      <c r="BO32" s="140">
        <v>0</v>
      </c>
      <c r="BZ32" s="2"/>
    </row>
    <row r="33" spans="1:78">
      <c r="A33" s="22" t="s">
        <v>40</v>
      </c>
      <c r="B33" s="34" t="s">
        <v>41</v>
      </c>
      <c r="C33" s="35">
        <f t="shared" si="0"/>
        <v>3835.5740000000001</v>
      </c>
      <c r="D33" s="34">
        <v>0</v>
      </c>
      <c r="E33" s="34">
        <v>0</v>
      </c>
      <c r="F33" s="34">
        <v>185.989</v>
      </c>
      <c r="G33" s="34">
        <v>0</v>
      </c>
      <c r="H33" s="34">
        <v>0</v>
      </c>
      <c r="I33" s="34">
        <v>0</v>
      </c>
      <c r="J33" s="34">
        <v>0</v>
      </c>
      <c r="K33" s="34">
        <f t="shared" si="1"/>
        <v>3649.585</v>
      </c>
      <c r="L33" s="36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104.208</v>
      </c>
      <c r="AI33" s="35">
        <v>0</v>
      </c>
      <c r="AJ33" s="35">
        <v>0</v>
      </c>
      <c r="AK33" s="35">
        <v>3545.377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7">
        <f t="shared" si="2"/>
        <v>3649.585</v>
      </c>
      <c r="BN33" s="39"/>
      <c r="BO33" s="140">
        <v>0</v>
      </c>
      <c r="BZ33" s="2"/>
    </row>
    <row r="34" spans="1:78">
      <c r="A34" s="22" t="s">
        <v>42</v>
      </c>
      <c r="B34" s="34" t="s">
        <v>43</v>
      </c>
      <c r="C34" s="35">
        <f t="shared" si="0"/>
        <v>11800.265000000001</v>
      </c>
      <c r="D34" s="34">
        <v>0</v>
      </c>
      <c r="E34" s="34">
        <v>0</v>
      </c>
      <c r="F34" s="34">
        <v>426.11200000000002</v>
      </c>
      <c r="G34" s="34">
        <v>0</v>
      </c>
      <c r="H34" s="34">
        <v>31.079000000000001</v>
      </c>
      <c r="I34" s="34">
        <v>0</v>
      </c>
      <c r="J34" s="34">
        <v>0</v>
      </c>
      <c r="K34" s="34">
        <f t="shared" si="1"/>
        <v>11343.074000000001</v>
      </c>
      <c r="L34" s="36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8919.06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7">
        <f t="shared" si="2"/>
        <v>8919.06</v>
      </c>
      <c r="BN34" s="39"/>
      <c r="BO34" s="140">
        <v>2424.0140000000001</v>
      </c>
      <c r="BZ34" s="2"/>
    </row>
    <row r="35" spans="1:78">
      <c r="A35" s="22" t="s">
        <v>44</v>
      </c>
      <c r="B35" s="34" t="s">
        <v>154</v>
      </c>
      <c r="C35" s="35">
        <f t="shared" si="0"/>
        <v>19242.310000000001</v>
      </c>
      <c r="D35" s="34">
        <v>0</v>
      </c>
      <c r="E35" s="34">
        <v>0</v>
      </c>
      <c r="F35" s="34">
        <v>6.4550000000000001</v>
      </c>
      <c r="G35" s="34">
        <v>0</v>
      </c>
      <c r="H35" s="34">
        <v>0</v>
      </c>
      <c r="I35" s="34">
        <v>0</v>
      </c>
      <c r="J35" s="34">
        <v>0</v>
      </c>
      <c r="K35" s="34">
        <f t="shared" si="1"/>
        <v>19235.855</v>
      </c>
      <c r="L35" s="36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4.6580000000000004</v>
      </c>
      <c r="AG35" s="35">
        <v>5.7000000000000002E-2</v>
      </c>
      <c r="AH35" s="35">
        <v>176.01900000000001</v>
      </c>
      <c r="AI35" s="35">
        <v>20.702999999999999</v>
      </c>
      <c r="AJ35" s="35">
        <v>798.64099999999996</v>
      </c>
      <c r="AK35" s="35">
        <v>0</v>
      </c>
      <c r="AL35" s="35">
        <v>0</v>
      </c>
      <c r="AM35" s="35">
        <v>14940.5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7">
        <f t="shared" si="2"/>
        <v>15940.578</v>
      </c>
      <c r="BN35" s="39"/>
      <c r="BO35" s="140">
        <v>3295.277</v>
      </c>
      <c r="BZ35" s="2"/>
    </row>
    <row r="36" spans="1:78">
      <c r="A36" s="22" t="s">
        <v>45</v>
      </c>
      <c r="B36" s="34" t="s">
        <v>227</v>
      </c>
      <c r="C36" s="35">
        <f t="shared" si="0"/>
        <v>332.35500000000002</v>
      </c>
      <c r="D36" s="34">
        <v>0</v>
      </c>
      <c r="E36" s="34">
        <v>0</v>
      </c>
      <c r="F36" s="34">
        <v>28.988</v>
      </c>
      <c r="G36" s="34">
        <v>0</v>
      </c>
      <c r="H36" s="34">
        <v>0</v>
      </c>
      <c r="I36" s="34">
        <v>0</v>
      </c>
      <c r="J36" s="34">
        <v>0</v>
      </c>
      <c r="K36" s="34">
        <f t="shared" si="1"/>
        <v>303.36700000000002</v>
      </c>
      <c r="L36" s="36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295.60000000000002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7">
        <f t="shared" si="2"/>
        <v>295.60000000000002</v>
      </c>
      <c r="BN36" s="39"/>
      <c r="BO36" s="140">
        <v>7.7670000000000003</v>
      </c>
      <c r="BZ36" s="2"/>
    </row>
    <row r="37" spans="1:78">
      <c r="A37" s="22" t="s">
        <v>46</v>
      </c>
      <c r="B37" s="34" t="s">
        <v>47</v>
      </c>
      <c r="C37" s="35">
        <f t="shared" si="0"/>
        <v>33336.904000000002</v>
      </c>
      <c r="D37" s="34">
        <v>0</v>
      </c>
      <c r="E37" s="34">
        <v>0</v>
      </c>
      <c r="F37" s="34">
        <v>2251.4360000000001</v>
      </c>
      <c r="G37" s="34">
        <v>0</v>
      </c>
      <c r="H37" s="34">
        <v>960.95399999999995</v>
      </c>
      <c r="I37" s="34">
        <v>0</v>
      </c>
      <c r="J37" s="34">
        <v>0</v>
      </c>
      <c r="K37" s="34">
        <f t="shared" si="1"/>
        <v>30124.513999999999</v>
      </c>
      <c r="L37" s="36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7.0880000000000001</v>
      </c>
      <c r="AF37" s="35">
        <v>0</v>
      </c>
      <c r="AG37" s="35">
        <v>0</v>
      </c>
      <c r="AH37" s="35">
        <v>0</v>
      </c>
      <c r="AI37" s="35">
        <v>9.0860000000000003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27289.042000000001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2819.2979999999998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7">
        <f t="shared" si="2"/>
        <v>30124.513999999999</v>
      </c>
      <c r="BN37" s="39"/>
      <c r="BO37" s="140">
        <v>0</v>
      </c>
      <c r="BZ37" s="2"/>
    </row>
    <row r="38" spans="1:78">
      <c r="A38" s="22" t="s">
        <v>48</v>
      </c>
      <c r="B38" s="34" t="s">
        <v>290</v>
      </c>
      <c r="C38" s="35">
        <f t="shared" si="0"/>
        <v>13212.736000000001</v>
      </c>
      <c r="D38" s="34">
        <v>0</v>
      </c>
      <c r="E38" s="34">
        <v>0</v>
      </c>
      <c r="F38" s="34">
        <v>341.72399999999999</v>
      </c>
      <c r="G38" s="34">
        <v>0</v>
      </c>
      <c r="H38" s="34">
        <v>0</v>
      </c>
      <c r="I38" s="34">
        <v>0</v>
      </c>
      <c r="J38" s="34">
        <v>0</v>
      </c>
      <c r="K38" s="34">
        <f t="shared" si="1"/>
        <v>12871.012000000001</v>
      </c>
      <c r="L38" s="36">
        <v>4.6749999999999998</v>
      </c>
      <c r="M38" s="35">
        <v>0</v>
      </c>
      <c r="N38" s="35">
        <v>0</v>
      </c>
      <c r="O38" s="35">
        <v>21.114000000000001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6.7140000000000004</v>
      </c>
      <c r="AG38" s="35">
        <v>0</v>
      </c>
      <c r="AH38" s="35">
        <v>1.7170000000000001</v>
      </c>
      <c r="AI38" s="35">
        <v>88.563000000000002</v>
      </c>
      <c r="AJ38" s="35">
        <v>15.731</v>
      </c>
      <c r="AK38" s="35">
        <v>12.593999999999999</v>
      </c>
      <c r="AL38" s="35">
        <v>0</v>
      </c>
      <c r="AM38" s="35">
        <v>0</v>
      </c>
      <c r="AN38" s="35">
        <v>0</v>
      </c>
      <c r="AO38" s="35">
        <v>3977.54</v>
      </c>
      <c r="AP38" s="35">
        <v>8188.4610000000002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490.072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4.6959999999999997</v>
      </c>
      <c r="BD38" s="35">
        <v>0</v>
      </c>
      <c r="BE38" s="35">
        <v>0</v>
      </c>
      <c r="BF38" s="35">
        <v>0</v>
      </c>
      <c r="BG38" s="35">
        <v>43.515000000000001</v>
      </c>
      <c r="BH38" s="35">
        <v>0</v>
      </c>
      <c r="BI38" s="35">
        <v>15.62</v>
      </c>
      <c r="BJ38" s="35">
        <v>0</v>
      </c>
      <c r="BK38" s="35">
        <v>0</v>
      </c>
      <c r="BL38" s="35">
        <v>0</v>
      </c>
      <c r="BM38" s="37">
        <f t="shared" si="2"/>
        <v>12871.012000000001</v>
      </c>
      <c r="BN38" s="39"/>
      <c r="BO38" s="140">
        <v>0</v>
      </c>
      <c r="BZ38" s="2"/>
    </row>
    <row r="39" spans="1:78">
      <c r="A39" s="22" t="s">
        <v>49</v>
      </c>
      <c r="B39" s="34" t="s">
        <v>244</v>
      </c>
      <c r="C39" s="35">
        <f t="shared" si="0"/>
        <v>1639.71</v>
      </c>
      <c r="D39" s="34">
        <v>0</v>
      </c>
      <c r="E39" s="34">
        <v>0</v>
      </c>
      <c r="F39" s="34">
        <v>117.339</v>
      </c>
      <c r="G39" s="34">
        <v>0</v>
      </c>
      <c r="H39" s="34">
        <v>0</v>
      </c>
      <c r="I39" s="34">
        <v>0</v>
      </c>
      <c r="J39" s="34">
        <v>5.9790000000000001</v>
      </c>
      <c r="K39" s="34">
        <f t="shared" si="1"/>
        <v>1516.3920000000001</v>
      </c>
      <c r="L39" s="36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6.9000000000000006E-2</v>
      </c>
      <c r="AH39" s="35">
        <v>0</v>
      </c>
      <c r="AI39" s="35">
        <v>2.714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1112.2760000000001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13.215999999999999</v>
      </c>
      <c r="AY39" s="35">
        <v>0</v>
      </c>
      <c r="AZ39" s="35">
        <v>0</v>
      </c>
      <c r="BA39" s="35">
        <v>0</v>
      </c>
      <c r="BB39" s="35">
        <v>0</v>
      </c>
      <c r="BC39" s="35">
        <v>111.209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13.661</v>
      </c>
      <c r="BJ39" s="35">
        <v>0</v>
      </c>
      <c r="BK39" s="35">
        <v>0</v>
      </c>
      <c r="BL39" s="35">
        <v>0</v>
      </c>
      <c r="BM39" s="37">
        <f t="shared" si="2"/>
        <v>1253.145</v>
      </c>
      <c r="BN39" s="39"/>
      <c r="BO39" s="140">
        <v>263.24700000000001</v>
      </c>
      <c r="BZ39" s="2"/>
    </row>
    <row r="40" spans="1:78">
      <c r="A40" s="22" t="s">
        <v>50</v>
      </c>
      <c r="B40" s="34" t="s">
        <v>51</v>
      </c>
      <c r="C40" s="35">
        <f t="shared" si="0"/>
        <v>9557.5480000000007</v>
      </c>
      <c r="D40" s="34">
        <v>0</v>
      </c>
      <c r="E40" s="34">
        <v>0</v>
      </c>
      <c r="F40" s="34">
        <v>719.65800000000002</v>
      </c>
      <c r="G40" s="34">
        <v>0</v>
      </c>
      <c r="H40" s="34">
        <v>0</v>
      </c>
      <c r="I40" s="34">
        <v>0</v>
      </c>
      <c r="J40" s="34">
        <v>0</v>
      </c>
      <c r="K40" s="34">
        <f t="shared" si="1"/>
        <v>8837.8900000000012</v>
      </c>
      <c r="L40" s="3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10.266</v>
      </c>
      <c r="AH40" s="35">
        <v>0.95299999999999996</v>
      </c>
      <c r="AI40" s="35">
        <v>123.364</v>
      </c>
      <c r="AJ40" s="35">
        <v>0</v>
      </c>
      <c r="AK40" s="35">
        <v>0</v>
      </c>
      <c r="AL40" s="35">
        <v>0</v>
      </c>
      <c r="AM40" s="35">
        <v>0</v>
      </c>
      <c r="AN40" s="35">
        <v>0.98499999999999999</v>
      </c>
      <c r="AO40" s="35">
        <v>55.529000000000003</v>
      </c>
      <c r="AP40" s="35">
        <v>21.951000000000001</v>
      </c>
      <c r="AQ40" s="35">
        <v>0</v>
      </c>
      <c r="AR40" s="35">
        <v>8288.018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11.831</v>
      </c>
      <c r="BJ40" s="35">
        <v>0</v>
      </c>
      <c r="BK40" s="35">
        <v>0</v>
      </c>
      <c r="BL40" s="35">
        <v>0</v>
      </c>
      <c r="BM40" s="37">
        <f t="shared" si="2"/>
        <v>8512.8970000000008</v>
      </c>
      <c r="BN40" s="39"/>
      <c r="BO40" s="140">
        <v>324.99299999999999</v>
      </c>
      <c r="BZ40" s="2"/>
    </row>
    <row r="41" spans="1:78">
      <c r="A41" s="22" t="s">
        <v>52</v>
      </c>
      <c r="B41" s="34" t="s">
        <v>306</v>
      </c>
      <c r="C41" s="35">
        <f t="shared" si="0"/>
        <v>2532.9670000000001</v>
      </c>
      <c r="D41" s="34">
        <v>0</v>
      </c>
      <c r="E41" s="34">
        <v>0</v>
      </c>
      <c r="F41" s="34">
        <v>9.5139999999999993</v>
      </c>
      <c r="G41" s="34">
        <v>0</v>
      </c>
      <c r="H41" s="34">
        <v>0</v>
      </c>
      <c r="I41" s="34">
        <v>0</v>
      </c>
      <c r="J41" s="34">
        <v>0</v>
      </c>
      <c r="K41" s="34">
        <f t="shared" si="1"/>
        <v>2523.453</v>
      </c>
      <c r="L41" s="36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136.50200000000001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1167.8389999999999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1.7969999999999999</v>
      </c>
      <c r="BJ41" s="35">
        <v>0</v>
      </c>
      <c r="BK41" s="35">
        <v>0</v>
      </c>
      <c r="BL41" s="35">
        <v>0</v>
      </c>
      <c r="BM41" s="37">
        <f t="shared" si="2"/>
        <v>1306.1379999999999</v>
      </c>
      <c r="BN41" s="39"/>
      <c r="BO41" s="140">
        <v>1217.3150000000001</v>
      </c>
      <c r="BZ41" s="2"/>
    </row>
    <row r="42" spans="1:78">
      <c r="A42" s="22" t="s">
        <v>53</v>
      </c>
      <c r="B42" s="34" t="s">
        <v>299</v>
      </c>
      <c r="C42" s="35">
        <f t="shared" si="0"/>
        <v>18629.517</v>
      </c>
      <c r="D42" s="34">
        <v>0</v>
      </c>
      <c r="E42" s="34">
        <v>0</v>
      </c>
      <c r="F42" s="34">
        <v>0</v>
      </c>
      <c r="G42" s="34">
        <v>0</v>
      </c>
      <c r="H42" s="34">
        <v>379.53300000000002</v>
      </c>
      <c r="I42" s="34">
        <v>0</v>
      </c>
      <c r="J42" s="34">
        <v>0</v>
      </c>
      <c r="K42" s="34">
        <f t="shared" si="1"/>
        <v>18249.984</v>
      </c>
      <c r="L42" s="36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17453.075000000001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7">
        <f t="shared" si="2"/>
        <v>17453.075000000001</v>
      </c>
      <c r="BN42" s="39"/>
      <c r="BO42" s="140">
        <v>796.90899999999999</v>
      </c>
      <c r="BZ42" s="2"/>
    </row>
    <row r="43" spans="1:78">
      <c r="A43" s="22" t="s">
        <v>54</v>
      </c>
      <c r="B43" s="34" t="s">
        <v>155</v>
      </c>
      <c r="C43" s="35">
        <f t="shared" si="0"/>
        <v>2893.5360000000001</v>
      </c>
      <c r="D43" s="34">
        <v>0</v>
      </c>
      <c r="E43" s="34">
        <v>0</v>
      </c>
      <c r="F43" s="34">
        <v>0</v>
      </c>
      <c r="G43" s="34">
        <v>0</v>
      </c>
      <c r="H43" s="34">
        <v>97.665999999999997</v>
      </c>
      <c r="I43" s="34">
        <v>0</v>
      </c>
      <c r="J43" s="34">
        <v>0</v>
      </c>
      <c r="K43" s="34">
        <f t="shared" si="1"/>
        <v>2795.87</v>
      </c>
      <c r="L43" s="36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1887.0989999999999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7">
        <f t="shared" si="2"/>
        <v>1887.0989999999999</v>
      </c>
      <c r="BN43" s="39"/>
      <c r="BO43" s="140">
        <v>908.77099999999996</v>
      </c>
      <c r="BZ43" s="2"/>
    </row>
    <row r="44" spans="1:78">
      <c r="A44" s="22" t="s">
        <v>55</v>
      </c>
      <c r="B44" s="34" t="s">
        <v>230</v>
      </c>
      <c r="C44" s="35">
        <f t="shared" si="0"/>
        <v>1479.9379999999999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1479.9379999999999</v>
      </c>
      <c r="L44" s="36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1.377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1426.2719999999999</v>
      </c>
      <c r="AW44" s="35">
        <v>0</v>
      </c>
      <c r="AX44" s="35">
        <v>0</v>
      </c>
      <c r="AY44" s="35">
        <v>0</v>
      </c>
      <c r="AZ44" s="35">
        <v>0</v>
      </c>
      <c r="BA44" s="35">
        <v>2.9990000000000001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49.29</v>
      </c>
      <c r="BJ44" s="35">
        <v>0</v>
      </c>
      <c r="BK44" s="35">
        <v>0</v>
      </c>
      <c r="BL44" s="35">
        <v>0</v>
      </c>
      <c r="BM44" s="37">
        <f t="shared" si="2"/>
        <v>1479.9379999999999</v>
      </c>
      <c r="BN44" s="39"/>
      <c r="BO44" s="140">
        <v>0</v>
      </c>
      <c r="BZ44" s="2"/>
    </row>
    <row r="45" spans="1:78">
      <c r="A45" s="22" t="s">
        <v>56</v>
      </c>
      <c r="B45" s="34" t="s">
        <v>231</v>
      </c>
      <c r="C45" s="35">
        <f t="shared" si="0"/>
        <v>19373.263000000003</v>
      </c>
      <c r="D45" s="34">
        <v>0</v>
      </c>
      <c r="E45" s="34">
        <v>0</v>
      </c>
      <c r="F45" s="34">
        <v>159.57</v>
      </c>
      <c r="G45" s="34">
        <v>0</v>
      </c>
      <c r="H45" s="34">
        <v>0.115</v>
      </c>
      <c r="I45" s="34">
        <v>0</v>
      </c>
      <c r="J45" s="34">
        <v>0</v>
      </c>
      <c r="K45" s="34">
        <f t="shared" si="1"/>
        <v>19213.578000000001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6.5830000000000002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3.508</v>
      </c>
      <c r="AA45" s="35">
        <v>0</v>
      </c>
      <c r="AB45" s="35">
        <v>0</v>
      </c>
      <c r="AC45" s="35">
        <v>0</v>
      </c>
      <c r="AD45" s="35">
        <v>0</v>
      </c>
      <c r="AE45" s="35">
        <v>298.55</v>
      </c>
      <c r="AF45" s="35">
        <v>19.263000000000002</v>
      </c>
      <c r="AG45" s="35">
        <v>35.073999999999998</v>
      </c>
      <c r="AH45" s="35">
        <v>76.754000000000005</v>
      </c>
      <c r="AI45" s="35">
        <v>91.533000000000001</v>
      </c>
      <c r="AJ45" s="35">
        <v>0</v>
      </c>
      <c r="AK45" s="35">
        <v>0</v>
      </c>
      <c r="AL45" s="35">
        <v>0</v>
      </c>
      <c r="AM45" s="35">
        <v>0</v>
      </c>
      <c r="AN45" s="35">
        <v>20.556000000000001</v>
      </c>
      <c r="AO45" s="35">
        <v>46.706000000000003</v>
      </c>
      <c r="AP45" s="35">
        <v>0</v>
      </c>
      <c r="AQ45" s="35">
        <v>0</v>
      </c>
      <c r="AR45" s="35">
        <v>17.669</v>
      </c>
      <c r="AS45" s="35">
        <v>0</v>
      </c>
      <c r="AT45" s="35">
        <v>0</v>
      </c>
      <c r="AU45" s="35">
        <v>0</v>
      </c>
      <c r="AV45" s="35">
        <v>0</v>
      </c>
      <c r="AW45" s="35">
        <v>18358.528999999999</v>
      </c>
      <c r="AX45" s="35">
        <v>5.9180000000000001</v>
      </c>
      <c r="AY45" s="35">
        <v>0</v>
      </c>
      <c r="AZ45" s="35">
        <v>0</v>
      </c>
      <c r="BA45" s="35">
        <v>0</v>
      </c>
      <c r="BB45" s="35">
        <v>0</v>
      </c>
      <c r="BC45" s="35">
        <v>230.85499999999999</v>
      </c>
      <c r="BD45" s="35">
        <v>0</v>
      </c>
      <c r="BE45" s="35">
        <v>0</v>
      </c>
      <c r="BF45" s="35">
        <v>2.08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7">
        <f t="shared" si="2"/>
        <v>19213.578000000001</v>
      </c>
      <c r="BN45" s="39"/>
      <c r="BO45" s="140">
        <v>0</v>
      </c>
      <c r="BZ45" s="2"/>
    </row>
    <row r="46" spans="1:78">
      <c r="A46" s="22" t="s">
        <v>57</v>
      </c>
      <c r="B46" s="34" t="s">
        <v>245</v>
      </c>
      <c r="C46" s="35">
        <f t="shared" si="0"/>
        <v>10454.870000000001</v>
      </c>
      <c r="D46" s="34">
        <v>0</v>
      </c>
      <c r="E46" s="34">
        <v>0</v>
      </c>
      <c r="F46" s="34">
        <v>165.62799999999999</v>
      </c>
      <c r="G46" s="34">
        <v>0</v>
      </c>
      <c r="H46" s="34">
        <v>0</v>
      </c>
      <c r="I46" s="34">
        <v>0</v>
      </c>
      <c r="J46" s="34">
        <v>1.4999999999999999E-2</v>
      </c>
      <c r="K46" s="34">
        <f t="shared" si="1"/>
        <v>10289.227000000001</v>
      </c>
      <c r="L46" s="36">
        <v>0</v>
      </c>
      <c r="M46" s="35">
        <v>0</v>
      </c>
      <c r="N46" s="35">
        <v>0</v>
      </c>
      <c r="O46" s="35">
        <v>72.915999999999997</v>
      </c>
      <c r="P46" s="35">
        <v>87.242000000000004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5.5910000000000002</v>
      </c>
      <c r="AF46" s="35">
        <v>30.719000000000001</v>
      </c>
      <c r="AG46" s="35">
        <v>5.5439999999999996</v>
      </c>
      <c r="AH46" s="35">
        <v>242.60300000000001</v>
      </c>
      <c r="AI46" s="35">
        <v>71.478999999999999</v>
      </c>
      <c r="AJ46" s="35">
        <v>0</v>
      </c>
      <c r="AK46" s="35">
        <v>6.2539999999999996</v>
      </c>
      <c r="AL46" s="35">
        <v>0</v>
      </c>
      <c r="AM46" s="35">
        <v>594.81100000000004</v>
      </c>
      <c r="AN46" s="35">
        <v>142.44300000000001</v>
      </c>
      <c r="AO46" s="35">
        <v>198.13300000000001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25.062999999999999</v>
      </c>
      <c r="AX46" s="35">
        <v>3801.5459999999998</v>
      </c>
      <c r="AY46" s="35">
        <v>0</v>
      </c>
      <c r="AZ46" s="35">
        <v>0</v>
      </c>
      <c r="BA46" s="35">
        <v>0</v>
      </c>
      <c r="BB46" s="35">
        <v>0</v>
      </c>
      <c r="BC46" s="35">
        <v>159.12100000000001</v>
      </c>
      <c r="BD46" s="35">
        <v>0</v>
      </c>
      <c r="BE46" s="35">
        <v>0</v>
      </c>
      <c r="BF46" s="35">
        <v>-0.78800000000000003</v>
      </c>
      <c r="BG46" s="35">
        <v>0</v>
      </c>
      <c r="BH46" s="35">
        <v>0</v>
      </c>
      <c r="BI46" s="35">
        <v>99.998999999999995</v>
      </c>
      <c r="BJ46" s="35">
        <v>0</v>
      </c>
      <c r="BK46" s="35">
        <v>0</v>
      </c>
      <c r="BL46" s="35">
        <v>0</v>
      </c>
      <c r="BM46" s="37">
        <f t="shared" si="2"/>
        <v>5542.6760000000004</v>
      </c>
      <c r="BN46" s="39"/>
      <c r="BO46" s="140">
        <v>4746.5510000000004</v>
      </c>
      <c r="BZ46" s="2"/>
    </row>
    <row r="47" spans="1:78">
      <c r="A47" s="22" t="s">
        <v>58</v>
      </c>
      <c r="B47" s="34" t="s">
        <v>233</v>
      </c>
      <c r="C47" s="35">
        <f t="shared" si="0"/>
        <v>22.689</v>
      </c>
      <c r="D47" s="34">
        <v>0</v>
      </c>
      <c r="E47" s="34">
        <v>0</v>
      </c>
      <c r="F47" s="34">
        <v>2.2240000000000002</v>
      </c>
      <c r="G47" s="34">
        <v>0</v>
      </c>
      <c r="H47" s="34">
        <v>0</v>
      </c>
      <c r="I47" s="34">
        <v>0</v>
      </c>
      <c r="J47" s="34">
        <v>0</v>
      </c>
      <c r="K47" s="34">
        <f t="shared" si="1"/>
        <v>20.465</v>
      </c>
      <c r="L47" s="36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20.465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7">
        <f t="shared" si="2"/>
        <v>20.465</v>
      </c>
      <c r="BN47" s="39"/>
      <c r="BO47" s="140">
        <v>0</v>
      </c>
      <c r="BZ47" s="2"/>
    </row>
    <row r="48" spans="1:78">
      <c r="A48" s="22" t="s">
        <v>59</v>
      </c>
      <c r="B48" s="34" t="s">
        <v>234</v>
      </c>
      <c r="C48" s="35">
        <f t="shared" si="0"/>
        <v>7527.2390000000005</v>
      </c>
      <c r="D48" s="34">
        <v>0</v>
      </c>
      <c r="E48" s="34">
        <v>0</v>
      </c>
      <c r="F48" s="34">
        <v>292.08499999999998</v>
      </c>
      <c r="G48" s="34">
        <v>0</v>
      </c>
      <c r="H48" s="34">
        <v>0</v>
      </c>
      <c r="I48" s="34">
        <v>0</v>
      </c>
      <c r="J48" s="34">
        <v>0</v>
      </c>
      <c r="K48" s="34">
        <f t="shared" si="1"/>
        <v>7235.1540000000005</v>
      </c>
      <c r="L48" s="36">
        <v>0</v>
      </c>
      <c r="M48" s="35">
        <v>0</v>
      </c>
      <c r="N48" s="35">
        <v>0</v>
      </c>
      <c r="O48" s="35">
        <v>0</v>
      </c>
      <c r="P48" s="35">
        <v>5.1050000000000004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58.857999999999997</v>
      </c>
      <c r="AE48" s="35">
        <v>76.456000000000003</v>
      </c>
      <c r="AF48" s="35">
        <v>30.289000000000001</v>
      </c>
      <c r="AG48" s="35">
        <v>0.311</v>
      </c>
      <c r="AH48" s="35">
        <v>40.15</v>
      </c>
      <c r="AI48" s="35">
        <v>106.34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24.268999999999998</v>
      </c>
      <c r="AP48" s="35">
        <v>0</v>
      </c>
      <c r="AQ48" s="35">
        <v>0</v>
      </c>
      <c r="AR48" s="35">
        <v>1.4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790.06700000000001</v>
      </c>
      <c r="BA48" s="35">
        <v>1.2E-2</v>
      </c>
      <c r="BB48" s="35">
        <v>0</v>
      </c>
      <c r="BC48" s="35">
        <v>42.963999999999999</v>
      </c>
      <c r="BD48" s="35">
        <v>4.548</v>
      </c>
      <c r="BE48" s="35">
        <v>0</v>
      </c>
      <c r="BF48" s="35">
        <v>1.2769999999999999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7">
        <f t="shared" si="2"/>
        <v>1182.0459999999998</v>
      </c>
      <c r="BN48" s="39"/>
      <c r="BO48" s="140">
        <v>6053.1080000000002</v>
      </c>
      <c r="BZ48" s="2"/>
    </row>
    <row r="49" spans="1:79">
      <c r="A49" s="22" t="s">
        <v>60</v>
      </c>
      <c r="B49" s="34" t="s">
        <v>156</v>
      </c>
      <c r="C49" s="35">
        <f t="shared" si="0"/>
        <v>6207.0339999999997</v>
      </c>
      <c r="D49" s="34">
        <v>0</v>
      </c>
      <c r="E49" s="34">
        <v>0</v>
      </c>
      <c r="F49" s="34">
        <v>504.65499999999997</v>
      </c>
      <c r="G49" s="34">
        <v>0</v>
      </c>
      <c r="H49" s="34">
        <v>0</v>
      </c>
      <c r="I49" s="34">
        <v>0</v>
      </c>
      <c r="J49" s="34">
        <v>0</v>
      </c>
      <c r="K49" s="34">
        <f t="shared" si="1"/>
        <v>5702.3789999999999</v>
      </c>
      <c r="L49" s="36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2.3849999999999998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5699.9939999999997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7">
        <f t="shared" si="2"/>
        <v>5702.3789999999999</v>
      </c>
      <c r="BN49" s="39"/>
      <c r="BO49" s="140">
        <v>0</v>
      </c>
      <c r="BZ49" s="2"/>
    </row>
    <row r="50" spans="1:79">
      <c r="A50" s="22" t="s">
        <v>61</v>
      </c>
      <c r="B50" s="34" t="s">
        <v>307</v>
      </c>
      <c r="C50" s="35">
        <f t="shared" si="0"/>
        <v>3282.482</v>
      </c>
      <c r="D50" s="34">
        <v>0</v>
      </c>
      <c r="E50" s="34">
        <v>0</v>
      </c>
      <c r="F50" s="34">
        <v>79.849999999999994</v>
      </c>
      <c r="G50" s="34">
        <v>0</v>
      </c>
      <c r="H50" s="34">
        <v>0</v>
      </c>
      <c r="I50" s="34">
        <v>0</v>
      </c>
      <c r="J50" s="34">
        <v>0</v>
      </c>
      <c r="K50" s="34">
        <f t="shared" si="1"/>
        <v>3202.6320000000001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39.857999999999997</v>
      </c>
      <c r="AF50" s="35">
        <v>0</v>
      </c>
      <c r="AG50" s="35">
        <v>14.663</v>
      </c>
      <c r="AH50" s="35">
        <v>0</v>
      </c>
      <c r="AI50" s="35">
        <v>35.533000000000001</v>
      </c>
      <c r="AJ50" s="35">
        <v>10.679</v>
      </c>
      <c r="AK50" s="35">
        <v>0</v>
      </c>
      <c r="AL50" s="35">
        <v>0</v>
      </c>
      <c r="AM50" s="35">
        <v>0</v>
      </c>
      <c r="AN50" s="35">
        <v>43.246000000000002</v>
      </c>
      <c r="AO50" s="35">
        <v>33.526000000000003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0.28299999999999997</v>
      </c>
      <c r="BB50" s="35">
        <v>3016.4140000000002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8.43</v>
      </c>
      <c r="BJ50" s="35">
        <v>0</v>
      </c>
      <c r="BK50" s="35">
        <v>0</v>
      </c>
      <c r="BL50" s="35">
        <v>0</v>
      </c>
      <c r="BM50" s="37">
        <f t="shared" si="2"/>
        <v>3202.6320000000001</v>
      </c>
      <c r="BN50" s="39"/>
      <c r="BO50" s="140">
        <v>0</v>
      </c>
      <c r="BZ50" s="2"/>
    </row>
    <row r="51" spans="1:79">
      <c r="A51" s="22" t="s">
        <v>62</v>
      </c>
      <c r="B51" s="34" t="s">
        <v>63</v>
      </c>
      <c r="C51" s="35">
        <f t="shared" si="0"/>
        <v>30696.681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f t="shared" si="1"/>
        <v>30696.681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30696.681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7">
        <f t="shared" si="2"/>
        <v>30696.681</v>
      </c>
      <c r="BN51" s="39"/>
      <c r="BO51" s="140">
        <v>0</v>
      </c>
      <c r="BZ51" s="2"/>
    </row>
    <row r="52" spans="1:79">
      <c r="A52" s="22" t="s">
        <v>64</v>
      </c>
      <c r="B52" s="34" t="s">
        <v>237</v>
      </c>
      <c r="C52" s="35">
        <f t="shared" si="0"/>
        <v>718.38699999999994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f t="shared" si="1"/>
        <v>718.38699999999994</v>
      </c>
      <c r="L52" s="36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718.38699999999994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7">
        <f t="shared" si="2"/>
        <v>718.38699999999994</v>
      </c>
      <c r="BN52" s="39"/>
      <c r="BO52" s="140">
        <v>0</v>
      </c>
      <c r="BZ52" s="2"/>
    </row>
    <row r="53" spans="1:79">
      <c r="A53" s="22" t="s">
        <v>65</v>
      </c>
      <c r="B53" s="34" t="s">
        <v>157</v>
      </c>
      <c r="C53" s="35">
        <f t="shared" si="0"/>
        <v>11630.824999999999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f t="shared" si="1"/>
        <v>11630.824999999999</v>
      </c>
      <c r="L53" s="36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11541.727999999999</v>
      </c>
      <c r="BF53" s="35">
        <v>0</v>
      </c>
      <c r="BG53" s="35">
        <v>0</v>
      </c>
      <c r="BH53" s="35">
        <v>0</v>
      </c>
      <c r="BI53" s="35">
        <v>89.096999999999994</v>
      </c>
      <c r="BJ53" s="35">
        <v>0</v>
      </c>
      <c r="BK53" s="35">
        <v>0</v>
      </c>
      <c r="BL53" s="35">
        <v>0</v>
      </c>
      <c r="BM53" s="37">
        <f t="shared" si="2"/>
        <v>11630.824999999999</v>
      </c>
      <c r="BN53" s="39"/>
      <c r="BO53" s="140">
        <v>0</v>
      </c>
      <c r="BZ53" s="2"/>
    </row>
    <row r="54" spans="1:79">
      <c r="A54" s="22" t="s">
        <v>66</v>
      </c>
      <c r="B54" s="34" t="s">
        <v>158</v>
      </c>
      <c r="C54" s="35">
        <f t="shared" si="0"/>
        <v>7357.9189999999999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f t="shared" si="1"/>
        <v>7357.9189999999999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0.77800000000000002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7357.1409999999996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7">
        <f t="shared" si="2"/>
        <v>7357.9189999999999</v>
      </c>
      <c r="BN54" s="39"/>
      <c r="BO54" s="140">
        <v>0</v>
      </c>
      <c r="BZ54" s="2"/>
    </row>
    <row r="55" spans="1:79">
      <c r="A55" s="22" t="s">
        <v>68</v>
      </c>
      <c r="B55" s="34" t="s">
        <v>246</v>
      </c>
      <c r="C55" s="35">
        <f t="shared" si="0"/>
        <v>4051.8439999999996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0.34499999999999997</v>
      </c>
      <c r="K55" s="34">
        <f t="shared" si="1"/>
        <v>4051.4989999999998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7.2</v>
      </c>
      <c r="AH55" s="35">
        <v>0</v>
      </c>
      <c r="AI55" s="35">
        <v>2.8319999999999999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0.875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42.816000000000003</v>
      </c>
      <c r="BD55" s="35">
        <v>0</v>
      </c>
      <c r="BE55" s="35">
        <v>0</v>
      </c>
      <c r="BF55" s="35">
        <v>0</v>
      </c>
      <c r="BG55" s="35">
        <v>3986.9090000000001</v>
      </c>
      <c r="BH55" s="35">
        <v>0</v>
      </c>
      <c r="BI55" s="35">
        <v>8.35</v>
      </c>
      <c r="BJ55" s="35">
        <v>0</v>
      </c>
      <c r="BK55" s="35">
        <v>0</v>
      </c>
      <c r="BL55" s="35">
        <v>0</v>
      </c>
      <c r="BM55" s="37">
        <f t="shared" si="2"/>
        <v>4048.982</v>
      </c>
      <c r="BN55" s="39"/>
      <c r="BO55" s="140">
        <v>2.5169999999999999</v>
      </c>
      <c r="BZ55" s="2"/>
    </row>
    <row r="56" spans="1:79">
      <c r="A56" s="22" t="s">
        <v>69</v>
      </c>
      <c r="B56" s="34" t="s">
        <v>238</v>
      </c>
      <c r="C56" s="35">
        <f t="shared" si="0"/>
        <v>773.49199999999996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f t="shared" si="1"/>
        <v>773.49199999999996</v>
      </c>
      <c r="L56" s="36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773.49199999999996</v>
      </c>
      <c r="BI56" s="35">
        <v>0</v>
      </c>
      <c r="BJ56" s="35">
        <v>0</v>
      </c>
      <c r="BK56" s="35">
        <v>0</v>
      </c>
      <c r="BL56" s="35">
        <v>0</v>
      </c>
      <c r="BM56" s="37">
        <f t="shared" si="2"/>
        <v>773.49199999999996</v>
      </c>
      <c r="BN56" s="39"/>
      <c r="BO56" s="140">
        <v>0</v>
      </c>
      <c r="BZ56" s="2"/>
    </row>
    <row r="57" spans="1:79">
      <c r="A57" s="22" t="s">
        <v>70</v>
      </c>
      <c r="B57" s="34" t="s">
        <v>247</v>
      </c>
      <c r="C57" s="35">
        <f t="shared" si="0"/>
        <v>2587.2589999999996</v>
      </c>
      <c r="D57" s="34">
        <v>0</v>
      </c>
      <c r="E57" s="34">
        <v>0</v>
      </c>
      <c r="F57" s="34">
        <v>137.429</v>
      </c>
      <c r="G57" s="34">
        <v>0</v>
      </c>
      <c r="H57" s="34">
        <v>0</v>
      </c>
      <c r="I57" s="34">
        <v>0</v>
      </c>
      <c r="J57" s="34">
        <v>8.0000000000000002E-3</v>
      </c>
      <c r="K57" s="34">
        <f t="shared" si="1"/>
        <v>2449.8219999999997</v>
      </c>
      <c r="L57" s="36">
        <v>0</v>
      </c>
      <c r="M57" s="35">
        <v>0</v>
      </c>
      <c r="N57" s="35">
        <v>3.8279999999999998</v>
      </c>
      <c r="O57" s="35">
        <v>0</v>
      </c>
      <c r="P57" s="35">
        <v>0</v>
      </c>
      <c r="Q57" s="35">
        <v>0</v>
      </c>
      <c r="R57" s="35">
        <v>26.795000000000002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76.138000000000005</v>
      </c>
      <c r="AA57" s="35">
        <v>1.847</v>
      </c>
      <c r="AB57" s="35">
        <v>0</v>
      </c>
      <c r="AC57" s="35">
        <v>0</v>
      </c>
      <c r="AD57" s="35">
        <v>0</v>
      </c>
      <c r="AE57" s="35">
        <v>0</v>
      </c>
      <c r="AF57" s="35">
        <v>100.122</v>
      </c>
      <c r="AG57" s="35">
        <v>98.304000000000002</v>
      </c>
      <c r="AH57" s="35">
        <v>0.67</v>
      </c>
      <c r="AI57" s="35">
        <v>18.824000000000002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44.031999999999996</v>
      </c>
      <c r="AP57" s="35">
        <v>2.198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2.5230000000000001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2074.5059999999999</v>
      </c>
      <c r="BJ57" s="35">
        <v>0</v>
      </c>
      <c r="BK57" s="35">
        <v>0</v>
      </c>
      <c r="BL57" s="35">
        <v>0</v>
      </c>
      <c r="BM57" s="37">
        <f t="shared" si="2"/>
        <v>2449.7869999999998</v>
      </c>
      <c r="BN57" s="39"/>
      <c r="BO57" s="140">
        <v>3.5000000000000003E-2</v>
      </c>
      <c r="BZ57" s="2"/>
    </row>
    <row r="58" spans="1:79">
      <c r="A58" s="22" t="s">
        <v>71</v>
      </c>
      <c r="B58" s="34" t="s">
        <v>248</v>
      </c>
      <c r="C58" s="35">
        <f t="shared" si="0"/>
        <v>1062.047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f t="shared" si="1"/>
        <v>1062.047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1062.047</v>
      </c>
      <c r="BK58" s="35">
        <v>0</v>
      </c>
      <c r="BL58" s="35">
        <v>0</v>
      </c>
      <c r="BM58" s="37">
        <f t="shared" si="2"/>
        <v>1062.047</v>
      </c>
      <c r="BN58" s="39"/>
      <c r="BO58" s="140">
        <v>0</v>
      </c>
      <c r="BZ58" s="2"/>
    </row>
    <row r="59" spans="1:79">
      <c r="A59" s="22" t="s">
        <v>75</v>
      </c>
      <c r="B59" s="34" t="s">
        <v>249</v>
      </c>
      <c r="C59" s="35">
        <f t="shared" si="0"/>
        <v>9696.8369999999995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f t="shared" si="1"/>
        <v>9696.8369999999995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7">
        <f t="shared" si="2"/>
        <v>0</v>
      </c>
      <c r="BN59" s="39"/>
      <c r="BO59" s="140">
        <v>9696.8369999999995</v>
      </c>
      <c r="BZ59" s="2"/>
    </row>
    <row r="60" spans="1:79" ht="13.5" thickBot="1">
      <c r="A60" s="29" t="s">
        <v>76</v>
      </c>
      <c r="B60" s="34" t="s">
        <v>250</v>
      </c>
      <c r="C60" s="35">
        <f t="shared" si="0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f t="shared" si="1"/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7">
        <f t="shared" si="2"/>
        <v>0</v>
      </c>
      <c r="BN60" s="41"/>
      <c r="BO60" s="141">
        <v>0</v>
      </c>
      <c r="BZ60" s="2"/>
    </row>
    <row r="61" spans="1:79" s="49" customFormat="1" ht="21.75" customHeight="1" thickTop="1" thickBot="1">
      <c r="A61" s="43"/>
      <c r="B61" s="44">
        <f>SUM(B8:B60)</f>
        <v>0</v>
      </c>
      <c r="C61" s="45">
        <f>SUM(C8:C60)</f>
        <v>503081.5720000001</v>
      </c>
      <c r="D61" s="45">
        <f>SUM(D8:D60)</f>
        <v>3.637978807091713E-12</v>
      </c>
      <c r="E61" s="45">
        <f t="shared" ref="E61:BO61" si="3">SUM(E8:E60)</f>
        <v>0</v>
      </c>
      <c r="F61" s="45">
        <f t="shared" si="3"/>
        <v>15054.504999999997</v>
      </c>
      <c r="G61" s="45">
        <f t="shared" si="3"/>
        <v>0</v>
      </c>
      <c r="H61" s="45">
        <f t="shared" si="3"/>
        <v>1569.4029999999998</v>
      </c>
      <c r="I61" s="45">
        <f t="shared" si="3"/>
        <v>0</v>
      </c>
      <c r="J61" s="45">
        <f t="shared" si="3"/>
        <v>10997.528999999999</v>
      </c>
      <c r="K61" s="46">
        <f t="shared" si="3"/>
        <v>475460.13500000001</v>
      </c>
      <c r="L61" s="44">
        <f t="shared" si="3"/>
        <v>10668.073999999999</v>
      </c>
      <c r="M61" s="44">
        <f t="shared" si="3"/>
        <v>6371.82</v>
      </c>
      <c r="N61" s="44">
        <f t="shared" si="3"/>
        <v>917.94299999999998</v>
      </c>
      <c r="O61" s="44">
        <f t="shared" si="3"/>
        <v>13051.652999999998</v>
      </c>
      <c r="P61" s="44">
        <f t="shared" si="3"/>
        <v>5172.0859999999993</v>
      </c>
      <c r="Q61" s="44">
        <f t="shared" si="3"/>
        <v>707.22</v>
      </c>
      <c r="R61" s="44">
        <f t="shared" si="3"/>
        <v>1429.2340000000002</v>
      </c>
      <c r="S61" s="44">
        <f t="shared" si="3"/>
        <v>992.32100000000003</v>
      </c>
      <c r="T61" s="44">
        <f t="shared" si="3"/>
        <v>0</v>
      </c>
      <c r="U61" s="44">
        <f t="shared" si="3"/>
        <v>1255.9970000000001</v>
      </c>
      <c r="V61" s="44">
        <f t="shared" si="3"/>
        <v>569.62400000000002</v>
      </c>
      <c r="W61" s="44">
        <f t="shared" si="3"/>
        <v>371.23</v>
      </c>
      <c r="X61" s="44">
        <f t="shared" si="3"/>
        <v>884.51599999999996</v>
      </c>
      <c r="Y61" s="44">
        <f t="shared" si="3"/>
        <v>1085.616</v>
      </c>
      <c r="Z61" s="44">
        <f t="shared" si="3"/>
        <v>663.47</v>
      </c>
      <c r="AA61" s="44">
        <f t="shared" si="3"/>
        <v>929.13299999999992</v>
      </c>
      <c r="AB61" s="44">
        <f t="shared" si="3"/>
        <v>993.12600000000009</v>
      </c>
      <c r="AC61" s="44">
        <f t="shared" si="3"/>
        <v>10747.11</v>
      </c>
      <c r="AD61" s="44">
        <f t="shared" si="3"/>
        <v>3306.7410000000004</v>
      </c>
      <c r="AE61" s="44">
        <f t="shared" si="3"/>
        <v>35663.088000000011</v>
      </c>
      <c r="AF61" s="44">
        <f t="shared" si="3"/>
        <v>3123.6469999999999</v>
      </c>
      <c r="AG61" s="44">
        <f t="shared" si="3"/>
        <v>2564.0819999999999</v>
      </c>
      <c r="AH61" s="44">
        <f t="shared" si="3"/>
        <v>10016.732</v>
      </c>
      <c r="AI61" s="44">
        <f t="shared" si="3"/>
        <v>20495.678999999996</v>
      </c>
      <c r="AJ61" s="44">
        <f t="shared" si="3"/>
        <v>21666.05</v>
      </c>
      <c r="AK61" s="44">
        <f t="shared" si="3"/>
        <v>3564.2249999999999</v>
      </c>
      <c r="AL61" s="44">
        <f t="shared" si="3"/>
        <v>8919.06</v>
      </c>
      <c r="AM61" s="44">
        <f t="shared" si="3"/>
        <v>15536.925999999999</v>
      </c>
      <c r="AN61" s="44">
        <f t="shared" si="3"/>
        <v>508.28600000000006</v>
      </c>
      <c r="AO61" s="44">
        <f t="shared" si="3"/>
        <v>31728.351000000002</v>
      </c>
      <c r="AP61" s="44">
        <f t="shared" si="3"/>
        <v>8853.726999999999</v>
      </c>
      <c r="AQ61" s="44">
        <f t="shared" si="3"/>
        <v>1112.2760000000001</v>
      </c>
      <c r="AR61" s="44">
        <f t="shared" si="3"/>
        <v>8462.08</v>
      </c>
      <c r="AS61" s="44">
        <f t="shared" si="3"/>
        <v>1167.8389999999999</v>
      </c>
      <c r="AT61" s="44">
        <f t="shared" si="3"/>
        <v>17453.075000000001</v>
      </c>
      <c r="AU61" s="44">
        <f t="shared" si="3"/>
        <v>1887.0989999999999</v>
      </c>
      <c r="AV61" s="44">
        <f t="shared" si="3"/>
        <v>1426.2719999999999</v>
      </c>
      <c r="AW61" s="44">
        <f t="shared" si="3"/>
        <v>22195.562999999998</v>
      </c>
      <c r="AX61" s="44">
        <f t="shared" si="3"/>
        <v>3838.9579999999996</v>
      </c>
      <c r="AY61" s="44">
        <f t="shared" si="3"/>
        <v>20.465</v>
      </c>
      <c r="AZ61" s="44">
        <f t="shared" si="3"/>
        <v>812.11599999999999</v>
      </c>
      <c r="BA61" s="44">
        <f t="shared" si="3"/>
        <v>5730.4279999999999</v>
      </c>
      <c r="BB61" s="44">
        <f t="shared" si="3"/>
        <v>3050.1850000000004</v>
      </c>
      <c r="BC61" s="44">
        <f t="shared" si="3"/>
        <v>31397.048999999999</v>
      </c>
      <c r="BD61" s="44">
        <f t="shared" si="3"/>
        <v>722.93499999999995</v>
      </c>
      <c r="BE61" s="44">
        <f t="shared" si="3"/>
        <v>11541.727999999999</v>
      </c>
      <c r="BF61" s="44">
        <f t="shared" si="3"/>
        <v>7376.2389999999996</v>
      </c>
      <c r="BG61" s="44">
        <f t="shared" si="3"/>
        <v>4074.444</v>
      </c>
      <c r="BH61" s="44">
        <f t="shared" si="3"/>
        <v>773.49199999999996</v>
      </c>
      <c r="BI61" s="44">
        <f t="shared" si="3"/>
        <v>2383.8829999999998</v>
      </c>
      <c r="BJ61" s="44">
        <f t="shared" si="3"/>
        <v>1062.047</v>
      </c>
      <c r="BK61" s="44">
        <f t="shared" si="3"/>
        <v>0</v>
      </c>
      <c r="BL61" s="44">
        <f t="shared" si="3"/>
        <v>0</v>
      </c>
      <c r="BM61" s="44">
        <f t="shared" si="3"/>
        <v>349244.94</v>
      </c>
      <c r="BN61" s="47">
        <f t="shared" si="3"/>
        <v>0</v>
      </c>
      <c r="BO61" s="46">
        <f t="shared" si="3"/>
        <v>126215.19500000002</v>
      </c>
      <c r="BP61" s="2"/>
      <c r="BQ61" s="2"/>
      <c r="BR61" s="2"/>
      <c r="BS61" s="2"/>
      <c r="BT61" s="2"/>
      <c r="BU61" s="2"/>
      <c r="BV61" s="2"/>
      <c r="BW61" s="2"/>
      <c r="BX61" s="2"/>
      <c r="BY61" s="48"/>
      <c r="BZ61" s="48"/>
      <c r="CA61" s="48"/>
    </row>
    <row r="62" spans="1:79" s="49" customFormat="1" ht="21.75" customHeight="1" thickTop="1" thickBo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48"/>
      <c r="BY62" s="48"/>
      <c r="BZ62" s="48"/>
    </row>
    <row r="63" spans="1:79" ht="14.25" thickTop="1" thickBot="1">
      <c r="L63" s="52" t="s">
        <v>251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3"/>
      <c r="BN63" s="2"/>
      <c r="BY63" s="7"/>
      <c r="BZ63" s="2"/>
    </row>
    <row r="64" spans="1:79" ht="63" customHeight="1" thickTop="1" thickBot="1">
      <c r="A64" s="54" t="s">
        <v>95</v>
      </c>
      <c r="B64" s="54"/>
      <c r="C64" s="471" t="s">
        <v>123</v>
      </c>
      <c r="D64" s="471" t="s">
        <v>87</v>
      </c>
      <c r="E64" s="471" t="s">
        <v>88</v>
      </c>
      <c r="F64" s="471" t="s">
        <v>221</v>
      </c>
      <c r="G64" s="471" t="s">
        <v>222</v>
      </c>
      <c r="H64" s="471" t="s">
        <v>89</v>
      </c>
      <c r="I64" s="471" t="s">
        <v>90</v>
      </c>
      <c r="J64" s="17" t="s">
        <v>91</v>
      </c>
      <c r="K64" s="138" t="s">
        <v>125</v>
      </c>
      <c r="L64" s="485" t="s">
        <v>281</v>
      </c>
      <c r="M64" s="19" t="s">
        <v>308</v>
      </c>
      <c r="N64" s="19" t="s">
        <v>223</v>
      </c>
      <c r="O64" s="486" t="s">
        <v>146</v>
      </c>
      <c r="P64" s="486" t="s">
        <v>282</v>
      </c>
      <c r="Q64" s="486" t="s">
        <v>283</v>
      </c>
      <c r="R64" s="19" t="s">
        <v>224</v>
      </c>
      <c r="S64" s="486" t="s">
        <v>301</v>
      </c>
      <c r="T64" s="486" t="s">
        <v>285</v>
      </c>
      <c r="U64" s="486" t="s">
        <v>147</v>
      </c>
      <c r="V64" s="19" t="s">
        <v>132</v>
      </c>
      <c r="W64" s="19" t="s">
        <v>133</v>
      </c>
      <c r="X64" s="486" t="s">
        <v>286</v>
      </c>
      <c r="Y64" s="19" t="s">
        <v>134</v>
      </c>
      <c r="Z64" s="19" t="s">
        <v>225</v>
      </c>
      <c r="AA64" s="486" t="s">
        <v>311</v>
      </c>
      <c r="AB64" s="19" t="s">
        <v>135</v>
      </c>
      <c r="AC64" s="19" t="s">
        <v>226</v>
      </c>
      <c r="AD64" s="19" t="s">
        <v>136</v>
      </c>
      <c r="AE64" s="486" t="s">
        <v>242</v>
      </c>
      <c r="AF64" s="486" t="s">
        <v>302</v>
      </c>
      <c r="AG64" s="486" t="s">
        <v>151</v>
      </c>
      <c r="AH64" s="486" t="s">
        <v>303</v>
      </c>
      <c r="AI64" s="486" t="s">
        <v>152</v>
      </c>
      <c r="AJ64" s="486" t="s">
        <v>153</v>
      </c>
      <c r="AK64" s="19" t="s">
        <v>41</v>
      </c>
      <c r="AL64" s="19" t="s">
        <v>43</v>
      </c>
      <c r="AM64" s="486" t="s">
        <v>154</v>
      </c>
      <c r="AN64" s="19" t="s">
        <v>227</v>
      </c>
      <c r="AO64" s="19" t="s">
        <v>47</v>
      </c>
      <c r="AP64" s="486" t="s">
        <v>290</v>
      </c>
      <c r="AQ64" s="19" t="s">
        <v>228</v>
      </c>
      <c r="AR64" s="19" t="s">
        <v>51</v>
      </c>
      <c r="AS64" s="19" t="s">
        <v>229</v>
      </c>
      <c r="AT64" s="19" t="s">
        <v>137</v>
      </c>
      <c r="AU64" s="19" t="s">
        <v>138</v>
      </c>
      <c r="AV64" s="19" t="s">
        <v>230</v>
      </c>
      <c r="AW64" s="19" t="s">
        <v>231</v>
      </c>
      <c r="AX64" s="19" t="s">
        <v>232</v>
      </c>
      <c r="AY64" s="19" t="s">
        <v>233</v>
      </c>
      <c r="AZ64" s="19" t="s">
        <v>234</v>
      </c>
      <c r="BA64" s="19" t="s">
        <v>235</v>
      </c>
      <c r="BB64" s="19" t="s">
        <v>236</v>
      </c>
      <c r="BC64" s="19" t="s">
        <v>63</v>
      </c>
      <c r="BD64" s="19" t="s">
        <v>237</v>
      </c>
      <c r="BE64" s="486" t="s">
        <v>74</v>
      </c>
      <c r="BF64" s="19" t="s">
        <v>67</v>
      </c>
      <c r="BG64" s="486" t="s">
        <v>304</v>
      </c>
      <c r="BH64" s="19" t="s">
        <v>238</v>
      </c>
      <c r="BI64" s="486" t="s">
        <v>247</v>
      </c>
      <c r="BJ64" s="19" t="s">
        <v>239</v>
      </c>
      <c r="BK64" s="19" t="s">
        <v>240</v>
      </c>
      <c r="BL64" s="19" t="s">
        <v>139</v>
      </c>
      <c r="BM64" s="473" t="s">
        <v>96</v>
      </c>
      <c r="BN64" s="21" t="s">
        <v>97</v>
      </c>
      <c r="BO64" s="20" t="s">
        <v>98</v>
      </c>
      <c r="BP64" s="55" t="s">
        <v>100</v>
      </c>
      <c r="BQ64" s="56"/>
      <c r="BR64" s="57"/>
      <c r="BS64" s="58"/>
      <c r="BT64" s="58"/>
      <c r="BU64" s="58"/>
      <c r="BV64" s="59" t="s">
        <v>101</v>
      </c>
      <c r="BW64" s="471" t="s">
        <v>102</v>
      </c>
      <c r="BX64" s="487" t="s">
        <v>292</v>
      </c>
      <c r="BZ64" s="2"/>
    </row>
    <row r="65" spans="1:78" ht="13.5" thickTop="1">
      <c r="A65" s="60"/>
      <c r="B65" s="61"/>
      <c r="C65" s="24"/>
      <c r="D65" s="472"/>
      <c r="E65" s="472"/>
      <c r="F65" s="472"/>
      <c r="G65" s="472"/>
      <c r="H65" s="472"/>
      <c r="I65" s="472"/>
      <c r="J65" s="472"/>
      <c r="K65" s="472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62"/>
      <c r="BM65" s="63"/>
      <c r="BN65" s="40"/>
      <c r="BO65" s="64"/>
      <c r="BP65" s="65" t="s">
        <v>99</v>
      </c>
      <c r="BQ65" s="66" t="s">
        <v>103</v>
      </c>
      <c r="BR65" s="67"/>
      <c r="BS65" s="68"/>
      <c r="BT65" s="69" t="s">
        <v>77</v>
      </c>
      <c r="BU65" s="70" t="s">
        <v>106</v>
      </c>
      <c r="BV65" s="472"/>
      <c r="BW65" s="71"/>
      <c r="BX65" s="474"/>
      <c r="BZ65" s="2"/>
    </row>
    <row r="66" spans="1:78" ht="13.5" thickBot="1">
      <c r="A66" s="72"/>
      <c r="B66" s="73"/>
      <c r="C66" s="31"/>
      <c r="D66" s="30"/>
      <c r="E66" s="30"/>
      <c r="F66" s="30"/>
      <c r="G66" s="30"/>
      <c r="H66" s="30"/>
      <c r="I66" s="30"/>
      <c r="J66" s="30"/>
      <c r="K66" s="30"/>
      <c r="L66" s="32" t="s">
        <v>15</v>
      </c>
      <c r="M66" s="31" t="s">
        <v>16</v>
      </c>
      <c r="N66" s="31" t="s">
        <v>17</v>
      </c>
      <c r="O66" s="31" t="s">
        <v>18</v>
      </c>
      <c r="P66" s="31" t="s">
        <v>19</v>
      </c>
      <c r="Q66" s="31" t="s">
        <v>20</v>
      </c>
      <c r="R66" s="31" t="s">
        <v>21</v>
      </c>
      <c r="S66" s="31" t="s">
        <v>22</v>
      </c>
      <c r="T66" s="31" t="s">
        <v>23</v>
      </c>
      <c r="U66" s="31" t="s">
        <v>24</v>
      </c>
      <c r="V66" s="31" t="s">
        <v>25</v>
      </c>
      <c r="W66" s="31" t="s">
        <v>26</v>
      </c>
      <c r="X66" s="31" t="s">
        <v>27</v>
      </c>
      <c r="Y66" s="31" t="s">
        <v>28</v>
      </c>
      <c r="Z66" s="31" t="s">
        <v>29</v>
      </c>
      <c r="AA66" s="31" t="s">
        <v>30</v>
      </c>
      <c r="AB66" s="31" t="s">
        <v>31</v>
      </c>
      <c r="AC66" s="31" t="s">
        <v>32</v>
      </c>
      <c r="AD66" s="31" t="s">
        <v>33</v>
      </c>
      <c r="AE66" s="31" t="s">
        <v>34</v>
      </c>
      <c r="AF66" s="31" t="s">
        <v>35</v>
      </c>
      <c r="AG66" s="31" t="s">
        <v>36</v>
      </c>
      <c r="AH66" s="31" t="s">
        <v>37</v>
      </c>
      <c r="AI66" s="31" t="s">
        <v>38</v>
      </c>
      <c r="AJ66" s="31" t="s">
        <v>39</v>
      </c>
      <c r="AK66" s="31" t="s">
        <v>40</v>
      </c>
      <c r="AL66" s="31" t="s">
        <v>42</v>
      </c>
      <c r="AM66" s="31" t="s">
        <v>44</v>
      </c>
      <c r="AN66" s="31" t="s">
        <v>45</v>
      </c>
      <c r="AO66" s="31" t="s">
        <v>46</v>
      </c>
      <c r="AP66" s="31" t="s">
        <v>48</v>
      </c>
      <c r="AQ66" s="31" t="s">
        <v>49</v>
      </c>
      <c r="AR66" s="31" t="s">
        <v>50</v>
      </c>
      <c r="AS66" s="31" t="s">
        <v>52</v>
      </c>
      <c r="AT66" s="31" t="s">
        <v>53</v>
      </c>
      <c r="AU66" s="31" t="s">
        <v>54</v>
      </c>
      <c r="AV66" s="31" t="s">
        <v>55</v>
      </c>
      <c r="AW66" s="31" t="s">
        <v>56</v>
      </c>
      <c r="AX66" s="31" t="s">
        <v>57</v>
      </c>
      <c r="AY66" s="31" t="s">
        <v>58</v>
      </c>
      <c r="AZ66" s="31" t="s">
        <v>59</v>
      </c>
      <c r="BA66" s="31" t="s">
        <v>60</v>
      </c>
      <c r="BB66" s="31" t="s">
        <v>61</v>
      </c>
      <c r="BC66" s="31" t="s">
        <v>62</v>
      </c>
      <c r="BD66" s="31" t="s">
        <v>64</v>
      </c>
      <c r="BE66" s="31" t="s">
        <v>65</v>
      </c>
      <c r="BF66" s="31" t="s">
        <v>66</v>
      </c>
      <c r="BG66" s="31" t="s">
        <v>68</v>
      </c>
      <c r="BH66" s="31" t="s">
        <v>69</v>
      </c>
      <c r="BI66" s="31" t="s">
        <v>70</v>
      </c>
      <c r="BJ66" s="31" t="s">
        <v>71</v>
      </c>
      <c r="BK66" s="31" t="s">
        <v>75</v>
      </c>
      <c r="BL66" s="31" t="s">
        <v>76</v>
      </c>
      <c r="BM66" s="73"/>
      <c r="BN66" s="42"/>
      <c r="BO66" s="74"/>
      <c r="BP66" s="75" t="s">
        <v>78</v>
      </c>
      <c r="BQ66" s="41" t="s">
        <v>104</v>
      </c>
      <c r="BR66" s="76" t="s">
        <v>79</v>
      </c>
      <c r="BS66" s="77" t="s">
        <v>105</v>
      </c>
      <c r="BT66" s="78" t="s">
        <v>107</v>
      </c>
      <c r="BU66" s="78"/>
      <c r="BV66" s="74"/>
      <c r="BW66" s="79"/>
      <c r="BX66" s="42"/>
      <c r="BZ66" s="2"/>
    </row>
    <row r="67" spans="1:78" ht="13.5" thickTop="1">
      <c r="A67" s="60" t="s">
        <v>15</v>
      </c>
      <c r="B67" s="37" t="s">
        <v>281</v>
      </c>
      <c r="C67" s="35">
        <f>BM67+BO67+BP67+SUM(BV67:BX67)</f>
        <v>16494.538</v>
      </c>
      <c r="D67" s="34"/>
      <c r="E67" s="34"/>
      <c r="F67" s="34"/>
      <c r="G67" s="34"/>
      <c r="H67" s="34"/>
      <c r="I67" s="34"/>
      <c r="J67" s="34"/>
      <c r="K67" s="34"/>
      <c r="L67" s="36">
        <v>2587.6280000000002</v>
      </c>
      <c r="M67" s="35">
        <v>30.323</v>
      </c>
      <c r="N67" s="35">
        <v>0</v>
      </c>
      <c r="O67" s="35">
        <v>1196</v>
      </c>
      <c r="P67" s="35">
        <v>34.905000000000001</v>
      </c>
      <c r="Q67" s="35">
        <v>0</v>
      </c>
      <c r="R67" s="35">
        <v>0</v>
      </c>
      <c r="S67" s="35">
        <v>1.792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0.26500000000000001</v>
      </c>
      <c r="AA67" s="35">
        <v>0.14199999999999999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10.057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801.96</v>
      </c>
      <c r="AP67" s="35">
        <v>525.35799999999995</v>
      </c>
      <c r="AQ67" s="35">
        <v>5.0000000000000001E-3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1.264</v>
      </c>
      <c r="BC67" s="35">
        <v>41.856000000000002</v>
      </c>
      <c r="BD67" s="35">
        <v>0</v>
      </c>
      <c r="BE67" s="35">
        <v>19.873999999999999</v>
      </c>
      <c r="BF67" s="35">
        <v>25.321000000000002</v>
      </c>
      <c r="BG67" s="35">
        <v>0</v>
      </c>
      <c r="BH67" s="35">
        <v>0</v>
      </c>
      <c r="BI67" s="35">
        <v>2.153</v>
      </c>
      <c r="BJ67" s="35">
        <v>0</v>
      </c>
      <c r="BK67" s="35">
        <v>0</v>
      </c>
      <c r="BL67" s="80">
        <v>0</v>
      </c>
      <c r="BM67" s="81">
        <f>SUM(L67:BL67)</f>
        <v>5278.9030000000002</v>
      </c>
      <c r="BN67" s="37"/>
      <c r="BO67" s="34">
        <v>15.377000000000001</v>
      </c>
      <c r="BP67" s="82">
        <f>BQ67+BT67+BU67</f>
        <v>6841.9080000000004</v>
      </c>
      <c r="BQ67" s="36">
        <f>SUM(BR67:BS67)</f>
        <v>6841.9080000000004</v>
      </c>
      <c r="BR67" s="83">
        <v>531.21400000000006</v>
      </c>
      <c r="BS67" s="34">
        <v>6310.6940000000004</v>
      </c>
      <c r="BT67" s="84">
        <v>0</v>
      </c>
      <c r="BU67" s="84">
        <v>0</v>
      </c>
      <c r="BV67" s="34">
        <v>4174.3459999999995</v>
      </c>
      <c r="BW67" s="85">
        <v>184.00399999999999</v>
      </c>
      <c r="BX67" s="37">
        <v>0</v>
      </c>
      <c r="BZ67" s="2"/>
    </row>
    <row r="68" spans="1:78">
      <c r="A68" s="60" t="s">
        <v>16</v>
      </c>
      <c r="B68" s="37" t="s">
        <v>308</v>
      </c>
      <c r="C68" s="35">
        <f t="shared" ref="C68:C119" si="4">BM68+BO68+BP68+SUM(BV68:BX68)</f>
        <v>9393.482</v>
      </c>
      <c r="D68" s="34"/>
      <c r="E68" s="34"/>
      <c r="F68" s="34"/>
      <c r="G68" s="34"/>
      <c r="H68" s="34"/>
      <c r="I68" s="34"/>
      <c r="J68" s="34"/>
      <c r="K68" s="34"/>
      <c r="L68" s="36">
        <v>0</v>
      </c>
      <c r="M68" s="35">
        <v>480.846</v>
      </c>
      <c r="N68" s="35">
        <v>0</v>
      </c>
      <c r="O68" s="35">
        <v>3193.3330000000001</v>
      </c>
      <c r="P68" s="35">
        <v>0</v>
      </c>
      <c r="Q68" s="35">
        <v>0</v>
      </c>
      <c r="R68" s="35">
        <v>0</v>
      </c>
      <c r="S68" s="35">
        <v>1.885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2.8000000000000001E-2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8.7650000000000006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1003.1180000000001</v>
      </c>
      <c r="AP68" s="35">
        <v>364.613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102.29600000000001</v>
      </c>
      <c r="BD68" s="35">
        <v>0</v>
      </c>
      <c r="BE68" s="35">
        <v>48.802</v>
      </c>
      <c r="BF68" s="35">
        <v>61.88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80">
        <v>0</v>
      </c>
      <c r="BM68" s="81">
        <f t="shared" ref="BM68:BM119" si="5">SUM(L68:BL68)</f>
        <v>5265.5660000000007</v>
      </c>
      <c r="BN68" s="37"/>
      <c r="BO68" s="34">
        <v>1035.9159999999999</v>
      </c>
      <c r="BP68" s="82">
        <f t="shared" ref="BP68:BP119" si="6">BQ68+BT68+BU68</f>
        <v>3092</v>
      </c>
      <c r="BQ68" s="36">
        <f t="shared" ref="BQ68:BQ119" si="7">SUM(BR68:BS68)</f>
        <v>3092</v>
      </c>
      <c r="BR68" s="83">
        <v>110.66500000000001</v>
      </c>
      <c r="BS68" s="34">
        <v>2981.335</v>
      </c>
      <c r="BT68" s="84">
        <v>0</v>
      </c>
      <c r="BU68" s="84">
        <v>0</v>
      </c>
      <c r="BV68" s="34">
        <v>0</v>
      </c>
      <c r="BW68" s="85">
        <v>0</v>
      </c>
      <c r="BX68" s="37">
        <v>0</v>
      </c>
      <c r="BZ68" s="2"/>
    </row>
    <row r="69" spans="1:78">
      <c r="A69" s="60" t="s">
        <v>17</v>
      </c>
      <c r="B69" s="37" t="s">
        <v>223</v>
      </c>
      <c r="C69" s="35">
        <f t="shared" si="4"/>
        <v>1548.076</v>
      </c>
      <c r="D69" s="34"/>
      <c r="E69" s="34"/>
      <c r="F69" s="34"/>
      <c r="G69" s="34"/>
      <c r="H69" s="34"/>
      <c r="I69" s="34"/>
      <c r="J69" s="34"/>
      <c r="K69" s="34"/>
      <c r="L69" s="36">
        <v>0</v>
      </c>
      <c r="M69" s="35">
        <v>0</v>
      </c>
      <c r="N69" s="35">
        <v>0.03</v>
      </c>
      <c r="O69" s="35">
        <v>25.295999999999999</v>
      </c>
      <c r="P69" s="35">
        <v>6.0810000000000004</v>
      </c>
      <c r="Q69" s="35">
        <v>0</v>
      </c>
      <c r="R69" s="35">
        <v>0</v>
      </c>
      <c r="S69" s="35">
        <v>0.63400000000000001</v>
      </c>
      <c r="T69" s="35">
        <v>0</v>
      </c>
      <c r="U69" s="35">
        <v>0</v>
      </c>
      <c r="V69" s="35">
        <v>0</v>
      </c>
      <c r="W69" s="35">
        <v>0</v>
      </c>
      <c r="X69" s="35">
        <v>143.18700000000001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943.01599999999996</v>
      </c>
      <c r="AF69" s="35">
        <v>0</v>
      </c>
      <c r="AG69" s="35">
        <v>0</v>
      </c>
      <c r="AH69" s="35">
        <v>8.7729999999999997</v>
      </c>
      <c r="AI69" s="35">
        <v>7.532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216.65</v>
      </c>
      <c r="AP69" s="35">
        <v>7.9379999999999997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49.345999999999997</v>
      </c>
      <c r="AX69" s="35">
        <v>0</v>
      </c>
      <c r="AY69" s="35">
        <v>0</v>
      </c>
      <c r="AZ69" s="35">
        <v>2.1179999999999999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80">
        <v>0</v>
      </c>
      <c r="BM69" s="81">
        <f t="shared" si="5"/>
        <v>1410.6009999999999</v>
      </c>
      <c r="BN69" s="37"/>
      <c r="BO69" s="34">
        <v>4.1000000000000002E-2</v>
      </c>
      <c r="BP69" s="82">
        <f t="shared" si="6"/>
        <v>190.74600000000001</v>
      </c>
      <c r="BQ69" s="36">
        <f t="shared" si="7"/>
        <v>190.74600000000001</v>
      </c>
      <c r="BR69" s="83">
        <v>0</v>
      </c>
      <c r="BS69" s="34">
        <v>190.74600000000001</v>
      </c>
      <c r="BT69" s="84">
        <v>0</v>
      </c>
      <c r="BU69" s="84">
        <v>0</v>
      </c>
      <c r="BV69" s="34">
        <v>0</v>
      </c>
      <c r="BW69" s="85">
        <v>-53.311999999999998</v>
      </c>
      <c r="BX69" s="37">
        <v>0</v>
      </c>
      <c r="BZ69" s="2"/>
    </row>
    <row r="70" spans="1:78">
      <c r="A70" s="60" t="s">
        <v>18</v>
      </c>
      <c r="B70" s="37" t="s">
        <v>146</v>
      </c>
      <c r="C70" s="35">
        <f t="shared" si="4"/>
        <v>40316.737999999998</v>
      </c>
      <c r="D70" s="34"/>
      <c r="E70" s="34"/>
      <c r="F70" s="34"/>
      <c r="G70" s="34"/>
      <c r="H70" s="34"/>
      <c r="I70" s="34"/>
      <c r="J70" s="34"/>
      <c r="K70" s="34"/>
      <c r="L70" s="36">
        <v>921.30499999999995</v>
      </c>
      <c r="M70" s="35">
        <v>292.52300000000002</v>
      </c>
      <c r="N70" s="35">
        <v>0</v>
      </c>
      <c r="O70" s="35">
        <v>1743.433</v>
      </c>
      <c r="P70" s="35">
        <v>205.227</v>
      </c>
      <c r="Q70" s="35">
        <v>0</v>
      </c>
      <c r="R70" s="35">
        <v>0</v>
      </c>
      <c r="S70" s="35">
        <v>4.3550000000000004</v>
      </c>
      <c r="T70" s="35">
        <v>0</v>
      </c>
      <c r="U70" s="35">
        <v>37.664999999999999</v>
      </c>
      <c r="V70" s="35">
        <v>1.4550000000000001</v>
      </c>
      <c r="W70" s="35">
        <v>0</v>
      </c>
      <c r="X70" s="35">
        <v>0</v>
      </c>
      <c r="Y70" s="35">
        <v>0</v>
      </c>
      <c r="Z70" s="35">
        <v>1.58</v>
      </c>
      <c r="AA70" s="35">
        <v>3.355</v>
      </c>
      <c r="AB70" s="35">
        <v>0.41899999999999998</v>
      </c>
      <c r="AC70" s="35">
        <v>0</v>
      </c>
      <c r="AD70" s="35">
        <v>0</v>
      </c>
      <c r="AE70" s="35">
        <v>3.6760000000000002</v>
      </c>
      <c r="AF70" s="35">
        <v>96.305000000000007</v>
      </c>
      <c r="AG70" s="35">
        <v>0</v>
      </c>
      <c r="AH70" s="35">
        <v>0</v>
      </c>
      <c r="AI70" s="35">
        <v>300.08699999999999</v>
      </c>
      <c r="AJ70" s="35">
        <v>0</v>
      </c>
      <c r="AK70" s="35">
        <v>6.5549999999999997</v>
      </c>
      <c r="AL70" s="35">
        <v>0</v>
      </c>
      <c r="AM70" s="35">
        <v>0</v>
      </c>
      <c r="AN70" s="35">
        <v>0</v>
      </c>
      <c r="AO70" s="35">
        <v>2124.0540000000001</v>
      </c>
      <c r="AP70" s="35">
        <v>1908.819</v>
      </c>
      <c r="AQ70" s="35">
        <v>0</v>
      </c>
      <c r="AR70" s="35">
        <v>0</v>
      </c>
      <c r="AS70" s="35">
        <v>0</v>
      </c>
      <c r="AT70" s="35">
        <v>0</v>
      </c>
      <c r="AU70" s="35">
        <v>1.177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0.20899999999999999</v>
      </c>
      <c r="BB70" s="35">
        <v>0</v>
      </c>
      <c r="BC70" s="35">
        <v>262.40300000000002</v>
      </c>
      <c r="BD70" s="35">
        <v>0</v>
      </c>
      <c r="BE70" s="35">
        <v>45.686</v>
      </c>
      <c r="BF70" s="35">
        <v>96.914000000000001</v>
      </c>
      <c r="BG70" s="35">
        <v>4.3209999999999997</v>
      </c>
      <c r="BH70" s="35">
        <v>58.624000000000002</v>
      </c>
      <c r="BI70" s="35">
        <v>30.806000000000001</v>
      </c>
      <c r="BJ70" s="35">
        <v>0</v>
      </c>
      <c r="BK70" s="35">
        <v>0</v>
      </c>
      <c r="BL70" s="80">
        <v>0</v>
      </c>
      <c r="BM70" s="81">
        <f t="shared" si="5"/>
        <v>8150.9529999999968</v>
      </c>
      <c r="BN70" s="37"/>
      <c r="BO70" s="34">
        <v>3855.9110000000001</v>
      </c>
      <c r="BP70" s="82">
        <f t="shared" si="6"/>
        <v>28125.051000000003</v>
      </c>
      <c r="BQ70" s="36">
        <f t="shared" si="7"/>
        <v>28125.051000000003</v>
      </c>
      <c r="BR70" s="83">
        <v>232.81200000000001</v>
      </c>
      <c r="BS70" s="34">
        <v>27892.239000000001</v>
      </c>
      <c r="BT70" s="84">
        <v>0</v>
      </c>
      <c r="BU70" s="84">
        <v>0</v>
      </c>
      <c r="BV70" s="34">
        <v>0</v>
      </c>
      <c r="BW70" s="85">
        <v>184.82300000000001</v>
      </c>
      <c r="BX70" s="37">
        <v>0</v>
      </c>
      <c r="BZ70" s="2"/>
    </row>
    <row r="71" spans="1:78">
      <c r="A71" s="60" t="s">
        <v>19</v>
      </c>
      <c r="B71" s="37" t="s">
        <v>282</v>
      </c>
      <c r="C71" s="35">
        <f t="shared" si="4"/>
        <v>13326.028</v>
      </c>
      <c r="D71" s="34"/>
      <c r="E71" s="34"/>
      <c r="F71" s="34"/>
      <c r="G71" s="34"/>
      <c r="H71" s="34"/>
      <c r="I71" s="34"/>
      <c r="J71" s="34"/>
      <c r="K71" s="34"/>
      <c r="L71" s="36">
        <v>0</v>
      </c>
      <c r="M71" s="35">
        <v>29.63</v>
      </c>
      <c r="N71" s="35">
        <v>0</v>
      </c>
      <c r="O71" s="35">
        <v>39.81</v>
      </c>
      <c r="P71" s="35">
        <v>135.405</v>
      </c>
      <c r="Q71" s="35">
        <v>0</v>
      </c>
      <c r="R71" s="35">
        <v>0</v>
      </c>
      <c r="S71" s="35">
        <v>0.41799999999999998</v>
      </c>
      <c r="T71" s="35">
        <v>0</v>
      </c>
      <c r="U71" s="35">
        <v>0</v>
      </c>
      <c r="V71" s="35">
        <v>9.0589999999999993</v>
      </c>
      <c r="W71" s="35">
        <v>0.14799999999999999</v>
      </c>
      <c r="X71" s="35">
        <v>0</v>
      </c>
      <c r="Y71" s="35">
        <v>1.4E-2</v>
      </c>
      <c r="Z71" s="35">
        <v>0.41799999999999998</v>
      </c>
      <c r="AA71" s="35">
        <v>0.1</v>
      </c>
      <c r="AB71" s="35">
        <v>2.3180000000000001</v>
      </c>
      <c r="AC71" s="35">
        <v>0</v>
      </c>
      <c r="AD71" s="35">
        <v>0</v>
      </c>
      <c r="AE71" s="35">
        <v>1.8740000000000001</v>
      </c>
      <c r="AF71" s="35">
        <v>0</v>
      </c>
      <c r="AG71" s="35">
        <v>0</v>
      </c>
      <c r="AH71" s="35">
        <v>0</v>
      </c>
      <c r="AI71" s="35">
        <v>32.402999999999999</v>
      </c>
      <c r="AJ71" s="35">
        <v>0</v>
      </c>
      <c r="AK71" s="35">
        <v>0</v>
      </c>
      <c r="AL71" s="35">
        <v>15.103</v>
      </c>
      <c r="AM71" s="35">
        <v>0</v>
      </c>
      <c r="AN71" s="35">
        <v>0</v>
      </c>
      <c r="AO71" s="35">
        <v>3269.306</v>
      </c>
      <c r="AP71" s="35">
        <v>720.96500000000003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0.13700000000000001</v>
      </c>
      <c r="AW71" s="35">
        <v>0</v>
      </c>
      <c r="AX71" s="35">
        <v>0</v>
      </c>
      <c r="AY71" s="35">
        <v>0</v>
      </c>
      <c r="AZ71" s="35">
        <v>0</v>
      </c>
      <c r="BA71" s="35">
        <v>4.2999999999999997E-2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1240.3810000000001</v>
      </c>
      <c r="BH71" s="35">
        <v>0</v>
      </c>
      <c r="BI71" s="35">
        <v>3.2570000000000001</v>
      </c>
      <c r="BJ71" s="35">
        <v>0</v>
      </c>
      <c r="BK71" s="35">
        <v>0</v>
      </c>
      <c r="BL71" s="80">
        <v>0</v>
      </c>
      <c r="BM71" s="81">
        <f t="shared" si="5"/>
        <v>5500.7889999999989</v>
      </c>
      <c r="BN71" s="37"/>
      <c r="BO71" s="34">
        <v>43.127000000000002</v>
      </c>
      <c r="BP71" s="82">
        <f t="shared" si="6"/>
        <v>7689.6040000000003</v>
      </c>
      <c r="BQ71" s="36">
        <f t="shared" si="7"/>
        <v>7689.6040000000003</v>
      </c>
      <c r="BR71" s="83">
        <v>480.024</v>
      </c>
      <c r="BS71" s="34">
        <v>7209.58</v>
      </c>
      <c r="BT71" s="84">
        <v>0</v>
      </c>
      <c r="BU71" s="84">
        <v>0</v>
      </c>
      <c r="BV71" s="34">
        <v>0</v>
      </c>
      <c r="BW71" s="85">
        <v>92.507999999999996</v>
      </c>
      <c r="BX71" s="37">
        <v>0</v>
      </c>
      <c r="BZ71" s="2"/>
    </row>
    <row r="72" spans="1:78">
      <c r="A72" s="60" t="s">
        <v>20</v>
      </c>
      <c r="B72" s="37" t="s">
        <v>283</v>
      </c>
      <c r="C72" s="35">
        <f t="shared" si="4"/>
        <v>1645.0990000000002</v>
      </c>
      <c r="D72" s="34"/>
      <c r="E72" s="34"/>
      <c r="F72" s="34"/>
      <c r="G72" s="34"/>
      <c r="H72" s="34"/>
      <c r="I72" s="34"/>
      <c r="J72" s="34"/>
      <c r="K72" s="34"/>
      <c r="L72" s="36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212.97900000000001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188.001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80">
        <v>0</v>
      </c>
      <c r="BM72" s="81">
        <f t="shared" si="5"/>
        <v>400.98</v>
      </c>
      <c r="BN72" s="37"/>
      <c r="BO72" s="34">
        <v>0</v>
      </c>
      <c r="BP72" s="82">
        <f t="shared" si="6"/>
        <v>1335.806</v>
      </c>
      <c r="BQ72" s="36">
        <f t="shared" si="7"/>
        <v>1335.806</v>
      </c>
      <c r="BR72" s="83">
        <v>0</v>
      </c>
      <c r="BS72" s="34">
        <v>1335.806</v>
      </c>
      <c r="BT72" s="84">
        <v>0</v>
      </c>
      <c r="BU72" s="84">
        <v>0</v>
      </c>
      <c r="BV72" s="34">
        <v>0</v>
      </c>
      <c r="BW72" s="85">
        <v>-91.686999999999998</v>
      </c>
      <c r="BX72" s="37">
        <v>0</v>
      </c>
      <c r="BZ72" s="2"/>
    </row>
    <row r="73" spans="1:78">
      <c r="A73" s="60" t="s">
        <v>21</v>
      </c>
      <c r="B73" s="37" t="s">
        <v>224</v>
      </c>
      <c r="C73" s="35">
        <f t="shared" si="4"/>
        <v>5514.982</v>
      </c>
      <c r="D73" s="34"/>
      <c r="E73" s="34"/>
      <c r="F73" s="34"/>
      <c r="G73" s="34"/>
      <c r="H73" s="34"/>
      <c r="I73" s="34"/>
      <c r="J73" s="34"/>
      <c r="K73" s="34"/>
      <c r="L73" s="36">
        <v>0</v>
      </c>
      <c r="M73" s="35">
        <v>0</v>
      </c>
      <c r="N73" s="35">
        <v>0</v>
      </c>
      <c r="O73" s="35">
        <v>16.16</v>
      </c>
      <c r="P73" s="35">
        <v>9.5190000000000001</v>
      </c>
      <c r="Q73" s="35">
        <v>0</v>
      </c>
      <c r="R73" s="35">
        <v>683.46799999999996</v>
      </c>
      <c r="S73" s="35">
        <v>27.048999999999999</v>
      </c>
      <c r="T73" s="35">
        <v>0</v>
      </c>
      <c r="U73" s="35">
        <v>4.2510000000000003</v>
      </c>
      <c r="V73" s="35">
        <v>0.65400000000000003</v>
      </c>
      <c r="W73" s="35">
        <v>0</v>
      </c>
      <c r="X73" s="35">
        <v>0</v>
      </c>
      <c r="Y73" s="35">
        <v>13.423999999999999</v>
      </c>
      <c r="Z73" s="35">
        <v>0.22600000000000001</v>
      </c>
      <c r="AA73" s="35">
        <v>145.011</v>
      </c>
      <c r="AB73" s="35">
        <v>8.6890000000000001</v>
      </c>
      <c r="AC73" s="35">
        <v>0</v>
      </c>
      <c r="AD73" s="35">
        <v>15.367000000000001</v>
      </c>
      <c r="AE73" s="35">
        <v>0</v>
      </c>
      <c r="AF73" s="35">
        <v>0.95599999999999996</v>
      </c>
      <c r="AG73" s="35">
        <v>0</v>
      </c>
      <c r="AH73" s="35">
        <v>0</v>
      </c>
      <c r="AI73" s="35">
        <v>10.959</v>
      </c>
      <c r="AJ73" s="35">
        <v>0</v>
      </c>
      <c r="AK73" s="35">
        <v>0</v>
      </c>
      <c r="AL73" s="35">
        <v>10.255000000000001</v>
      </c>
      <c r="AM73" s="35">
        <v>1.444</v>
      </c>
      <c r="AN73" s="35">
        <v>0</v>
      </c>
      <c r="AO73" s="35">
        <v>43.331000000000003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3.3000000000000002E-2</v>
      </c>
      <c r="AV73" s="35">
        <v>0</v>
      </c>
      <c r="AW73" s="35">
        <v>0</v>
      </c>
      <c r="AX73" s="35">
        <v>0.33700000000000002</v>
      </c>
      <c r="AY73" s="35">
        <v>0</v>
      </c>
      <c r="AZ73" s="35">
        <v>1.0940000000000001</v>
      </c>
      <c r="BA73" s="35">
        <v>0</v>
      </c>
      <c r="BB73" s="35">
        <v>0</v>
      </c>
      <c r="BC73" s="35">
        <v>368.13</v>
      </c>
      <c r="BD73" s="35">
        <v>0.311</v>
      </c>
      <c r="BE73" s="35">
        <v>1.5089999999999999</v>
      </c>
      <c r="BF73" s="35">
        <v>34.100999999999999</v>
      </c>
      <c r="BG73" s="35">
        <v>120.26300000000001</v>
      </c>
      <c r="BH73" s="35">
        <v>20.834</v>
      </c>
      <c r="BI73" s="35">
        <v>33.445999999999998</v>
      </c>
      <c r="BJ73" s="35">
        <v>0</v>
      </c>
      <c r="BK73" s="35">
        <v>0</v>
      </c>
      <c r="BL73" s="80">
        <v>0</v>
      </c>
      <c r="BM73" s="81">
        <f t="shared" si="5"/>
        <v>1570.8209999999997</v>
      </c>
      <c r="BN73" s="37"/>
      <c r="BO73" s="34">
        <v>1047.7529999999999</v>
      </c>
      <c r="BP73" s="82">
        <f t="shared" si="6"/>
        <v>3085.866</v>
      </c>
      <c r="BQ73" s="36">
        <f t="shared" si="7"/>
        <v>3085.866</v>
      </c>
      <c r="BR73" s="83">
        <v>0</v>
      </c>
      <c r="BS73" s="34">
        <v>3085.866</v>
      </c>
      <c r="BT73" s="84">
        <v>0</v>
      </c>
      <c r="BU73" s="84">
        <v>0</v>
      </c>
      <c r="BV73" s="34">
        <v>0</v>
      </c>
      <c r="BW73" s="85">
        <v>-189.458</v>
      </c>
      <c r="BX73" s="37">
        <v>0</v>
      </c>
      <c r="BZ73" s="2"/>
    </row>
    <row r="74" spans="1:78">
      <c r="A74" s="60" t="s">
        <v>22</v>
      </c>
      <c r="B74" s="37" t="s">
        <v>241</v>
      </c>
      <c r="C74" s="35">
        <f t="shared" si="4"/>
        <v>2920.1969999999997</v>
      </c>
      <c r="D74" s="34"/>
      <c r="E74" s="34"/>
      <c r="F74" s="34"/>
      <c r="G74" s="34"/>
      <c r="H74" s="34"/>
      <c r="I74" s="34"/>
      <c r="J74" s="34"/>
      <c r="K74" s="34"/>
      <c r="L74" s="36">
        <v>0</v>
      </c>
      <c r="M74" s="35">
        <v>0</v>
      </c>
      <c r="N74" s="35">
        <v>0</v>
      </c>
      <c r="O74" s="35">
        <v>0</v>
      </c>
      <c r="P74" s="35">
        <v>19.335000000000001</v>
      </c>
      <c r="Q74" s="35">
        <v>0</v>
      </c>
      <c r="R74" s="35">
        <v>0</v>
      </c>
      <c r="S74" s="35">
        <v>244.982</v>
      </c>
      <c r="T74" s="35">
        <v>0</v>
      </c>
      <c r="U74" s="35">
        <v>0</v>
      </c>
      <c r="V74" s="35">
        <v>0</v>
      </c>
      <c r="W74" s="35">
        <v>0</v>
      </c>
      <c r="X74" s="35">
        <v>3.05</v>
      </c>
      <c r="Y74" s="35">
        <v>8.9619999999999997</v>
      </c>
      <c r="Z74" s="35">
        <v>96.495999999999995</v>
      </c>
      <c r="AA74" s="35">
        <v>5.71</v>
      </c>
      <c r="AB74" s="35">
        <v>0</v>
      </c>
      <c r="AC74" s="35">
        <v>0</v>
      </c>
      <c r="AD74" s="35">
        <v>0</v>
      </c>
      <c r="AE74" s="35">
        <v>2237.848</v>
      </c>
      <c r="AF74" s="35">
        <v>0</v>
      </c>
      <c r="AG74" s="35">
        <v>0</v>
      </c>
      <c r="AH74" s="35">
        <v>0</v>
      </c>
      <c r="AI74" s="35">
        <v>104.762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63.323999999999998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14.316000000000001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116.631</v>
      </c>
      <c r="BH74" s="35">
        <v>0</v>
      </c>
      <c r="BI74" s="35">
        <v>0.56299999999999994</v>
      </c>
      <c r="BJ74" s="35">
        <v>0</v>
      </c>
      <c r="BK74" s="35">
        <v>0</v>
      </c>
      <c r="BL74" s="80">
        <v>0</v>
      </c>
      <c r="BM74" s="81">
        <f t="shared" si="5"/>
        <v>2915.9789999999998</v>
      </c>
      <c r="BN74" s="37"/>
      <c r="BO74" s="34">
        <v>8.0000000000000002E-3</v>
      </c>
      <c r="BP74" s="82">
        <f t="shared" si="6"/>
        <v>129.00200000000001</v>
      </c>
      <c r="BQ74" s="36">
        <f t="shared" si="7"/>
        <v>129.00200000000001</v>
      </c>
      <c r="BR74" s="83">
        <v>0</v>
      </c>
      <c r="BS74" s="34">
        <v>129.00200000000001</v>
      </c>
      <c r="BT74" s="84">
        <v>0</v>
      </c>
      <c r="BU74" s="84">
        <v>0</v>
      </c>
      <c r="BV74" s="34">
        <v>0.11700000000000001</v>
      </c>
      <c r="BW74" s="85">
        <v>-124.90900000000001</v>
      </c>
      <c r="BX74" s="37">
        <v>0</v>
      </c>
      <c r="BZ74" s="2"/>
    </row>
    <row r="75" spans="1:78">
      <c r="A75" s="60" t="s">
        <v>23</v>
      </c>
      <c r="B75" s="37" t="s">
        <v>293</v>
      </c>
      <c r="C75" s="35">
        <f t="shared" si="4"/>
        <v>34221.945999999996</v>
      </c>
      <c r="D75" s="34"/>
      <c r="E75" s="34"/>
      <c r="F75" s="34"/>
      <c r="G75" s="34"/>
      <c r="H75" s="34"/>
      <c r="I75" s="34"/>
      <c r="J75" s="34"/>
      <c r="K75" s="34"/>
      <c r="L75" s="36">
        <v>3.5630000000000002</v>
      </c>
      <c r="M75" s="35">
        <v>786.87099999999998</v>
      </c>
      <c r="N75" s="35">
        <v>19.324999999999999</v>
      </c>
      <c r="O75" s="35">
        <v>78.945999999999998</v>
      </c>
      <c r="P75" s="35">
        <v>42.267000000000003</v>
      </c>
      <c r="Q75" s="35">
        <v>8.0000000000000002E-3</v>
      </c>
      <c r="R75" s="35">
        <v>2.4609999999999999</v>
      </c>
      <c r="S75" s="35">
        <v>9.3089999999999993</v>
      </c>
      <c r="T75" s="35">
        <v>0</v>
      </c>
      <c r="U75" s="35">
        <v>9.9060000000000006</v>
      </c>
      <c r="V75" s="35">
        <v>3.5779999999999998</v>
      </c>
      <c r="W75" s="35">
        <v>5.6909999999999998</v>
      </c>
      <c r="X75" s="35">
        <v>26.934000000000001</v>
      </c>
      <c r="Y75" s="35">
        <v>8.1959999999999997</v>
      </c>
      <c r="Z75" s="35">
        <v>0.21199999999999999</v>
      </c>
      <c r="AA75" s="35">
        <v>1.3759999999999999</v>
      </c>
      <c r="AB75" s="35">
        <v>3.9820000000000002</v>
      </c>
      <c r="AC75" s="35">
        <v>4943.5720000000001</v>
      </c>
      <c r="AD75" s="35">
        <v>28.004999999999999</v>
      </c>
      <c r="AE75" s="35">
        <v>281.541</v>
      </c>
      <c r="AF75" s="35">
        <v>74.573999999999998</v>
      </c>
      <c r="AG75" s="35">
        <v>58.09</v>
      </c>
      <c r="AH75" s="35">
        <v>217.10300000000001</v>
      </c>
      <c r="AI75" s="35">
        <v>220.15600000000001</v>
      </c>
      <c r="AJ75" s="35">
        <v>3542.0819999999999</v>
      </c>
      <c r="AK75" s="35">
        <v>496.69400000000002</v>
      </c>
      <c r="AL75" s="35">
        <v>2564.5050000000001</v>
      </c>
      <c r="AM75" s="35">
        <v>212.815</v>
      </c>
      <c r="AN75" s="35">
        <v>4.3209999999999997</v>
      </c>
      <c r="AO75" s="35">
        <v>279.68400000000003</v>
      </c>
      <c r="AP75" s="35">
        <v>38.514000000000003</v>
      </c>
      <c r="AQ75" s="35">
        <v>17.46</v>
      </c>
      <c r="AR75" s="35">
        <v>46.62</v>
      </c>
      <c r="AS75" s="35">
        <v>3.0619999999999998</v>
      </c>
      <c r="AT75" s="35">
        <v>34.529000000000003</v>
      </c>
      <c r="AU75" s="35">
        <v>5.8760000000000003</v>
      </c>
      <c r="AV75" s="35">
        <v>3.6739999999999999</v>
      </c>
      <c r="AW75" s="35">
        <v>39.463000000000001</v>
      </c>
      <c r="AX75" s="35">
        <v>6.7569999999999997</v>
      </c>
      <c r="AY75" s="35">
        <v>0.497</v>
      </c>
      <c r="AZ75" s="35">
        <v>37.918999999999997</v>
      </c>
      <c r="BA75" s="35">
        <v>64.664000000000001</v>
      </c>
      <c r="BB75" s="35">
        <v>37.533000000000001</v>
      </c>
      <c r="BC75" s="35">
        <v>564.51800000000003</v>
      </c>
      <c r="BD75" s="35">
        <v>3.9910000000000001</v>
      </c>
      <c r="BE75" s="35">
        <v>44.298000000000002</v>
      </c>
      <c r="BF75" s="35">
        <v>67.766000000000005</v>
      </c>
      <c r="BG75" s="35">
        <v>15.538</v>
      </c>
      <c r="BH75" s="35">
        <v>17.388000000000002</v>
      </c>
      <c r="BI75" s="35">
        <v>89.328999999999994</v>
      </c>
      <c r="BJ75" s="35">
        <v>0</v>
      </c>
      <c r="BK75" s="35">
        <v>0</v>
      </c>
      <c r="BL75" s="80">
        <v>0</v>
      </c>
      <c r="BM75" s="81">
        <f t="shared" si="5"/>
        <v>15065.163</v>
      </c>
      <c r="BN75" s="37"/>
      <c r="BO75" s="34">
        <v>16068.531999999999</v>
      </c>
      <c r="BP75" s="82">
        <f t="shared" si="6"/>
        <v>5506.848</v>
      </c>
      <c r="BQ75" s="36">
        <f t="shared" si="7"/>
        <v>5506.848</v>
      </c>
      <c r="BR75" s="83">
        <v>0</v>
      </c>
      <c r="BS75" s="34">
        <v>5506.848</v>
      </c>
      <c r="BT75" s="84">
        <v>0</v>
      </c>
      <c r="BU75" s="84">
        <v>0</v>
      </c>
      <c r="BV75" s="34">
        <v>0</v>
      </c>
      <c r="BW75" s="85">
        <v>-2418.5970000000002</v>
      </c>
      <c r="BX75" s="37">
        <v>0</v>
      </c>
      <c r="BZ75" s="2"/>
    </row>
    <row r="76" spans="1:78">
      <c r="A76" s="60" t="s">
        <v>24</v>
      </c>
      <c r="B76" s="37" t="s">
        <v>147</v>
      </c>
      <c r="C76" s="35">
        <f t="shared" si="4"/>
        <v>6934.1549999999997</v>
      </c>
      <c r="D76" s="34"/>
      <c r="E76" s="34"/>
      <c r="F76" s="34"/>
      <c r="G76" s="34"/>
      <c r="H76" s="34"/>
      <c r="I76" s="34"/>
      <c r="J76" s="34"/>
      <c r="K76" s="34"/>
      <c r="L76" s="36">
        <v>407.01400000000001</v>
      </c>
      <c r="M76" s="35">
        <v>0</v>
      </c>
      <c r="N76" s="35">
        <v>0.221</v>
      </c>
      <c r="O76" s="35">
        <v>275.97800000000001</v>
      </c>
      <c r="P76" s="35">
        <v>369.959</v>
      </c>
      <c r="Q76" s="35">
        <v>2E-3</v>
      </c>
      <c r="R76" s="35">
        <v>5.3230000000000004</v>
      </c>
      <c r="S76" s="35">
        <v>7.6559999999999997</v>
      </c>
      <c r="T76" s="35">
        <v>0</v>
      </c>
      <c r="U76" s="35">
        <v>426.95600000000002</v>
      </c>
      <c r="V76" s="35">
        <v>117.67400000000001</v>
      </c>
      <c r="W76" s="35">
        <v>226.119</v>
      </c>
      <c r="X76" s="35">
        <v>0.25800000000000001</v>
      </c>
      <c r="Y76" s="35">
        <v>2.0009999999999999</v>
      </c>
      <c r="Z76" s="35">
        <v>2.0190000000000001</v>
      </c>
      <c r="AA76" s="35">
        <v>109.247</v>
      </c>
      <c r="AB76" s="35">
        <v>34.701999999999998</v>
      </c>
      <c r="AC76" s="35">
        <v>0.54200000000000004</v>
      </c>
      <c r="AD76" s="35">
        <v>0</v>
      </c>
      <c r="AE76" s="35">
        <v>409.35199999999998</v>
      </c>
      <c r="AF76" s="35">
        <v>74.903000000000006</v>
      </c>
      <c r="AG76" s="35">
        <v>4.3339999999999996</v>
      </c>
      <c r="AH76" s="35">
        <v>1.2689999999999999</v>
      </c>
      <c r="AI76" s="35">
        <v>27.295999999999999</v>
      </c>
      <c r="AJ76" s="35">
        <v>0.71799999999999997</v>
      </c>
      <c r="AK76" s="35">
        <v>4.931</v>
      </c>
      <c r="AL76" s="35">
        <v>10.135999999999999</v>
      </c>
      <c r="AM76" s="35">
        <v>124.77500000000001</v>
      </c>
      <c r="AN76" s="35">
        <v>0.90200000000000002</v>
      </c>
      <c r="AO76" s="35">
        <v>351.10300000000001</v>
      </c>
      <c r="AP76" s="35">
        <v>17.565000000000001</v>
      </c>
      <c r="AQ76" s="35">
        <v>3.2000000000000001E-2</v>
      </c>
      <c r="AR76" s="35">
        <v>0</v>
      </c>
      <c r="AS76" s="35">
        <v>9.7000000000000003E-2</v>
      </c>
      <c r="AT76" s="35">
        <v>0</v>
      </c>
      <c r="AU76" s="35">
        <v>0</v>
      </c>
      <c r="AV76" s="35">
        <v>0.111</v>
      </c>
      <c r="AW76" s="35">
        <v>20.686</v>
      </c>
      <c r="AX76" s="35">
        <v>1.244</v>
      </c>
      <c r="AY76" s="35">
        <v>9.6000000000000002E-2</v>
      </c>
      <c r="AZ76" s="35">
        <v>0.28499999999999998</v>
      </c>
      <c r="BA76" s="35">
        <v>0.80800000000000005</v>
      </c>
      <c r="BB76" s="35">
        <v>514.53399999999999</v>
      </c>
      <c r="BC76" s="35">
        <v>88.951999999999998</v>
      </c>
      <c r="BD76" s="35">
        <v>6.0650000000000004</v>
      </c>
      <c r="BE76" s="35">
        <v>27.513000000000002</v>
      </c>
      <c r="BF76" s="35">
        <v>364.60899999999998</v>
      </c>
      <c r="BG76" s="35">
        <v>93.843000000000004</v>
      </c>
      <c r="BH76" s="35">
        <v>0</v>
      </c>
      <c r="BI76" s="35">
        <v>121.33199999999999</v>
      </c>
      <c r="BJ76" s="35">
        <v>0</v>
      </c>
      <c r="BK76" s="35">
        <v>0</v>
      </c>
      <c r="BL76" s="80">
        <v>0</v>
      </c>
      <c r="BM76" s="81">
        <f t="shared" si="5"/>
        <v>4253.1619999999994</v>
      </c>
      <c r="BN76" s="37"/>
      <c r="BO76" s="34">
        <v>1E-3</v>
      </c>
      <c r="BP76" s="82">
        <f t="shared" si="6"/>
        <v>2697.5419999999999</v>
      </c>
      <c r="BQ76" s="36">
        <f t="shared" si="7"/>
        <v>2697.5419999999999</v>
      </c>
      <c r="BR76" s="83">
        <v>0</v>
      </c>
      <c r="BS76" s="34">
        <v>2697.5419999999999</v>
      </c>
      <c r="BT76" s="84">
        <v>0</v>
      </c>
      <c r="BU76" s="84">
        <v>0</v>
      </c>
      <c r="BV76" s="34">
        <v>0</v>
      </c>
      <c r="BW76" s="85">
        <v>-16.55</v>
      </c>
      <c r="BX76" s="37">
        <v>0</v>
      </c>
      <c r="BZ76" s="2"/>
    </row>
    <row r="77" spans="1:78">
      <c r="A77" s="60" t="s">
        <v>25</v>
      </c>
      <c r="B77" s="37" t="s">
        <v>148</v>
      </c>
      <c r="C77" s="35">
        <f t="shared" si="4"/>
        <v>3472.5009999999997</v>
      </c>
      <c r="D77" s="34"/>
      <c r="E77" s="34"/>
      <c r="F77" s="34"/>
      <c r="G77" s="34"/>
      <c r="H77" s="34"/>
      <c r="I77" s="34"/>
      <c r="J77" s="34"/>
      <c r="K77" s="34"/>
      <c r="L77" s="36">
        <v>51.795999999999999</v>
      </c>
      <c r="M77" s="35">
        <v>0</v>
      </c>
      <c r="N77" s="35">
        <v>0</v>
      </c>
      <c r="O77" s="35">
        <v>9.2560000000000002</v>
      </c>
      <c r="P77" s="35">
        <v>5.758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0.625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11.939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2.1869999999999998</v>
      </c>
      <c r="AZ77" s="35">
        <v>0</v>
      </c>
      <c r="BA77" s="35">
        <v>0</v>
      </c>
      <c r="BB77" s="35">
        <v>0</v>
      </c>
      <c r="BC77" s="35">
        <v>43.576999999999998</v>
      </c>
      <c r="BD77" s="35">
        <v>0</v>
      </c>
      <c r="BE77" s="35">
        <v>0.246</v>
      </c>
      <c r="BF77" s="35">
        <v>641.91</v>
      </c>
      <c r="BG77" s="35">
        <v>0.69699999999999995</v>
      </c>
      <c r="BH77" s="35">
        <v>9.4169999999999998</v>
      </c>
      <c r="BI77" s="35">
        <v>0.26700000000000002</v>
      </c>
      <c r="BJ77" s="35">
        <v>0</v>
      </c>
      <c r="BK77" s="35">
        <v>0</v>
      </c>
      <c r="BL77" s="80">
        <v>0</v>
      </c>
      <c r="BM77" s="81">
        <f t="shared" si="5"/>
        <v>777.67500000000007</v>
      </c>
      <c r="BN77" s="37"/>
      <c r="BO77" s="34">
        <v>14.824999999999999</v>
      </c>
      <c r="BP77" s="82">
        <f t="shared" si="6"/>
        <v>2164.8629999999998</v>
      </c>
      <c r="BQ77" s="36">
        <f t="shared" si="7"/>
        <v>2164.8629999999998</v>
      </c>
      <c r="BR77" s="83">
        <v>0</v>
      </c>
      <c r="BS77" s="34">
        <v>2164.8629999999998</v>
      </c>
      <c r="BT77" s="84">
        <v>0</v>
      </c>
      <c r="BU77" s="84">
        <v>0</v>
      </c>
      <c r="BV77" s="34">
        <v>0</v>
      </c>
      <c r="BW77" s="85">
        <v>515.13800000000003</v>
      </c>
      <c r="BX77" s="37">
        <v>0</v>
      </c>
      <c r="BZ77" s="2"/>
    </row>
    <row r="78" spans="1:78">
      <c r="A78" s="60" t="s">
        <v>26</v>
      </c>
      <c r="B78" s="37" t="s">
        <v>294</v>
      </c>
      <c r="C78" s="35">
        <f t="shared" si="4"/>
        <v>4084.2829999999994</v>
      </c>
      <c r="D78" s="34"/>
      <c r="E78" s="34"/>
      <c r="F78" s="34"/>
      <c r="G78" s="34"/>
      <c r="H78" s="34"/>
      <c r="I78" s="34"/>
      <c r="J78" s="34"/>
      <c r="K78" s="34"/>
      <c r="L78" s="36">
        <v>0</v>
      </c>
      <c r="M78" s="35">
        <v>0</v>
      </c>
      <c r="N78" s="35">
        <v>0</v>
      </c>
      <c r="O78" s="35">
        <v>142.94499999999999</v>
      </c>
      <c r="P78" s="35">
        <v>386.88499999999999</v>
      </c>
      <c r="Q78" s="35">
        <v>1E-3</v>
      </c>
      <c r="R78" s="35">
        <v>5.8999999999999997E-2</v>
      </c>
      <c r="S78" s="35">
        <v>33.261000000000003</v>
      </c>
      <c r="T78" s="35">
        <v>0</v>
      </c>
      <c r="U78" s="35">
        <v>0</v>
      </c>
      <c r="V78" s="35">
        <v>0</v>
      </c>
      <c r="W78" s="35">
        <v>0</v>
      </c>
      <c r="X78" s="35">
        <v>16.350999999999999</v>
      </c>
      <c r="Y78" s="35">
        <v>22.667999999999999</v>
      </c>
      <c r="Z78" s="35">
        <v>0.20499999999999999</v>
      </c>
      <c r="AA78" s="35">
        <v>0</v>
      </c>
      <c r="AB78" s="35">
        <v>20.489000000000001</v>
      </c>
      <c r="AC78" s="35">
        <v>0</v>
      </c>
      <c r="AD78" s="35">
        <v>1507.9860000000001</v>
      </c>
      <c r="AE78" s="35">
        <v>526.59100000000001</v>
      </c>
      <c r="AF78" s="35">
        <v>0</v>
      </c>
      <c r="AG78" s="35">
        <v>0</v>
      </c>
      <c r="AH78" s="35">
        <v>0</v>
      </c>
      <c r="AI78" s="35">
        <v>20.123999999999999</v>
      </c>
      <c r="AJ78" s="35">
        <v>1135.5309999999999</v>
      </c>
      <c r="AK78" s="35">
        <v>0</v>
      </c>
      <c r="AL78" s="35">
        <v>0</v>
      </c>
      <c r="AM78" s="35">
        <v>32.765999999999998</v>
      </c>
      <c r="AN78" s="35">
        <v>0</v>
      </c>
      <c r="AO78" s="35">
        <v>135.523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0.71699999999999997</v>
      </c>
      <c r="AW78" s="35">
        <v>30.683</v>
      </c>
      <c r="AX78" s="35">
        <v>0</v>
      </c>
      <c r="AY78" s="35">
        <v>0</v>
      </c>
      <c r="AZ78" s="35">
        <v>0</v>
      </c>
      <c r="BA78" s="35">
        <v>0</v>
      </c>
      <c r="BB78" s="35">
        <v>0.34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0.33200000000000002</v>
      </c>
      <c r="BJ78" s="35">
        <v>0</v>
      </c>
      <c r="BK78" s="35">
        <v>0</v>
      </c>
      <c r="BL78" s="80">
        <v>0</v>
      </c>
      <c r="BM78" s="81">
        <f t="shared" si="5"/>
        <v>4013.4569999999999</v>
      </c>
      <c r="BN78" s="37"/>
      <c r="BO78" s="34">
        <v>0</v>
      </c>
      <c r="BP78" s="82">
        <f t="shared" si="6"/>
        <v>272.93900000000002</v>
      </c>
      <c r="BQ78" s="36">
        <f t="shared" si="7"/>
        <v>272.93900000000002</v>
      </c>
      <c r="BR78" s="83">
        <v>0</v>
      </c>
      <c r="BS78" s="34">
        <v>272.93900000000002</v>
      </c>
      <c r="BT78" s="84">
        <v>0</v>
      </c>
      <c r="BU78" s="84">
        <v>0</v>
      </c>
      <c r="BV78" s="34">
        <v>376.60199999999998</v>
      </c>
      <c r="BW78" s="85">
        <v>-578.71500000000003</v>
      </c>
      <c r="BX78" s="37">
        <v>0</v>
      </c>
      <c r="BZ78" s="2"/>
    </row>
    <row r="79" spans="1:78">
      <c r="A79" s="60" t="s">
        <v>27</v>
      </c>
      <c r="B79" s="37" t="s">
        <v>149</v>
      </c>
      <c r="C79" s="35">
        <f t="shared" si="4"/>
        <v>8554.3909999999996</v>
      </c>
      <c r="D79" s="34"/>
      <c r="E79" s="34"/>
      <c r="F79" s="34"/>
      <c r="G79" s="34"/>
      <c r="H79" s="34"/>
      <c r="I79" s="34"/>
      <c r="J79" s="34"/>
      <c r="K79" s="34"/>
      <c r="L79" s="36">
        <v>0</v>
      </c>
      <c r="M79" s="35">
        <v>0</v>
      </c>
      <c r="N79" s="35">
        <v>0</v>
      </c>
      <c r="O79" s="35">
        <v>10.272</v>
      </c>
      <c r="P79" s="35">
        <v>401.35199999999998</v>
      </c>
      <c r="Q79" s="35">
        <v>1E-3</v>
      </c>
      <c r="R79" s="35">
        <v>0.16300000000000001</v>
      </c>
      <c r="S79" s="35">
        <v>33.533000000000001</v>
      </c>
      <c r="T79" s="35">
        <v>0</v>
      </c>
      <c r="U79" s="35">
        <v>0</v>
      </c>
      <c r="V79" s="35">
        <v>0</v>
      </c>
      <c r="W79" s="35">
        <v>0</v>
      </c>
      <c r="X79" s="35">
        <v>309.238</v>
      </c>
      <c r="Y79" s="35">
        <v>147.79400000000001</v>
      </c>
      <c r="Z79" s="35">
        <v>0.67</v>
      </c>
      <c r="AA79" s="35">
        <v>0.54600000000000004</v>
      </c>
      <c r="AB79" s="35">
        <v>0</v>
      </c>
      <c r="AC79" s="35">
        <v>0</v>
      </c>
      <c r="AD79" s="35">
        <v>0</v>
      </c>
      <c r="AE79" s="35">
        <v>4970.6509999999998</v>
      </c>
      <c r="AF79" s="35">
        <v>0.66400000000000003</v>
      </c>
      <c r="AG79" s="35">
        <v>0</v>
      </c>
      <c r="AH79" s="35">
        <v>23.053999999999998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1501.905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313.83100000000002</v>
      </c>
      <c r="AX79" s="35">
        <v>0</v>
      </c>
      <c r="AY79" s="35">
        <v>0</v>
      </c>
      <c r="AZ79" s="35">
        <v>8.9550000000000001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1.2589999999999999</v>
      </c>
      <c r="BJ79" s="35">
        <v>0</v>
      </c>
      <c r="BK79" s="35">
        <v>0</v>
      </c>
      <c r="BL79" s="80">
        <v>0</v>
      </c>
      <c r="BM79" s="81">
        <f t="shared" si="5"/>
        <v>7723.887999999999</v>
      </c>
      <c r="BN79" s="37"/>
      <c r="BO79" s="34">
        <v>0</v>
      </c>
      <c r="BP79" s="82">
        <f t="shared" si="6"/>
        <v>240.965</v>
      </c>
      <c r="BQ79" s="36">
        <f t="shared" si="7"/>
        <v>240.965</v>
      </c>
      <c r="BR79" s="83">
        <v>0</v>
      </c>
      <c r="BS79" s="34">
        <v>240.965</v>
      </c>
      <c r="BT79" s="84">
        <v>0</v>
      </c>
      <c r="BU79" s="84">
        <v>0</v>
      </c>
      <c r="BV79" s="34">
        <v>0</v>
      </c>
      <c r="BW79" s="85">
        <v>589.53800000000001</v>
      </c>
      <c r="BX79" s="37">
        <v>0</v>
      </c>
      <c r="BZ79" s="2"/>
    </row>
    <row r="80" spans="1:78">
      <c r="A80" s="60" t="s">
        <v>28</v>
      </c>
      <c r="B80" s="37" t="s">
        <v>295</v>
      </c>
      <c r="C80" s="35">
        <f t="shared" si="4"/>
        <v>10186.467000000001</v>
      </c>
      <c r="D80" s="34"/>
      <c r="E80" s="34"/>
      <c r="F80" s="34"/>
      <c r="G80" s="34"/>
      <c r="H80" s="34"/>
      <c r="I80" s="34"/>
      <c r="J80" s="34"/>
      <c r="K80" s="34"/>
      <c r="L80" s="36">
        <v>0.10299999999999999</v>
      </c>
      <c r="M80" s="35">
        <v>0</v>
      </c>
      <c r="N80" s="35">
        <v>0.35599999999999998</v>
      </c>
      <c r="O80" s="35">
        <v>694.88900000000001</v>
      </c>
      <c r="P80" s="35">
        <v>85.781000000000006</v>
      </c>
      <c r="Q80" s="35">
        <v>1E-3</v>
      </c>
      <c r="R80" s="35">
        <v>7.3860000000000001</v>
      </c>
      <c r="S80" s="35">
        <v>47.103000000000002</v>
      </c>
      <c r="T80" s="35">
        <v>0</v>
      </c>
      <c r="U80" s="35">
        <v>49.978000000000002</v>
      </c>
      <c r="V80" s="35">
        <v>20.89</v>
      </c>
      <c r="W80" s="35">
        <v>1.4390000000000001</v>
      </c>
      <c r="X80" s="35">
        <v>0.95399999999999996</v>
      </c>
      <c r="Y80" s="35">
        <v>439.541</v>
      </c>
      <c r="Z80" s="35">
        <v>1.6910000000000001</v>
      </c>
      <c r="AA80" s="35">
        <v>9.2349999999999994</v>
      </c>
      <c r="AB80" s="35">
        <v>136.21600000000001</v>
      </c>
      <c r="AC80" s="35">
        <v>2.1819999999999999</v>
      </c>
      <c r="AD80" s="35">
        <v>5.8000000000000003E-2</v>
      </c>
      <c r="AE80" s="35">
        <v>1263.5139999999999</v>
      </c>
      <c r="AF80" s="35">
        <v>30.053999999999998</v>
      </c>
      <c r="AG80" s="35">
        <v>19.36</v>
      </c>
      <c r="AH80" s="35">
        <v>96.295000000000002</v>
      </c>
      <c r="AI80" s="35">
        <v>38.834000000000003</v>
      </c>
      <c r="AJ80" s="35">
        <v>55.043999999999997</v>
      </c>
      <c r="AK80" s="35">
        <v>2.9870000000000001</v>
      </c>
      <c r="AL80" s="35">
        <v>151.006</v>
      </c>
      <c r="AM80" s="35">
        <v>29.242000000000001</v>
      </c>
      <c r="AN80" s="35">
        <v>1E-3</v>
      </c>
      <c r="AO80" s="35">
        <v>698.59</v>
      </c>
      <c r="AP80" s="35">
        <v>54.371000000000002</v>
      </c>
      <c r="AQ80" s="35">
        <v>6.3090000000000002</v>
      </c>
      <c r="AR80" s="35">
        <v>3.14</v>
      </c>
      <c r="AS80" s="35">
        <v>1.288</v>
      </c>
      <c r="AT80" s="35">
        <v>0</v>
      </c>
      <c r="AU80" s="35">
        <v>0</v>
      </c>
      <c r="AV80" s="35">
        <v>1.9419999999999999</v>
      </c>
      <c r="AW80" s="35">
        <v>79.444999999999993</v>
      </c>
      <c r="AX80" s="35">
        <v>63.548000000000002</v>
      </c>
      <c r="AY80" s="35">
        <v>0.224</v>
      </c>
      <c r="AZ80" s="35">
        <v>0.51800000000000002</v>
      </c>
      <c r="BA80" s="35">
        <v>3.0259999999999998</v>
      </c>
      <c r="BB80" s="35">
        <v>3.669</v>
      </c>
      <c r="BC80" s="35">
        <v>65.325000000000003</v>
      </c>
      <c r="BD80" s="35">
        <v>8.6999999999999994E-2</v>
      </c>
      <c r="BE80" s="35">
        <v>19.533000000000001</v>
      </c>
      <c r="BF80" s="35">
        <v>45.814999999999998</v>
      </c>
      <c r="BG80" s="35">
        <v>2.742</v>
      </c>
      <c r="BH80" s="35">
        <v>0</v>
      </c>
      <c r="BI80" s="35">
        <v>27.811</v>
      </c>
      <c r="BJ80" s="35">
        <v>0</v>
      </c>
      <c r="BK80" s="35">
        <v>0</v>
      </c>
      <c r="BL80" s="80">
        <v>0</v>
      </c>
      <c r="BM80" s="81">
        <f t="shared" si="5"/>
        <v>4261.5230000000001</v>
      </c>
      <c r="BN80" s="37"/>
      <c r="BO80" s="34">
        <v>0</v>
      </c>
      <c r="BP80" s="82">
        <f t="shared" si="6"/>
        <v>195.48099999999999</v>
      </c>
      <c r="BQ80" s="36">
        <f t="shared" si="7"/>
        <v>195.48099999999999</v>
      </c>
      <c r="BR80" s="83">
        <v>0</v>
      </c>
      <c r="BS80" s="34">
        <v>195.48099999999999</v>
      </c>
      <c r="BT80" s="84">
        <v>0</v>
      </c>
      <c r="BU80" s="84">
        <v>0</v>
      </c>
      <c r="BV80" s="34">
        <v>5700.3010000000004</v>
      </c>
      <c r="BW80" s="85">
        <v>29.161999999999999</v>
      </c>
      <c r="BX80" s="37">
        <v>0</v>
      </c>
      <c r="BZ80" s="2"/>
    </row>
    <row r="81" spans="1:78">
      <c r="A81" s="60" t="s">
        <v>29</v>
      </c>
      <c r="B81" s="37" t="s">
        <v>225</v>
      </c>
      <c r="C81" s="35">
        <f t="shared" si="4"/>
        <v>2641.7469999999998</v>
      </c>
      <c r="D81" s="34"/>
      <c r="E81" s="34"/>
      <c r="F81" s="34"/>
      <c r="G81" s="34"/>
      <c r="H81" s="34"/>
      <c r="I81" s="34"/>
      <c r="J81" s="34"/>
      <c r="K81" s="34"/>
      <c r="L81" s="36">
        <v>0</v>
      </c>
      <c r="M81" s="35">
        <v>0</v>
      </c>
      <c r="N81" s="35">
        <v>0</v>
      </c>
      <c r="O81" s="35">
        <v>0</v>
      </c>
      <c r="P81" s="35">
        <v>307.37599999999998</v>
      </c>
      <c r="Q81" s="35">
        <v>0</v>
      </c>
      <c r="R81" s="35">
        <v>4.6609999999999996</v>
      </c>
      <c r="S81" s="35">
        <v>124.699</v>
      </c>
      <c r="T81" s="35">
        <v>0</v>
      </c>
      <c r="U81" s="35">
        <v>0.751</v>
      </c>
      <c r="V81" s="35">
        <v>0</v>
      </c>
      <c r="W81" s="35">
        <v>0</v>
      </c>
      <c r="X81" s="35">
        <v>0.26400000000000001</v>
      </c>
      <c r="Y81" s="35">
        <v>0</v>
      </c>
      <c r="Z81" s="35">
        <v>247.22900000000001</v>
      </c>
      <c r="AA81" s="35">
        <v>20.024999999999999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148.67400000000001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13.946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27.277999999999999</v>
      </c>
      <c r="BJ81" s="35">
        <v>0</v>
      </c>
      <c r="BK81" s="35">
        <v>0</v>
      </c>
      <c r="BL81" s="80">
        <v>0</v>
      </c>
      <c r="BM81" s="81">
        <f t="shared" si="5"/>
        <v>894.90300000000002</v>
      </c>
      <c r="BN81" s="37"/>
      <c r="BO81" s="34">
        <v>0</v>
      </c>
      <c r="BP81" s="82">
        <f t="shared" si="6"/>
        <v>1212.5650000000001</v>
      </c>
      <c r="BQ81" s="36">
        <f t="shared" si="7"/>
        <v>1212.5650000000001</v>
      </c>
      <c r="BR81" s="83">
        <v>0</v>
      </c>
      <c r="BS81" s="34">
        <v>1212.5650000000001</v>
      </c>
      <c r="BT81" s="84">
        <v>0</v>
      </c>
      <c r="BU81" s="84">
        <v>0</v>
      </c>
      <c r="BV81" s="34">
        <v>533.06399999999996</v>
      </c>
      <c r="BW81" s="85">
        <v>1.2150000000000001</v>
      </c>
      <c r="BX81" s="37">
        <v>0</v>
      </c>
      <c r="BZ81" s="2"/>
    </row>
    <row r="82" spans="1:78">
      <c r="A82" s="60" t="s">
        <v>30</v>
      </c>
      <c r="B82" s="37" t="s">
        <v>311</v>
      </c>
      <c r="C82" s="35">
        <f t="shared" si="4"/>
        <v>31455.305</v>
      </c>
      <c r="D82" s="34"/>
      <c r="E82" s="34"/>
      <c r="F82" s="34"/>
      <c r="G82" s="34"/>
      <c r="H82" s="34"/>
      <c r="I82" s="34"/>
      <c r="J82" s="34"/>
      <c r="K82" s="34"/>
      <c r="L82" s="36">
        <v>0.497</v>
      </c>
      <c r="M82" s="35">
        <v>2.6739999999999999</v>
      </c>
      <c r="N82" s="35">
        <v>1.359</v>
      </c>
      <c r="O82" s="35">
        <v>113.77500000000001</v>
      </c>
      <c r="P82" s="35">
        <v>277.57799999999997</v>
      </c>
      <c r="Q82" s="35">
        <v>5.0000000000000001E-3</v>
      </c>
      <c r="R82" s="35">
        <v>3.5910000000000002</v>
      </c>
      <c r="S82" s="35">
        <v>0.65700000000000003</v>
      </c>
      <c r="T82" s="35">
        <v>0</v>
      </c>
      <c r="U82" s="35">
        <v>30.931999999999999</v>
      </c>
      <c r="V82" s="35">
        <v>11.666</v>
      </c>
      <c r="W82" s="35">
        <v>0.93799999999999994</v>
      </c>
      <c r="X82" s="35">
        <v>5.9039999999999999</v>
      </c>
      <c r="Y82" s="35">
        <v>0.72599999999999998</v>
      </c>
      <c r="Z82" s="35">
        <v>0.33700000000000002</v>
      </c>
      <c r="AA82" s="35">
        <v>75.215000000000003</v>
      </c>
      <c r="AB82" s="35">
        <v>5.9269999999999996</v>
      </c>
      <c r="AC82" s="35">
        <v>397.84800000000001</v>
      </c>
      <c r="AD82" s="35">
        <v>273.86500000000001</v>
      </c>
      <c r="AE82" s="35">
        <v>165.54400000000001</v>
      </c>
      <c r="AF82" s="35">
        <v>60.067999999999998</v>
      </c>
      <c r="AG82" s="35">
        <v>27.141999999999999</v>
      </c>
      <c r="AH82" s="35">
        <v>280.38400000000001</v>
      </c>
      <c r="AI82" s="35">
        <v>139.096</v>
      </c>
      <c r="AJ82" s="35">
        <v>2384.373</v>
      </c>
      <c r="AK82" s="35">
        <v>10.776</v>
      </c>
      <c r="AL82" s="35">
        <v>15.513999999999999</v>
      </c>
      <c r="AM82" s="35">
        <v>100.85899999999999</v>
      </c>
      <c r="AN82" s="35">
        <v>15.987</v>
      </c>
      <c r="AO82" s="35">
        <v>272.411</v>
      </c>
      <c r="AP82" s="35">
        <v>30.062000000000001</v>
      </c>
      <c r="AQ82" s="35">
        <v>59.779000000000003</v>
      </c>
      <c r="AR82" s="35">
        <v>351.64600000000002</v>
      </c>
      <c r="AS82" s="35">
        <v>412.56900000000002</v>
      </c>
      <c r="AT82" s="35">
        <v>240.09700000000001</v>
      </c>
      <c r="AU82" s="35">
        <v>29.545000000000002</v>
      </c>
      <c r="AV82" s="35">
        <v>19.672999999999998</v>
      </c>
      <c r="AW82" s="35">
        <v>16.734999999999999</v>
      </c>
      <c r="AX82" s="35">
        <v>73.349000000000004</v>
      </c>
      <c r="AY82" s="35">
        <v>0.22700000000000001</v>
      </c>
      <c r="AZ82" s="35">
        <v>74.813000000000002</v>
      </c>
      <c r="BA82" s="35">
        <v>82.986000000000004</v>
      </c>
      <c r="BB82" s="35">
        <v>22.027999999999999</v>
      </c>
      <c r="BC82" s="35">
        <v>387.33499999999998</v>
      </c>
      <c r="BD82" s="35">
        <v>6.8579999999999997</v>
      </c>
      <c r="BE82" s="35">
        <v>99.936999999999998</v>
      </c>
      <c r="BF82" s="35">
        <v>218.88399999999999</v>
      </c>
      <c r="BG82" s="35">
        <v>15.69</v>
      </c>
      <c r="BH82" s="35">
        <v>15.836</v>
      </c>
      <c r="BI82" s="35">
        <v>45.427999999999997</v>
      </c>
      <c r="BJ82" s="35">
        <v>0</v>
      </c>
      <c r="BK82" s="35">
        <v>0</v>
      </c>
      <c r="BL82" s="80">
        <v>0</v>
      </c>
      <c r="BM82" s="81">
        <f t="shared" si="5"/>
        <v>6879.1250000000009</v>
      </c>
      <c r="BN82" s="37"/>
      <c r="BO82" s="34">
        <v>134.74199999999999</v>
      </c>
      <c r="BP82" s="82">
        <f t="shared" si="6"/>
        <v>7420.3729999999996</v>
      </c>
      <c r="BQ82" s="36">
        <f t="shared" si="7"/>
        <v>7420.3729999999996</v>
      </c>
      <c r="BR82" s="83">
        <v>0</v>
      </c>
      <c r="BS82" s="34">
        <v>7420.3729999999996</v>
      </c>
      <c r="BT82" s="84">
        <v>0</v>
      </c>
      <c r="BU82" s="84">
        <v>0</v>
      </c>
      <c r="BV82" s="34">
        <v>17190.210999999999</v>
      </c>
      <c r="BW82" s="85">
        <v>-169.14599999999999</v>
      </c>
      <c r="BX82" s="37">
        <v>0</v>
      </c>
      <c r="BZ82" s="2"/>
    </row>
    <row r="83" spans="1:78">
      <c r="A83" s="60" t="s">
        <v>31</v>
      </c>
      <c r="B83" s="37" t="s">
        <v>150</v>
      </c>
      <c r="C83" s="35">
        <f t="shared" si="4"/>
        <v>1841.3799999999997</v>
      </c>
      <c r="D83" s="34"/>
      <c r="E83" s="34"/>
      <c r="F83" s="34"/>
      <c r="G83" s="34"/>
      <c r="H83" s="34"/>
      <c r="I83" s="34"/>
      <c r="J83" s="34"/>
      <c r="K83" s="34"/>
      <c r="L83" s="36">
        <v>6.468</v>
      </c>
      <c r="M83" s="35">
        <v>99.275000000000006</v>
      </c>
      <c r="N83" s="35">
        <v>21.773</v>
      </c>
      <c r="O83" s="35">
        <v>127.244</v>
      </c>
      <c r="P83" s="35">
        <v>2.855</v>
      </c>
      <c r="Q83" s="35">
        <v>7.0000000000000001E-3</v>
      </c>
      <c r="R83" s="35">
        <v>2.0329999999999999</v>
      </c>
      <c r="S83" s="35">
        <v>1.4019999999999999</v>
      </c>
      <c r="T83" s="35">
        <v>0</v>
      </c>
      <c r="U83" s="35">
        <v>4.1449999999999996</v>
      </c>
      <c r="V83" s="35">
        <v>12.333</v>
      </c>
      <c r="W83" s="35">
        <v>2.278</v>
      </c>
      <c r="X83" s="35">
        <v>21.396999999999998</v>
      </c>
      <c r="Y83" s="35">
        <v>5.0140000000000002</v>
      </c>
      <c r="Z83" s="35">
        <v>0.23400000000000001</v>
      </c>
      <c r="AA83" s="35">
        <v>0</v>
      </c>
      <c r="AB83" s="35">
        <v>0.91800000000000004</v>
      </c>
      <c r="AC83" s="35">
        <v>82.903000000000006</v>
      </c>
      <c r="AD83" s="35">
        <v>30.018000000000001</v>
      </c>
      <c r="AE83" s="35">
        <v>10.523999999999999</v>
      </c>
      <c r="AF83" s="35">
        <v>15.859</v>
      </c>
      <c r="AG83" s="35">
        <v>13.154</v>
      </c>
      <c r="AH83" s="35">
        <v>16.105</v>
      </c>
      <c r="AI83" s="35">
        <v>18.004000000000001</v>
      </c>
      <c r="AJ83" s="35">
        <v>0</v>
      </c>
      <c r="AK83" s="35">
        <v>378.20699999999999</v>
      </c>
      <c r="AL83" s="35">
        <v>451.62599999999998</v>
      </c>
      <c r="AM83" s="35">
        <v>48.652999999999999</v>
      </c>
      <c r="AN83" s="35">
        <v>0.83399999999999996</v>
      </c>
      <c r="AO83" s="35">
        <v>23.850999999999999</v>
      </c>
      <c r="AP83" s="35">
        <v>10.176</v>
      </c>
      <c r="AQ83" s="35">
        <v>3.6970000000000001</v>
      </c>
      <c r="AR83" s="35">
        <v>51.564</v>
      </c>
      <c r="AS83" s="35">
        <v>5.9560000000000004</v>
      </c>
      <c r="AT83" s="35">
        <v>0</v>
      </c>
      <c r="AU83" s="35">
        <v>9.0310000000000006</v>
      </c>
      <c r="AV83" s="35">
        <v>5.4660000000000002</v>
      </c>
      <c r="AW83" s="35">
        <v>25.024000000000001</v>
      </c>
      <c r="AX83" s="35">
        <v>1.4530000000000001</v>
      </c>
      <c r="AY83" s="35">
        <v>0</v>
      </c>
      <c r="AZ83" s="35">
        <v>22.213999999999999</v>
      </c>
      <c r="BA83" s="35">
        <v>9.0969999999999995</v>
      </c>
      <c r="BB83" s="35">
        <v>2.3690000000000002</v>
      </c>
      <c r="BC83" s="35">
        <v>79.578999999999994</v>
      </c>
      <c r="BD83" s="35">
        <v>1.962</v>
      </c>
      <c r="BE83" s="35">
        <v>15.564</v>
      </c>
      <c r="BF83" s="35">
        <v>26.343</v>
      </c>
      <c r="BG83" s="35">
        <v>9.7729999999999997</v>
      </c>
      <c r="BH83" s="35">
        <v>0</v>
      </c>
      <c r="BI83" s="35">
        <v>15.528</v>
      </c>
      <c r="BJ83" s="35">
        <v>0</v>
      </c>
      <c r="BK83" s="35">
        <v>0</v>
      </c>
      <c r="BL83" s="80">
        <v>0</v>
      </c>
      <c r="BM83" s="81">
        <f t="shared" si="5"/>
        <v>1691.9099999999996</v>
      </c>
      <c r="BN83" s="37"/>
      <c r="BO83" s="34">
        <v>226.25700000000001</v>
      </c>
      <c r="BP83" s="82">
        <f t="shared" si="6"/>
        <v>0</v>
      </c>
      <c r="BQ83" s="36">
        <f t="shared" si="7"/>
        <v>0</v>
      </c>
      <c r="BR83" s="83">
        <v>0</v>
      </c>
      <c r="BS83" s="34">
        <v>0</v>
      </c>
      <c r="BT83" s="84">
        <v>0</v>
      </c>
      <c r="BU83" s="84">
        <v>0</v>
      </c>
      <c r="BV83" s="34">
        <v>0</v>
      </c>
      <c r="BW83" s="85">
        <v>-76.787000000000006</v>
      </c>
      <c r="BX83" s="37">
        <v>0</v>
      </c>
      <c r="BZ83" s="2"/>
    </row>
    <row r="84" spans="1:78">
      <c r="A84" s="60" t="s">
        <v>32</v>
      </c>
      <c r="B84" s="37" t="s">
        <v>226</v>
      </c>
      <c r="C84" s="35">
        <f t="shared" si="4"/>
        <v>11626.028999999999</v>
      </c>
      <c r="D84" s="34"/>
      <c r="E84" s="34"/>
      <c r="F84" s="34"/>
      <c r="G84" s="34"/>
      <c r="H84" s="34"/>
      <c r="I84" s="34"/>
      <c r="J84" s="34"/>
      <c r="K84" s="34"/>
      <c r="L84" s="36">
        <v>5.6619999999999999</v>
      </c>
      <c r="M84" s="35">
        <v>216.40199999999999</v>
      </c>
      <c r="N84" s="35">
        <v>65.421999999999997</v>
      </c>
      <c r="O84" s="35">
        <v>178.2</v>
      </c>
      <c r="P84" s="35">
        <v>47.478000000000002</v>
      </c>
      <c r="Q84" s="35">
        <v>8.0000000000000002E-3</v>
      </c>
      <c r="R84" s="35">
        <v>14.238</v>
      </c>
      <c r="S84" s="35">
        <v>9.0649999999999995</v>
      </c>
      <c r="T84" s="35">
        <v>0</v>
      </c>
      <c r="U84" s="35">
        <v>14.893000000000001</v>
      </c>
      <c r="V84" s="35">
        <v>27.361000000000001</v>
      </c>
      <c r="W84" s="35">
        <v>11.179</v>
      </c>
      <c r="X84" s="35">
        <v>3.153</v>
      </c>
      <c r="Y84" s="35">
        <v>2.903</v>
      </c>
      <c r="Z84" s="35">
        <v>1.0780000000000001</v>
      </c>
      <c r="AA84" s="35">
        <v>4.0350000000000001</v>
      </c>
      <c r="AB84" s="35">
        <v>26.003</v>
      </c>
      <c r="AC84" s="35">
        <v>610.55700000000002</v>
      </c>
      <c r="AD84" s="35">
        <v>63.271000000000001</v>
      </c>
      <c r="AE84" s="35">
        <v>250.58</v>
      </c>
      <c r="AF84" s="35">
        <v>38.063000000000002</v>
      </c>
      <c r="AG84" s="35">
        <v>58.276000000000003</v>
      </c>
      <c r="AH84" s="35">
        <v>113.643</v>
      </c>
      <c r="AI84" s="35">
        <v>302.34100000000001</v>
      </c>
      <c r="AJ84" s="35">
        <v>60.859000000000002</v>
      </c>
      <c r="AK84" s="35">
        <v>6.0890000000000004</v>
      </c>
      <c r="AL84" s="35">
        <v>26.541</v>
      </c>
      <c r="AM84" s="35">
        <v>323.98200000000003</v>
      </c>
      <c r="AN84" s="35">
        <v>7.0679999999999996</v>
      </c>
      <c r="AO84" s="35">
        <v>1228.0409999999999</v>
      </c>
      <c r="AP84" s="35">
        <v>162.25299999999999</v>
      </c>
      <c r="AQ84" s="35">
        <v>34.851999999999997</v>
      </c>
      <c r="AR84" s="35">
        <v>269.02600000000001</v>
      </c>
      <c r="AS84" s="35">
        <v>2.8690000000000002</v>
      </c>
      <c r="AT84" s="35">
        <v>240.887</v>
      </c>
      <c r="AU84" s="35">
        <v>20.459</v>
      </c>
      <c r="AV84" s="35">
        <v>12.430999999999999</v>
      </c>
      <c r="AW84" s="35">
        <v>79.05</v>
      </c>
      <c r="AX84" s="35">
        <v>9.9309999999999992</v>
      </c>
      <c r="AY84" s="35">
        <v>0.28199999999999997</v>
      </c>
      <c r="AZ84" s="35">
        <v>1.8779999999999999</v>
      </c>
      <c r="BA84" s="35">
        <v>8.0380000000000003</v>
      </c>
      <c r="BB84" s="35">
        <v>5.82</v>
      </c>
      <c r="BC84" s="35">
        <v>485.42</v>
      </c>
      <c r="BD84" s="35">
        <v>18.995999999999999</v>
      </c>
      <c r="BE84" s="35">
        <v>72.472999999999999</v>
      </c>
      <c r="BF84" s="35">
        <v>86.619</v>
      </c>
      <c r="BG84" s="35">
        <v>8.9640000000000004</v>
      </c>
      <c r="BH84" s="35">
        <v>12.343999999999999</v>
      </c>
      <c r="BI84" s="35">
        <v>114.97199999999999</v>
      </c>
      <c r="BJ84" s="35">
        <v>0</v>
      </c>
      <c r="BK84" s="35">
        <v>0</v>
      </c>
      <c r="BL84" s="80">
        <v>0</v>
      </c>
      <c r="BM84" s="81">
        <f t="shared" si="5"/>
        <v>5363.9549999999981</v>
      </c>
      <c r="BN84" s="37"/>
      <c r="BO84" s="34">
        <v>0</v>
      </c>
      <c r="BP84" s="82">
        <f t="shared" si="6"/>
        <v>6262.0739999999996</v>
      </c>
      <c r="BQ84" s="36">
        <f t="shared" si="7"/>
        <v>6262.0739999999996</v>
      </c>
      <c r="BR84" s="83">
        <v>0</v>
      </c>
      <c r="BS84" s="34">
        <v>6262.0739999999996</v>
      </c>
      <c r="BT84" s="84">
        <v>0</v>
      </c>
      <c r="BU84" s="84">
        <v>0</v>
      </c>
      <c r="BV84" s="34">
        <v>0</v>
      </c>
      <c r="BW84" s="85">
        <v>0</v>
      </c>
      <c r="BX84" s="37">
        <v>0</v>
      </c>
      <c r="BZ84" s="2"/>
    </row>
    <row r="85" spans="1:78">
      <c r="A85" s="60" t="s">
        <v>33</v>
      </c>
      <c r="B85" s="37" t="s">
        <v>296</v>
      </c>
      <c r="C85" s="35">
        <f t="shared" si="4"/>
        <v>3728.3900000000003</v>
      </c>
      <c r="D85" s="34"/>
      <c r="E85" s="34"/>
      <c r="F85" s="34"/>
      <c r="G85" s="34"/>
      <c r="H85" s="34"/>
      <c r="I85" s="34"/>
      <c r="J85" s="34"/>
      <c r="K85" s="34"/>
      <c r="L85" s="36">
        <v>204.66300000000001</v>
      </c>
      <c r="M85" s="35">
        <v>11.456</v>
      </c>
      <c r="N85" s="35">
        <v>0.222</v>
      </c>
      <c r="O85" s="35">
        <v>46.344999999999999</v>
      </c>
      <c r="P85" s="35">
        <v>1.9850000000000001</v>
      </c>
      <c r="Q85" s="35">
        <v>1E-3</v>
      </c>
      <c r="R85" s="35">
        <v>0.68</v>
      </c>
      <c r="S85" s="35">
        <v>1.6359999999999999</v>
      </c>
      <c r="T85" s="35">
        <v>0</v>
      </c>
      <c r="U85" s="35">
        <v>2.0230000000000001</v>
      </c>
      <c r="V85" s="35">
        <v>0.68799999999999994</v>
      </c>
      <c r="W85" s="35">
        <v>0.33</v>
      </c>
      <c r="X85" s="35">
        <v>6.0449999999999999</v>
      </c>
      <c r="Y85" s="35">
        <v>0.69499999999999995</v>
      </c>
      <c r="Z85" s="35">
        <v>4.4999999999999998E-2</v>
      </c>
      <c r="AA85" s="35">
        <v>1.075</v>
      </c>
      <c r="AB85" s="35">
        <v>3.6240000000000001</v>
      </c>
      <c r="AC85" s="35">
        <v>10.557</v>
      </c>
      <c r="AD85" s="35">
        <v>0</v>
      </c>
      <c r="AE85" s="35">
        <v>82.477999999999994</v>
      </c>
      <c r="AF85" s="35">
        <v>23.788</v>
      </c>
      <c r="AG85" s="35">
        <v>15.397</v>
      </c>
      <c r="AH85" s="35">
        <v>33.652000000000001</v>
      </c>
      <c r="AI85" s="35">
        <v>113.514</v>
      </c>
      <c r="AJ85" s="35">
        <v>9.1199999999999992</v>
      </c>
      <c r="AK85" s="35">
        <v>5.8819999999999997</v>
      </c>
      <c r="AL85" s="35">
        <v>3.4340000000000002</v>
      </c>
      <c r="AM85" s="35">
        <v>112.636</v>
      </c>
      <c r="AN85" s="35">
        <v>1.823</v>
      </c>
      <c r="AO85" s="35">
        <v>568.82000000000005</v>
      </c>
      <c r="AP85" s="35">
        <v>44.994999999999997</v>
      </c>
      <c r="AQ85" s="35">
        <v>3.3839999999999999</v>
      </c>
      <c r="AR85" s="35">
        <v>5.4740000000000002</v>
      </c>
      <c r="AS85" s="35">
        <v>0.58499999999999996</v>
      </c>
      <c r="AT85" s="35">
        <v>19.053999999999998</v>
      </c>
      <c r="AU85" s="35">
        <v>1.5629999999999999</v>
      </c>
      <c r="AV85" s="35">
        <v>0.47699999999999998</v>
      </c>
      <c r="AW85" s="35">
        <v>17.681000000000001</v>
      </c>
      <c r="AX85" s="35">
        <v>2.7850000000000001</v>
      </c>
      <c r="AY85" s="35">
        <v>4.5999999999999999E-2</v>
      </c>
      <c r="AZ85" s="35">
        <v>0.79</v>
      </c>
      <c r="BA85" s="35">
        <v>3.5310000000000001</v>
      </c>
      <c r="BB85" s="35">
        <v>1.556</v>
      </c>
      <c r="BC85" s="35">
        <v>126.53100000000001</v>
      </c>
      <c r="BD85" s="35">
        <v>3.085</v>
      </c>
      <c r="BE85" s="35">
        <v>29.593</v>
      </c>
      <c r="BF85" s="35">
        <v>30.498999999999999</v>
      </c>
      <c r="BG85" s="35">
        <v>3.68</v>
      </c>
      <c r="BH85" s="35">
        <v>7.5529999999999999</v>
      </c>
      <c r="BI85" s="35">
        <v>67.78</v>
      </c>
      <c r="BJ85" s="35">
        <v>0</v>
      </c>
      <c r="BK85" s="35">
        <v>0</v>
      </c>
      <c r="BL85" s="80">
        <v>0</v>
      </c>
      <c r="BM85" s="81">
        <f t="shared" si="5"/>
        <v>1633.2560000000005</v>
      </c>
      <c r="BN85" s="37"/>
      <c r="BO85" s="34">
        <v>0</v>
      </c>
      <c r="BP85" s="82">
        <f t="shared" si="6"/>
        <v>2095.134</v>
      </c>
      <c r="BQ85" s="36">
        <f t="shared" si="7"/>
        <v>2095.134</v>
      </c>
      <c r="BR85" s="83">
        <v>0</v>
      </c>
      <c r="BS85" s="34">
        <v>2095.134</v>
      </c>
      <c r="BT85" s="84">
        <v>0</v>
      </c>
      <c r="BU85" s="84">
        <v>0</v>
      </c>
      <c r="BV85" s="34">
        <v>0</v>
      </c>
      <c r="BW85" s="85">
        <v>0</v>
      </c>
      <c r="BX85" s="37">
        <v>0</v>
      </c>
      <c r="BZ85" s="2"/>
    </row>
    <row r="86" spans="1:78">
      <c r="A86" s="60" t="s">
        <v>34</v>
      </c>
      <c r="B86" s="37" t="s">
        <v>242</v>
      </c>
      <c r="C86" s="35">
        <f t="shared" si="4"/>
        <v>36412.771000000001</v>
      </c>
      <c r="D86" s="34"/>
      <c r="E86" s="34"/>
      <c r="F86" s="34"/>
      <c r="G86" s="34"/>
      <c r="H86" s="34"/>
      <c r="I86" s="34"/>
      <c r="J86" s="34"/>
      <c r="K86" s="34"/>
      <c r="L86" s="36">
        <v>0.27300000000000002</v>
      </c>
      <c r="M86" s="35">
        <v>0</v>
      </c>
      <c r="N86" s="35">
        <v>0</v>
      </c>
      <c r="O86" s="35">
        <v>64.081000000000003</v>
      </c>
      <c r="P86" s="35">
        <v>53.88</v>
      </c>
      <c r="Q86" s="35">
        <v>4.0000000000000001E-3</v>
      </c>
      <c r="R86" s="35">
        <v>2.1859999999999999</v>
      </c>
      <c r="S86" s="35">
        <v>4.2279999999999998</v>
      </c>
      <c r="T86" s="35">
        <v>0</v>
      </c>
      <c r="U86" s="35">
        <v>7.1459999999999999</v>
      </c>
      <c r="V86" s="35">
        <v>8.3849999999999998</v>
      </c>
      <c r="W86" s="35">
        <v>1.3580000000000001</v>
      </c>
      <c r="X86" s="35">
        <v>0.66700000000000004</v>
      </c>
      <c r="Y86" s="35">
        <v>8.2289999999999992</v>
      </c>
      <c r="Z86" s="35">
        <v>0.83199999999999996</v>
      </c>
      <c r="AA86" s="35">
        <v>8.6310000000000002</v>
      </c>
      <c r="AB86" s="35">
        <v>30.073</v>
      </c>
      <c r="AC86" s="35">
        <v>0</v>
      </c>
      <c r="AD86" s="35">
        <v>13.909000000000001</v>
      </c>
      <c r="AE86" s="35">
        <v>7745.43</v>
      </c>
      <c r="AF86" s="35">
        <v>12.922000000000001</v>
      </c>
      <c r="AG86" s="35">
        <v>37.101999999999997</v>
      </c>
      <c r="AH86" s="35">
        <v>141.32499999999999</v>
      </c>
      <c r="AI86" s="35">
        <v>114.33199999999999</v>
      </c>
      <c r="AJ86" s="35">
        <v>1.363</v>
      </c>
      <c r="AK86" s="35">
        <v>0</v>
      </c>
      <c r="AL86" s="35">
        <v>9.9760000000000009</v>
      </c>
      <c r="AM86" s="35">
        <v>3.1E-2</v>
      </c>
      <c r="AN86" s="35">
        <v>5.9290000000000003</v>
      </c>
      <c r="AO86" s="35">
        <v>1732.7180000000001</v>
      </c>
      <c r="AP86" s="35">
        <v>61.341000000000001</v>
      </c>
      <c r="AQ86" s="35">
        <v>21.738</v>
      </c>
      <c r="AR86" s="35">
        <v>111.256</v>
      </c>
      <c r="AS86" s="35">
        <v>2.012</v>
      </c>
      <c r="AT86" s="35">
        <v>0</v>
      </c>
      <c r="AU86" s="35">
        <v>11.598000000000001</v>
      </c>
      <c r="AV86" s="35">
        <v>5.7389999999999999</v>
      </c>
      <c r="AW86" s="35">
        <v>1013.99</v>
      </c>
      <c r="AX86" s="35">
        <v>836.16200000000003</v>
      </c>
      <c r="AY86" s="35">
        <v>1.44</v>
      </c>
      <c r="AZ86" s="35">
        <v>19.829999999999998</v>
      </c>
      <c r="BA86" s="35">
        <v>89.397999999999996</v>
      </c>
      <c r="BB86" s="35">
        <v>16.844000000000001</v>
      </c>
      <c r="BC86" s="35">
        <v>100.435</v>
      </c>
      <c r="BD86" s="35">
        <v>5.0890000000000004</v>
      </c>
      <c r="BE86" s="35">
        <v>39.841999999999999</v>
      </c>
      <c r="BF86" s="35">
        <v>54.21</v>
      </c>
      <c r="BG86" s="35">
        <v>35.020000000000003</v>
      </c>
      <c r="BH86" s="35">
        <v>85.932000000000002</v>
      </c>
      <c r="BI86" s="35">
        <v>6.2610000000000001</v>
      </c>
      <c r="BJ86" s="35">
        <v>0</v>
      </c>
      <c r="BK86" s="35">
        <v>0</v>
      </c>
      <c r="BL86" s="80">
        <v>0</v>
      </c>
      <c r="BM86" s="81">
        <f t="shared" si="5"/>
        <v>12523.146999999999</v>
      </c>
      <c r="BN86" s="37"/>
      <c r="BO86" s="34">
        <v>350.49299999999999</v>
      </c>
      <c r="BP86" s="82">
        <f t="shared" si="6"/>
        <v>169.92099999999999</v>
      </c>
      <c r="BQ86" s="36">
        <f t="shared" si="7"/>
        <v>169.92099999999999</v>
      </c>
      <c r="BR86" s="83">
        <v>0</v>
      </c>
      <c r="BS86" s="34">
        <v>169.92099999999999</v>
      </c>
      <c r="BT86" s="84">
        <v>0</v>
      </c>
      <c r="BU86" s="84">
        <v>0</v>
      </c>
      <c r="BV86" s="34">
        <v>24917.462</v>
      </c>
      <c r="BW86" s="85">
        <v>-1548.252</v>
      </c>
      <c r="BX86" s="37">
        <v>0</v>
      </c>
      <c r="BZ86" s="2"/>
    </row>
    <row r="87" spans="1:78">
      <c r="A87" s="60" t="s">
        <v>35</v>
      </c>
      <c r="B87" s="37" t="s">
        <v>243</v>
      </c>
      <c r="C87" s="35">
        <f t="shared" si="4"/>
        <v>1488.7329999999999</v>
      </c>
      <c r="D87" s="34"/>
      <c r="E87" s="34"/>
      <c r="F87" s="34"/>
      <c r="G87" s="34"/>
      <c r="H87" s="34"/>
      <c r="I87" s="34"/>
      <c r="J87" s="34"/>
      <c r="K87" s="34"/>
      <c r="L87" s="36">
        <v>0.105</v>
      </c>
      <c r="M87" s="35">
        <v>0</v>
      </c>
      <c r="N87" s="35">
        <v>4.97</v>
      </c>
      <c r="O87" s="35">
        <v>5.2510000000000003</v>
      </c>
      <c r="P87" s="35">
        <v>32.613999999999997</v>
      </c>
      <c r="Q87" s="35">
        <v>3.0000000000000001E-3</v>
      </c>
      <c r="R87" s="35">
        <v>2.5640000000000001</v>
      </c>
      <c r="S87" s="35">
        <v>0.157</v>
      </c>
      <c r="T87" s="35">
        <v>0</v>
      </c>
      <c r="U87" s="35">
        <v>4.4130000000000003</v>
      </c>
      <c r="V87" s="35">
        <v>2.113</v>
      </c>
      <c r="W87" s="35">
        <v>0.43</v>
      </c>
      <c r="X87" s="35">
        <v>5.4480000000000004</v>
      </c>
      <c r="Y87" s="35">
        <v>4.1529999999999996</v>
      </c>
      <c r="Z87" s="35">
        <v>4.7E-2</v>
      </c>
      <c r="AA87" s="35">
        <v>0.67700000000000005</v>
      </c>
      <c r="AB87" s="35">
        <v>3.052</v>
      </c>
      <c r="AC87" s="35">
        <v>8.5090000000000003</v>
      </c>
      <c r="AD87" s="35">
        <v>4.2519999999999998</v>
      </c>
      <c r="AE87" s="35">
        <v>14.343</v>
      </c>
      <c r="AF87" s="35">
        <v>60.21</v>
      </c>
      <c r="AG87" s="35">
        <v>26.928000000000001</v>
      </c>
      <c r="AH87" s="35">
        <v>44.176000000000002</v>
      </c>
      <c r="AI87" s="35">
        <v>48.170999999999999</v>
      </c>
      <c r="AJ87" s="35">
        <v>375.81700000000001</v>
      </c>
      <c r="AK87" s="35">
        <v>0.41</v>
      </c>
      <c r="AL87" s="35">
        <v>0</v>
      </c>
      <c r="AM87" s="35">
        <v>23.155000000000001</v>
      </c>
      <c r="AN87" s="35">
        <v>0.5</v>
      </c>
      <c r="AO87" s="35">
        <v>28.975000000000001</v>
      </c>
      <c r="AP87" s="35">
        <v>0.124</v>
      </c>
      <c r="AQ87" s="35">
        <v>3.19</v>
      </c>
      <c r="AR87" s="35">
        <v>33.258000000000003</v>
      </c>
      <c r="AS87" s="35">
        <v>2.2280000000000002</v>
      </c>
      <c r="AT87" s="35">
        <v>12.189</v>
      </c>
      <c r="AU87" s="35">
        <v>6.2130000000000001</v>
      </c>
      <c r="AV87" s="35">
        <v>3.9849999999999999</v>
      </c>
      <c r="AW87" s="35">
        <v>12.679</v>
      </c>
      <c r="AX87" s="35">
        <v>2.5209999999999999</v>
      </c>
      <c r="AY87" s="35">
        <v>0</v>
      </c>
      <c r="AZ87" s="35">
        <v>10.045</v>
      </c>
      <c r="BA87" s="35">
        <v>16.652000000000001</v>
      </c>
      <c r="BB87" s="35">
        <v>24.454000000000001</v>
      </c>
      <c r="BC87" s="35">
        <v>44.972999999999999</v>
      </c>
      <c r="BD87" s="35">
        <v>3.3370000000000002</v>
      </c>
      <c r="BE87" s="35">
        <v>8.8930000000000007</v>
      </c>
      <c r="BF87" s="35">
        <v>9.8680000000000003</v>
      </c>
      <c r="BG87" s="35">
        <v>2.6419999999999999</v>
      </c>
      <c r="BH87" s="35">
        <v>0</v>
      </c>
      <c r="BI87" s="35">
        <v>0.35399999999999998</v>
      </c>
      <c r="BJ87" s="35">
        <v>0</v>
      </c>
      <c r="BK87" s="35">
        <v>0</v>
      </c>
      <c r="BL87" s="80">
        <v>0</v>
      </c>
      <c r="BM87" s="81">
        <f t="shared" si="5"/>
        <v>899.048</v>
      </c>
      <c r="BN87" s="37"/>
      <c r="BO87" s="34">
        <v>0</v>
      </c>
      <c r="BP87" s="82">
        <f t="shared" si="6"/>
        <v>589.68499999999995</v>
      </c>
      <c r="BQ87" s="36">
        <f t="shared" si="7"/>
        <v>589.68499999999995</v>
      </c>
      <c r="BR87" s="83">
        <v>0</v>
      </c>
      <c r="BS87" s="34">
        <v>589.68499999999995</v>
      </c>
      <c r="BT87" s="84">
        <v>0</v>
      </c>
      <c r="BU87" s="84">
        <v>0</v>
      </c>
      <c r="BV87" s="34">
        <v>0</v>
      </c>
      <c r="BW87" s="85">
        <v>0</v>
      </c>
      <c r="BX87" s="37">
        <v>0</v>
      </c>
      <c r="BZ87" s="2"/>
    </row>
    <row r="88" spans="1:78">
      <c r="A88" s="60" t="s">
        <v>36</v>
      </c>
      <c r="B88" s="37" t="s">
        <v>151</v>
      </c>
      <c r="C88" s="35">
        <f t="shared" si="4"/>
        <v>0</v>
      </c>
      <c r="D88" s="34"/>
      <c r="E88" s="34"/>
      <c r="F88" s="34"/>
      <c r="G88" s="34"/>
      <c r="H88" s="34"/>
      <c r="I88" s="34"/>
      <c r="J88" s="34"/>
      <c r="K88" s="34"/>
      <c r="L88" s="36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80">
        <v>0</v>
      </c>
      <c r="BM88" s="81">
        <f t="shared" si="5"/>
        <v>0</v>
      </c>
      <c r="BN88" s="37"/>
      <c r="BO88" s="34">
        <v>0</v>
      </c>
      <c r="BP88" s="82">
        <f t="shared" si="6"/>
        <v>0</v>
      </c>
      <c r="BQ88" s="36">
        <f t="shared" si="7"/>
        <v>0</v>
      </c>
      <c r="BR88" s="83">
        <v>0</v>
      </c>
      <c r="BS88" s="34">
        <v>0</v>
      </c>
      <c r="BT88" s="84">
        <v>0</v>
      </c>
      <c r="BU88" s="84">
        <v>0</v>
      </c>
      <c r="BV88" s="34">
        <v>0</v>
      </c>
      <c r="BW88" s="85">
        <v>0</v>
      </c>
      <c r="BX88" s="37">
        <v>0</v>
      </c>
      <c r="BZ88" s="2"/>
    </row>
    <row r="89" spans="1:78">
      <c r="A89" s="60" t="s">
        <v>37</v>
      </c>
      <c r="B89" s="37" t="s">
        <v>305</v>
      </c>
      <c r="C89" s="35">
        <f t="shared" si="4"/>
        <v>0</v>
      </c>
      <c r="D89" s="34"/>
      <c r="E89" s="34"/>
      <c r="F89" s="34"/>
      <c r="G89" s="34"/>
      <c r="H89" s="34"/>
      <c r="I89" s="34"/>
      <c r="J89" s="34"/>
      <c r="K89" s="34"/>
      <c r="L89" s="36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80">
        <v>0</v>
      </c>
      <c r="BM89" s="81">
        <f t="shared" si="5"/>
        <v>0</v>
      </c>
      <c r="BN89" s="37"/>
      <c r="BO89" s="34">
        <v>0</v>
      </c>
      <c r="BP89" s="82">
        <f t="shared" si="6"/>
        <v>0</v>
      </c>
      <c r="BQ89" s="36">
        <f t="shared" si="7"/>
        <v>0</v>
      </c>
      <c r="BR89" s="83">
        <v>0</v>
      </c>
      <c r="BS89" s="34">
        <v>0</v>
      </c>
      <c r="BT89" s="84">
        <v>0</v>
      </c>
      <c r="BU89" s="84">
        <v>0</v>
      </c>
      <c r="BV89" s="34">
        <v>0</v>
      </c>
      <c r="BW89" s="85">
        <v>0</v>
      </c>
      <c r="BX89" s="37">
        <v>0</v>
      </c>
      <c r="BZ89" s="2"/>
    </row>
    <row r="90" spans="1:78">
      <c r="A90" s="60" t="s">
        <v>38</v>
      </c>
      <c r="B90" s="37" t="s">
        <v>152</v>
      </c>
      <c r="C90" s="35">
        <f t="shared" si="4"/>
        <v>0</v>
      </c>
      <c r="D90" s="34"/>
      <c r="E90" s="34"/>
      <c r="F90" s="34"/>
      <c r="G90" s="34"/>
      <c r="H90" s="34"/>
      <c r="I90" s="34"/>
      <c r="J90" s="34"/>
      <c r="K90" s="34"/>
      <c r="L90" s="36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80">
        <v>0</v>
      </c>
      <c r="BM90" s="81">
        <f t="shared" si="5"/>
        <v>0</v>
      </c>
      <c r="BN90" s="37"/>
      <c r="BO90" s="34">
        <v>0</v>
      </c>
      <c r="BP90" s="82">
        <f t="shared" si="6"/>
        <v>0</v>
      </c>
      <c r="BQ90" s="36">
        <f t="shared" si="7"/>
        <v>0</v>
      </c>
      <c r="BR90" s="83">
        <v>0</v>
      </c>
      <c r="BS90" s="34">
        <v>0</v>
      </c>
      <c r="BT90" s="84">
        <v>0</v>
      </c>
      <c r="BU90" s="84">
        <v>0</v>
      </c>
      <c r="BV90" s="34">
        <v>0</v>
      </c>
      <c r="BW90" s="85">
        <v>0</v>
      </c>
      <c r="BX90" s="37">
        <v>0</v>
      </c>
      <c r="BZ90" s="2"/>
    </row>
    <row r="91" spans="1:78">
      <c r="A91" s="60" t="s">
        <v>39</v>
      </c>
      <c r="B91" s="37" t="s">
        <v>153</v>
      </c>
      <c r="C91" s="35">
        <f t="shared" si="4"/>
        <v>21338.106</v>
      </c>
      <c r="D91" s="34"/>
      <c r="E91" s="34"/>
      <c r="F91" s="34"/>
      <c r="G91" s="34"/>
      <c r="H91" s="34"/>
      <c r="I91" s="34"/>
      <c r="J91" s="34"/>
      <c r="K91" s="34"/>
      <c r="L91" s="36">
        <v>0</v>
      </c>
      <c r="M91" s="35">
        <v>112.82899999999999</v>
      </c>
      <c r="N91" s="35">
        <v>152.78299999999999</v>
      </c>
      <c r="O91" s="35">
        <v>123.696</v>
      </c>
      <c r="P91" s="35">
        <v>288.03300000000002</v>
      </c>
      <c r="Q91" s="35">
        <v>1.2999999999999999E-2</v>
      </c>
      <c r="R91" s="35">
        <v>10.465999999999999</v>
      </c>
      <c r="S91" s="35">
        <v>4.7539999999999996</v>
      </c>
      <c r="T91" s="35">
        <v>0</v>
      </c>
      <c r="U91" s="35">
        <v>31.919</v>
      </c>
      <c r="V91" s="35">
        <v>5.61</v>
      </c>
      <c r="W91" s="35">
        <v>3.653</v>
      </c>
      <c r="X91" s="35">
        <v>1.9570000000000001</v>
      </c>
      <c r="Y91" s="35">
        <v>0.69699999999999995</v>
      </c>
      <c r="Z91" s="35">
        <v>1.873</v>
      </c>
      <c r="AA91" s="35">
        <v>3.8929999999999998</v>
      </c>
      <c r="AB91" s="35">
        <v>2.3410000000000002</v>
      </c>
      <c r="AC91" s="35">
        <v>14.587</v>
      </c>
      <c r="AD91" s="35">
        <v>18.423999999999999</v>
      </c>
      <c r="AE91" s="35">
        <v>926.55600000000004</v>
      </c>
      <c r="AF91" s="35">
        <v>29.765000000000001</v>
      </c>
      <c r="AG91" s="35">
        <v>69.736000000000004</v>
      </c>
      <c r="AH91" s="35">
        <v>533.149</v>
      </c>
      <c r="AI91" s="35">
        <v>916.92</v>
      </c>
      <c r="AJ91" s="35">
        <v>13.887</v>
      </c>
      <c r="AK91" s="35">
        <v>3.7549999999999999</v>
      </c>
      <c r="AL91" s="35">
        <v>351.35700000000003</v>
      </c>
      <c r="AM91" s="35">
        <v>101.503</v>
      </c>
      <c r="AN91" s="35">
        <v>12.231999999999999</v>
      </c>
      <c r="AO91" s="35">
        <v>777.09299999999996</v>
      </c>
      <c r="AP91" s="35">
        <v>74.72</v>
      </c>
      <c r="AQ91" s="35">
        <v>21.965</v>
      </c>
      <c r="AR91" s="35">
        <v>10.177</v>
      </c>
      <c r="AS91" s="35">
        <v>7.8540000000000001</v>
      </c>
      <c r="AT91" s="35">
        <v>589.11900000000003</v>
      </c>
      <c r="AU91" s="35">
        <v>0.40600000000000003</v>
      </c>
      <c r="AV91" s="35">
        <v>5.7000000000000002E-2</v>
      </c>
      <c r="AW91" s="35">
        <v>41.212000000000003</v>
      </c>
      <c r="AX91" s="35">
        <v>30.605</v>
      </c>
      <c r="AY91" s="35">
        <v>0</v>
      </c>
      <c r="AZ91" s="35">
        <v>8.3469999999999995</v>
      </c>
      <c r="BA91" s="35">
        <v>205.749</v>
      </c>
      <c r="BB91" s="35">
        <v>25.998000000000001</v>
      </c>
      <c r="BC91" s="35">
        <v>392.24900000000002</v>
      </c>
      <c r="BD91" s="35">
        <v>9.2509999999999994</v>
      </c>
      <c r="BE91" s="35">
        <v>37.387999999999998</v>
      </c>
      <c r="BF91" s="35">
        <v>49.113999999999997</v>
      </c>
      <c r="BG91" s="35">
        <v>32.488999999999997</v>
      </c>
      <c r="BH91" s="35">
        <v>0</v>
      </c>
      <c r="BI91" s="35">
        <v>65.149000000000001</v>
      </c>
      <c r="BJ91" s="35">
        <v>0</v>
      </c>
      <c r="BK91" s="35">
        <v>0</v>
      </c>
      <c r="BL91" s="80">
        <v>0</v>
      </c>
      <c r="BM91" s="81">
        <f t="shared" si="5"/>
        <v>6115.329999999999</v>
      </c>
      <c r="BN91" s="37"/>
      <c r="BO91" s="34">
        <v>0</v>
      </c>
      <c r="BP91" s="82">
        <f t="shared" si="6"/>
        <v>15222.776</v>
      </c>
      <c r="BQ91" s="36">
        <f t="shared" si="7"/>
        <v>15222.776</v>
      </c>
      <c r="BR91" s="83">
        <v>0</v>
      </c>
      <c r="BS91" s="34">
        <v>15222.776</v>
      </c>
      <c r="BT91" s="84">
        <v>0</v>
      </c>
      <c r="BU91" s="84">
        <v>0</v>
      </c>
      <c r="BV91" s="34">
        <v>0</v>
      </c>
      <c r="BW91" s="85">
        <v>0</v>
      </c>
      <c r="BX91" s="37">
        <v>0</v>
      </c>
      <c r="BZ91" s="2"/>
    </row>
    <row r="92" spans="1:78">
      <c r="A92" s="60" t="s">
        <v>40</v>
      </c>
      <c r="B92" s="37" t="s">
        <v>41</v>
      </c>
      <c r="C92" s="35">
        <f t="shared" si="4"/>
        <v>3835.5740000000005</v>
      </c>
      <c r="D92" s="34"/>
      <c r="E92" s="34"/>
      <c r="F92" s="34"/>
      <c r="G92" s="34"/>
      <c r="H92" s="34"/>
      <c r="I92" s="34"/>
      <c r="J92" s="34"/>
      <c r="K92" s="34"/>
      <c r="L92" s="36">
        <v>0</v>
      </c>
      <c r="M92" s="35">
        <v>11.635</v>
      </c>
      <c r="N92" s="35">
        <v>0</v>
      </c>
      <c r="O92" s="35">
        <v>6.3419999999999996</v>
      </c>
      <c r="P92" s="35">
        <v>196.89699999999999</v>
      </c>
      <c r="Q92" s="35">
        <v>8.0000000000000002E-3</v>
      </c>
      <c r="R92" s="35">
        <v>0.33600000000000002</v>
      </c>
      <c r="S92" s="35">
        <v>0</v>
      </c>
      <c r="T92" s="35">
        <v>0</v>
      </c>
      <c r="U92" s="35">
        <v>0</v>
      </c>
      <c r="V92" s="35">
        <v>1.2589999999999999</v>
      </c>
      <c r="W92" s="35">
        <v>5.1379999999999999</v>
      </c>
      <c r="X92" s="35">
        <v>1.9470000000000001</v>
      </c>
      <c r="Y92" s="35">
        <v>11.599</v>
      </c>
      <c r="Z92" s="35">
        <v>0</v>
      </c>
      <c r="AA92" s="35">
        <v>0.33600000000000002</v>
      </c>
      <c r="AB92" s="35">
        <v>0.89400000000000002</v>
      </c>
      <c r="AC92" s="35">
        <v>14.202999999999999</v>
      </c>
      <c r="AD92" s="35">
        <v>0</v>
      </c>
      <c r="AE92" s="35">
        <v>1.0189999999999999</v>
      </c>
      <c r="AF92" s="35">
        <v>26.401</v>
      </c>
      <c r="AG92" s="35">
        <v>61.847999999999999</v>
      </c>
      <c r="AH92" s="35">
        <v>1375.0319999999999</v>
      </c>
      <c r="AI92" s="35">
        <v>276.05399999999997</v>
      </c>
      <c r="AJ92" s="35">
        <v>0.61399999999999999</v>
      </c>
      <c r="AK92" s="35">
        <v>72.450999999999993</v>
      </c>
      <c r="AL92" s="35">
        <v>9.5830000000000002</v>
      </c>
      <c r="AM92" s="35">
        <v>4.6630000000000003</v>
      </c>
      <c r="AN92" s="35">
        <v>0.33900000000000002</v>
      </c>
      <c r="AO92" s="35">
        <v>156.20699999999999</v>
      </c>
      <c r="AP92" s="35">
        <v>0</v>
      </c>
      <c r="AQ92" s="35">
        <v>4.0419999999999998</v>
      </c>
      <c r="AR92" s="35">
        <v>15.848000000000001</v>
      </c>
      <c r="AS92" s="35">
        <v>0</v>
      </c>
      <c r="AT92" s="35">
        <v>0</v>
      </c>
      <c r="AU92" s="35">
        <v>0</v>
      </c>
      <c r="AV92" s="35">
        <v>0.26800000000000002</v>
      </c>
      <c r="AW92" s="35">
        <v>5.0999999999999997E-2</v>
      </c>
      <c r="AX92" s="35">
        <v>25.946999999999999</v>
      </c>
      <c r="AY92" s="35">
        <v>0</v>
      </c>
      <c r="AZ92" s="35">
        <v>1.43</v>
      </c>
      <c r="BA92" s="35">
        <v>6.556</v>
      </c>
      <c r="BB92" s="35">
        <v>12.789</v>
      </c>
      <c r="BC92" s="35">
        <v>259.15699999999998</v>
      </c>
      <c r="BD92" s="35">
        <v>0</v>
      </c>
      <c r="BE92" s="35">
        <v>29.141999999999999</v>
      </c>
      <c r="BF92" s="35">
        <v>60.991999999999997</v>
      </c>
      <c r="BG92" s="35">
        <v>3.9E-2</v>
      </c>
      <c r="BH92" s="35">
        <v>0</v>
      </c>
      <c r="BI92" s="35">
        <v>0.45800000000000002</v>
      </c>
      <c r="BJ92" s="35">
        <v>0</v>
      </c>
      <c r="BK92" s="35">
        <v>0</v>
      </c>
      <c r="BL92" s="80">
        <v>0</v>
      </c>
      <c r="BM92" s="81">
        <f t="shared" si="5"/>
        <v>2651.5240000000003</v>
      </c>
      <c r="BN92" s="37"/>
      <c r="BO92" s="34">
        <v>0</v>
      </c>
      <c r="BP92" s="82">
        <f t="shared" si="6"/>
        <v>1184.05</v>
      </c>
      <c r="BQ92" s="36">
        <f t="shared" si="7"/>
        <v>1184.05</v>
      </c>
      <c r="BR92" s="83">
        <v>0</v>
      </c>
      <c r="BS92" s="34">
        <v>1184.05</v>
      </c>
      <c r="BT92" s="84">
        <v>0</v>
      </c>
      <c r="BU92" s="84">
        <v>0</v>
      </c>
      <c r="BV92" s="34">
        <v>0</v>
      </c>
      <c r="BW92" s="85">
        <v>0</v>
      </c>
      <c r="BX92" s="37">
        <v>0</v>
      </c>
      <c r="BZ92" s="2"/>
    </row>
    <row r="93" spans="1:78">
      <c r="A93" s="60" t="s">
        <v>42</v>
      </c>
      <c r="B93" s="37" t="s">
        <v>43</v>
      </c>
      <c r="C93" s="35">
        <f t="shared" si="4"/>
        <v>11800.264999999999</v>
      </c>
      <c r="D93" s="34"/>
      <c r="E93" s="34"/>
      <c r="F93" s="34"/>
      <c r="G93" s="34"/>
      <c r="H93" s="34"/>
      <c r="I93" s="34"/>
      <c r="J93" s="34"/>
      <c r="K93" s="34"/>
      <c r="L93" s="36">
        <v>0</v>
      </c>
      <c r="M93" s="35">
        <v>6.7089999999999996</v>
      </c>
      <c r="N93" s="35">
        <v>0</v>
      </c>
      <c r="O93" s="35">
        <v>23.997</v>
      </c>
      <c r="P93" s="35">
        <v>3.04</v>
      </c>
      <c r="Q93" s="35">
        <v>3.0000000000000001E-3</v>
      </c>
      <c r="R93" s="35">
        <v>1.244</v>
      </c>
      <c r="S93" s="35">
        <v>0.68899999999999995</v>
      </c>
      <c r="T93" s="35">
        <v>0</v>
      </c>
      <c r="U93" s="35">
        <v>3.3250000000000002</v>
      </c>
      <c r="V93" s="35">
        <v>1.389</v>
      </c>
      <c r="W93" s="35">
        <v>0</v>
      </c>
      <c r="X93" s="35">
        <v>0.307</v>
      </c>
      <c r="Y93" s="35">
        <v>3.46</v>
      </c>
      <c r="Z93" s="35">
        <v>9.9000000000000005E-2</v>
      </c>
      <c r="AA93" s="35">
        <v>0</v>
      </c>
      <c r="AB93" s="35">
        <v>1.5569999999999999</v>
      </c>
      <c r="AC93" s="35">
        <v>6.21</v>
      </c>
      <c r="AD93" s="35">
        <v>9.4410000000000007</v>
      </c>
      <c r="AE93" s="35">
        <v>15.712</v>
      </c>
      <c r="AF93" s="35">
        <v>22.001000000000001</v>
      </c>
      <c r="AG93" s="35">
        <v>11.411</v>
      </c>
      <c r="AH93" s="35">
        <v>35.155000000000001</v>
      </c>
      <c r="AI93" s="35">
        <v>52.808999999999997</v>
      </c>
      <c r="AJ93" s="35">
        <v>3.7789999999999999</v>
      </c>
      <c r="AK93" s="35">
        <v>3.2839999999999998</v>
      </c>
      <c r="AL93" s="35">
        <v>1209.4159999999999</v>
      </c>
      <c r="AM93" s="35">
        <v>44.225999999999999</v>
      </c>
      <c r="AN93" s="35">
        <v>15.548</v>
      </c>
      <c r="AO93" s="35">
        <v>31.376999999999999</v>
      </c>
      <c r="AP93" s="35">
        <v>5.4470000000000001</v>
      </c>
      <c r="AQ93" s="35">
        <v>43.451999999999998</v>
      </c>
      <c r="AR93" s="35">
        <v>24.606999999999999</v>
      </c>
      <c r="AS93" s="35">
        <v>12.723000000000001</v>
      </c>
      <c r="AT93" s="35">
        <v>51.712000000000003</v>
      </c>
      <c r="AU93" s="35">
        <v>5.6929999999999996</v>
      </c>
      <c r="AV93" s="35">
        <v>15.487</v>
      </c>
      <c r="AW93" s="35">
        <v>0.75</v>
      </c>
      <c r="AX93" s="35">
        <v>27.404</v>
      </c>
      <c r="AY93" s="35">
        <v>0</v>
      </c>
      <c r="AZ93" s="35">
        <v>0.93600000000000005</v>
      </c>
      <c r="BA93" s="35">
        <v>324.76</v>
      </c>
      <c r="BB93" s="35">
        <v>26.739000000000001</v>
      </c>
      <c r="BC93" s="35">
        <v>147.66999999999999</v>
      </c>
      <c r="BD93" s="35">
        <v>0</v>
      </c>
      <c r="BE93" s="35">
        <v>14.356999999999999</v>
      </c>
      <c r="BF93" s="35">
        <v>36.408000000000001</v>
      </c>
      <c r="BG93" s="35">
        <v>7.524</v>
      </c>
      <c r="BH93" s="35">
        <v>0</v>
      </c>
      <c r="BI93" s="35">
        <v>5.2469999999999999</v>
      </c>
      <c r="BJ93" s="35">
        <v>0</v>
      </c>
      <c r="BK93" s="35">
        <v>0</v>
      </c>
      <c r="BL93" s="80">
        <v>0</v>
      </c>
      <c r="BM93" s="81">
        <f t="shared" si="5"/>
        <v>2257.1039999999994</v>
      </c>
      <c r="BN93" s="37"/>
      <c r="BO93" s="34">
        <v>6459.88</v>
      </c>
      <c r="BP93" s="82">
        <f t="shared" si="6"/>
        <v>3083.2809999999999</v>
      </c>
      <c r="BQ93" s="36">
        <f t="shared" si="7"/>
        <v>3083.2809999999999</v>
      </c>
      <c r="BR93" s="83">
        <v>0</v>
      </c>
      <c r="BS93" s="34">
        <v>3083.2809999999999</v>
      </c>
      <c r="BT93" s="84">
        <v>0</v>
      </c>
      <c r="BU93" s="84">
        <v>0</v>
      </c>
      <c r="BV93" s="34">
        <v>0</v>
      </c>
      <c r="BW93" s="85">
        <v>0</v>
      </c>
      <c r="BX93" s="37">
        <v>0</v>
      </c>
      <c r="BZ93" s="2"/>
    </row>
    <row r="94" spans="1:78">
      <c r="A94" s="60" t="s">
        <v>44</v>
      </c>
      <c r="B94" s="37" t="s">
        <v>154</v>
      </c>
      <c r="C94" s="35">
        <f t="shared" si="4"/>
        <v>19242.310000000001</v>
      </c>
      <c r="D94" s="34"/>
      <c r="E94" s="34"/>
      <c r="F94" s="34"/>
      <c r="G94" s="34"/>
      <c r="H94" s="34"/>
      <c r="I94" s="34"/>
      <c r="J94" s="34"/>
      <c r="K94" s="34"/>
      <c r="L94" s="36">
        <v>0</v>
      </c>
      <c r="M94" s="35">
        <v>201.68899999999999</v>
      </c>
      <c r="N94" s="35">
        <v>0</v>
      </c>
      <c r="O94" s="35">
        <v>480.15199999999999</v>
      </c>
      <c r="P94" s="35">
        <v>105.629</v>
      </c>
      <c r="Q94" s="35">
        <v>0</v>
      </c>
      <c r="R94" s="35">
        <v>6.8010000000000002</v>
      </c>
      <c r="S94" s="35">
        <v>0</v>
      </c>
      <c r="T94" s="35">
        <v>0</v>
      </c>
      <c r="U94" s="35">
        <v>2.8319999999999999</v>
      </c>
      <c r="V94" s="35">
        <v>0</v>
      </c>
      <c r="W94" s="35">
        <v>0</v>
      </c>
      <c r="X94" s="35">
        <v>15.525</v>
      </c>
      <c r="Y94" s="35">
        <v>1.2829999999999999</v>
      </c>
      <c r="Z94" s="35">
        <v>0</v>
      </c>
      <c r="AA94" s="35">
        <v>0.45600000000000002</v>
      </c>
      <c r="AB94" s="35">
        <v>0</v>
      </c>
      <c r="AC94" s="35">
        <v>115.44199999999999</v>
      </c>
      <c r="AD94" s="35">
        <v>119.045</v>
      </c>
      <c r="AE94" s="35">
        <v>308.52499999999998</v>
      </c>
      <c r="AF94" s="35">
        <v>0</v>
      </c>
      <c r="AG94" s="35">
        <v>65.61</v>
      </c>
      <c r="AH94" s="35">
        <v>1073.6099999999999</v>
      </c>
      <c r="AI94" s="35">
        <v>531.07000000000005</v>
      </c>
      <c r="AJ94" s="35">
        <v>40.406999999999996</v>
      </c>
      <c r="AK94" s="35">
        <v>625.84799999999996</v>
      </c>
      <c r="AL94" s="35">
        <v>3631.1669999999999</v>
      </c>
      <c r="AM94" s="35">
        <v>1668.3119999999999</v>
      </c>
      <c r="AN94" s="35">
        <v>0</v>
      </c>
      <c r="AO94" s="35">
        <v>197.53899999999999</v>
      </c>
      <c r="AP94" s="35">
        <v>11.686999999999999</v>
      </c>
      <c r="AQ94" s="35">
        <v>1.4830000000000001</v>
      </c>
      <c r="AR94" s="35">
        <v>325.15600000000001</v>
      </c>
      <c r="AS94" s="35">
        <v>0</v>
      </c>
      <c r="AT94" s="35">
        <v>130.404</v>
      </c>
      <c r="AU94" s="35">
        <v>0</v>
      </c>
      <c r="AV94" s="35">
        <v>2.1000000000000001E-2</v>
      </c>
      <c r="AW94" s="35">
        <v>1.885</v>
      </c>
      <c r="AX94" s="35">
        <v>7.282</v>
      </c>
      <c r="AY94" s="35">
        <v>0</v>
      </c>
      <c r="AZ94" s="35">
        <v>25.481999999999999</v>
      </c>
      <c r="BA94" s="35">
        <v>52.427</v>
      </c>
      <c r="BB94" s="35">
        <v>0</v>
      </c>
      <c r="BC94" s="35">
        <v>100.29300000000001</v>
      </c>
      <c r="BD94" s="35">
        <v>0</v>
      </c>
      <c r="BE94" s="35">
        <v>19.896999999999998</v>
      </c>
      <c r="BF94" s="35">
        <v>36.526000000000003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80">
        <v>0</v>
      </c>
      <c r="BM94" s="81">
        <f t="shared" si="5"/>
        <v>9903.4850000000024</v>
      </c>
      <c r="BN94" s="37"/>
      <c r="BO94" s="34">
        <v>8682.51</v>
      </c>
      <c r="BP94" s="82">
        <f t="shared" si="6"/>
        <v>656.31500000000005</v>
      </c>
      <c r="BQ94" s="36">
        <f t="shared" si="7"/>
        <v>656.31500000000005</v>
      </c>
      <c r="BR94" s="83">
        <v>0</v>
      </c>
      <c r="BS94" s="34">
        <v>656.31500000000005</v>
      </c>
      <c r="BT94" s="84">
        <v>0</v>
      </c>
      <c r="BU94" s="84">
        <v>0</v>
      </c>
      <c r="BV94" s="34">
        <v>0</v>
      </c>
      <c r="BW94" s="85">
        <v>0</v>
      </c>
      <c r="BX94" s="37">
        <v>0</v>
      </c>
      <c r="BZ94" s="2"/>
    </row>
    <row r="95" spans="1:78">
      <c r="A95" s="60" t="s">
        <v>45</v>
      </c>
      <c r="B95" s="37" t="s">
        <v>227</v>
      </c>
      <c r="C95" s="35">
        <f t="shared" si="4"/>
        <v>332.3549999999999</v>
      </c>
      <c r="D95" s="34"/>
      <c r="E95" s="34"/>
      <c r="F95" s="34"/>
      <c r="G95" s="34"/>
      <c r="H95" s="34"/>
      <c r="I95" s="34"/>
      <c r="J95" s="34"/>
      <c r="K95" s="34"/>
      <c r="L95" s="36">
        <v>6.0000000000000001E-3</v>
      </c>
      <c r="M95" s="35">
        <v>0</v>
      </c>
      <c r="N95" s="35">
        <v>0</v>
      </c>
      <c r="O95" s="35">
        <v>0.28100000000000003</v>
      </c>
      <c r="P95" s="35">
        <v>0.217</v>
      </c>
      <c r="Q95" s="35">
        <v>1E-3</v>
      </c>
      <c r="R95" s="35">
        <v>6.0000000000000001E-3</v>
      </c>
      <c r="S95" s="35">
        <v>1.2E-2</v>
      </c>
      <c r="T95" s="35">
        <v>0</v>
      </c>
      <c r="U95" s="35">
        <v>0.26200000000000001</v>
      </c>
      <c r="V95" s="35">
        <v>2.3E-2</v>
      </c>
      <c r="W95" s="35">
        <v>1.9E-2</v>
      </c>
      <c r="X95" s="35">
        <v>0.154</v>
      </c>
      <c r="Y95" s="35">
        <v>1.4E-2</v>
      </c>
      <c r="Z95" s="35">
        <v>4.4999999999999998E-2</v>
      </c>
      <c r="AA95" s="35">
        <v>2E-3</v>
      </c>
      <c r="AB95" s="35">
        <v>1.4E-2</v>
      </c>
      <c r="AC95" s="35">
        <v>0.4</v>
      </c>
      <c r="AD95" s="35">
        <v>0.01</v>
      </c>
      <c r="AE95" s="35">
        <v>4.1459999999999999</v>
      </c>
      <c r="AF95" s="35">
        <v>1.1930000000000001</v>
      </c>
      <c r="AG95" s="35">
        <v>2.5510000000000002</v>
      </c>
      <c r="AH95" s="35">
        <v>1.655</v>
      </c>
      <c r="AI95" s="35">
        <v>1.9179999999999999</v>
      </c>
      <c r="AJ95" s="35">
        <v>6.0000000000000001E-3</v>
      </c>
      <c r="AK95" s="35">
        <v>0</v>
      </c>
      <c r="AL95" s="35">
        <v>0.60099999999999998</v>
      </c>
      <c r="AM95" s="35">
        <v>0.13300000000000001</v>
      </c>
      <c r="AN95" s="35">
        <v>6.2859999999999996</v>
      </c>
      <c r="AO95" s="35">
        <v>1.708</v>
      </c>
      <c r="AP95" s="35">
        <v>0.29199999999999998</v>
      </c>
      <c r="AQ95" s="35">
        <v>9.4E-2</v>
      </c>
      <c r="AR95" s="35">
        <v>0.98199999999999998</v>
      </c>
      <c r="AS95" s="35">
        <v>8.3000000000000004E-2</v>
      </c>
      <c r="AT95" s="35">
        <v>0</v>
      </c>
      <c r="AU95" s="35">
        <v>0.64200000000000002</v>
      </c>
      <c r="AV95" s="35">
        <v>0.996</v>
      </c>
      <c r="AW95" s="35">
        <v>0.19900000000000001</v>
      </c>
      <c r="AX95" s="35">
        <v>0.13500000000000001</v>
      </c>
      <c r="AY95" s="35">
        <v>0</v>
      </c>
      <c r="AZ95" s="35">
        <v>7.0000000000000001E-3</v>
      </c>
      <c r="BA95" s="35">
        <v>8.3000000000000004E-2</v>
      </c>
      <c r="BB95" s="35">
        <v>9.1999999999999998E-2</v>
      </c>
      <c r="BC95" s="35">
        <v>115.801</v>
      </c>
      <c r="BD95" s="35">
        <v>1.4139999999999999</v>
      </c>
      <c r="BE95" s="35">
        <v>13.582000000000001</v>
      </c>
      <c r="BF95" s="35">
        <v>10.099</v>
      </c>
      <c r="BG95" s="35">
        <v>0.35799999999999998</v>
      </c>
      <c r="BH95" s="35">
        <v>0.83699999999999997</v>
      </c>
      <c r="BI95" s="35">
        <v>0.40300000000000002</v>
      </c>
      <c r="BJ95" s="35">
        <v>0</v>
      </c>
      <c r="BK95" s="35">
        <v>0</v>
      </c>
      <c r="BL95" s="80">
        <v>0</v>
      </c>
      <c r="BM95" s="81">
        <f t="shared" si="5"/>
        <v>167.76199999999994</v>
      </c>
      <c r="BN95" s="37"/>
      <c r="BO95" s="34">
        <v>69.228999999999999</v>
      </c>
      <c r="BP95" s="82">
        <f t="shared" si="6"/>
        <v>95.364000000000004</v>
      </c>
      <c r="BQ95" s="36">
        <f t="shared" si="7"/>
        <v>95.364000000000004</v>
      </c>
      <c r="BR95" s="83">
        <v>0</v>
      </c>
      <c r="BS95" s="34">
        <v>95.364000000000004</v>
      </c>
      <c r="BT95" s="84">
        <v>0</v>
      </c>
      <c r="BU95" s="84">
        <v>0</v>
      </c>
      <c r="BV95" s="34">
        <v>0</v>
      </c>
      <c r="BW95" s="85">
        <v>0</v>
      </c>
      <c r="BX95" s="37">
        <v>0</v>
      </c>
      <c r="BZ95" s="2"/>
    </row>
    <row r="96" spans="1:78">
      <c r="A96" s="60" t="s">
        <v>46</v>
      </c>
      <c r="B96" s="37" t="s">
        <v>47</v>
      </c>
      <c r="C96" s="35">
        <f t="shared" si="4"/>
        <v>33875.198000000004</v>
      </c>
      <c r="D96" s="34"/>
      <c r="E96" s="34"/>
      <c r="F96" s="34"/>
      <c r="G96" s="34"/>
      <c r="H96" s="34"/>
      <c r="I96" s="34"/>
      <c r="J96" s="34"/>
      <c r="K96" s="34"/>
      <c r="L96" s="36">
        <v>2.5209999999999999</v>
      </c>
      <c r="M96" s="35">
        <v>12.147</v>
      </c>
      <c r="N96" s="35">
        <v>0.54200000000000004</v>
      </c>
      <c r="O96" s="35">
        <v>14.585000000000001</v>
      </c>
      <c r="P96" s="35">
        <v>1.8360000000000001</v>
      </c>
      <c r="Q96" s="35">
        <v>2E-3</v>
      </c>
      <c r="R96" s="35">
        <v>5.032</v>
      </c>
      <c r="S96" s="35">
        <v>0</v>
      </c>
      <c r="T96" s="35">
        <v>0</v>
      </c>
      <c r="U96" s="35">
        <v>2.008</v>
      </c>
      <c r="V96" s="35">
        <v>0.83799999999999997</v>
      </c>
      <c r="W96" s="35">
        <v>0</v>
      </c>
      <c r="X96" s="35">
        <v>0.59899999999999998</v>
      </c>
      <c r="Y96" s="35">
        <v>2.9129999999999998</v>
      </c>
      <c r="Z96" s="35">
        <v>0</v>
      </c>
      <c r="AA96" s="35">
        <v>0</v>
      </c>
      <c r="AB96" s="35">
        <v>1.8759999999999999</v>
      </c>
      <c r="AC96" s="35">
        <v>1.276</v>
      </c>
      <c r="AD96" s="35">
        <v>5.6950000000000003</v>
      </c>
      <c r="AE96" s="35">
        <v>42.530999999999999</v>
      </c>
      <c r="AF96" s="35">
        <v>20.658999999999999</v>
      </c>
      <c r="AG96" s="35">
        <v>20.646000000000001</v>
      </c>
      <c r="AH96" s="35">
        <v>29.221</v>
      </c>
      <c r="AI96" s="35">
        <v>44.83</v>
      </c>
      <c r="AJ96" s="35">
        <v>0.82799999999999996</v>
      </c>
      <c r="AK96" s="35">
        <v>2.9740000000000002</v>
      </c>
      <c r="AL96" s="35">
        <v>9.8699999999999992</v>
      </c>
      <c r="AM96" s="35">
        <v>161.096</v>
      </c>
      <c r="AN96" s="35">
        <v>1.153</v>
      </c>
      <c r="AO96" s="35">
        <v>163.31100000000001</v>
      </c>
      <c r="AP96" s="35">
        <v>7.6790000000000003</v>
      </c>
      <c r="AQ96" s="35">
        <v>14.021000000000001</v>
      </c>
      <c r="AR96" s="35">
        <v>24.036000000000001</v>
      </c>
      <c r="AS96" s="35">
        <v>15.289</v>
      </c>
      <c r="AT96" s="35">
        <v>22.277000000000001</v>
      </c>
      <c r="AU96" s="35">
        <v>6.0830000000000002</v>
      </c>
      <c r="AV96" s="35">
        <v>8.2050000000000001</v>
      </c>
      <c r="AW96" s="35">
        <v>26.611999999999998</v>
      </c>
      <c r="AX96" s="35">
        <v>14.275</v>
      </c>
      <c r="AY96" s="35">
        <v>8.2000000000000003E-2</v>
      </c>
      <c r="AZ96" s="35">
        <v>2.0179999999999998</v>
      </c>
      <c r="BA96" s="35">
        <v>1683.5129999999999</v>
      </c>
      <c r="BB96" s="35">
        <v>16.164000000000001</v>
      </c>
      <c r="BC96" s="35">
        <v>244.292</v>
      </c>
      <c r="BD96" s="35">
        <v>7.86</v>
      </c>
      <c r="BE96" s="35">
        <v>15.249000000000001</v>
      </c>
      <c r="BF96" s="35">
        <v>31.760999999999999</v>
      </c>
      <c r="BG96" s="35">
        <v>3.2229999999999999</v>
      </c>
      <c r="BH96" s="35">
        <v>4.5670000000000002</v>
      </c>
      <c r="BI96" s="35">
        <v>1.026</v>
      </c>
      <c r="BJ96" s="35">
        <v>0</v>
      </c>
      <c r="BK96" s="35">
        <v>0</v>
      </c>
      <c r="BL96" s="80">
        <v>0</v>
      </c>
      <c r="BM96" s="81">
        <f t="shared" si="5"/>
        <v>2697.2209999999995</v>
      </c>
      <c r="BN96" s="37"/>
      <c r="BO96" s="34">
        <v>0</v>
      </c>
      <c r="BP96" s="82">
        <f t="shared" si="6"/>
        <v>31177.977000000003</v>
      </c>
      <c r="BQ96" s="36">
        <f t="shared" si="7"/>
        <v>31177.977000000003</v>
      </c>
      <c r="BR96" s="83">
        <v>0.54200000000000004</v>
      </c>
      <c r="BS96" s="34">
        <v>31177.435000000001</v>
      </c>
      <c r="BT96" s="84">
        <v>0</v>
      </c>
      <c r="BU96" s="84">
        <v>0</v>
      </c>
      <c r="BV96" s="34">
        <v>0</v>
      </c>
      <c r="BW96" s="85">
        <v>0</v>
      </c>
      <c r="BX96" s="37">
        <v>0</v>
      </c>
      <c r="BZ96" s="2"/>
    </row>
    <row r="97" spans="1:78">
      <c r="A97" s="60" t="s">
        <v>48</v>
      </c>
      <c r="B97" s="37" t="s">
        <v>290</v>
      </c>
      <c r="C97" s="35">
        <f t="shared" si="4"/>
        <v>13212.736000000001</v>
      </c>
      <c r="D97" s="34"/>
      <c r="E97" s="34"/>
      <c r="F97" s="34"/>
      <c r="G97" s="34"/>
      <c r="H97" s="34"/>
      <c r="I97" s="34"/>
      <c r="J97" s="34"/>
      <c r="K97" s="34"/>
      <c r="L97" s="36">
        <v>1.0840000000000001</v>
      </c>
      <c r="M97" s="35">
        <v>49.097999999999999</v>
      </c>
      <c r="N97" s="35">
        <v>0.32400000000000001</v>
      </c>
      <c r="O97" s="35">
        <v>9.9659999999999993</v>
      </c>
      <c r="P97" s="35">
        <v>0.51500000000000001</v>
      </c>
      <c r="Q97" s="35">
        <v>1E-3</v>
      </c>
      <c r="R97" s="35">
        <v>0.91400000000000003</v>
      </c>
      <c r="S97" s="35">
        <v>0.224</v>
      </c>
      <c r="T97" s="35">
        <v>0</v>
      </c>
      <c r="U97" s="35">
        <v>0.97699999999999998</v>
      </c>
      <c r="V97" s="35">
        <v>0.14099999999999999</v>
      </c>
      <c r="W97" s="35">
        <v>0</v>
      </c>
      <c r="X97" s="35">
        <v>0.34699999999999998</v>
      </c>
      <c r="Y97" s="35">
        <v>1.831</v>
      </c>
      <c r="Z97" s="35">
        <v>0.182</v>
      </c>
      <c r="AA97" s="35">
        <v>0.14299999999999999</v>
      </c>
      <c r="AB97" s="35">
        <v>1.39</v>
      </c>
      <c r="AC97" s="35">
        <v>1.4570000000000001</v>
      </c>
      <c r="AD97" s="35">
        <v>1.395</v>
      </c>
      <c r="AE97" s="35">
        <v>4.5570000000000004</v>
      </c>
      <c r="AF97" s="35">
        <v>5.87</v>
      </c>
      <c r="AG97" s="35">
        <v>27.015999999999998</v>
      </c>
      <c r="AH97" s="35">
        <v>7.1859999999999999</v>
      </c>
      <c r="AI97" s="35">
        <v>322.87799999999999</v>
      </c>
      <c r="AJ97" s="35">
        <v>0.497</v>
      </c>
      <c r="AK97" s="35">
        <v>10.295</v>
      </c>
      <c r="AL97" s="35">
        <v>188.87899999999999</v>
      </c>
      <c r="AM97" s="35">
        <v>26.675000000000001</v>
      </c>
      <c r="AN97" s="35">
        <v>0.246</v>
      </c>
      <c r="AO97" s="35">
        <v>4.9939999999999998</v>
      </c>
      <c r="AP97" s="35">
        <v>48.07</v>
      </c>
      <c r="AQ97" s="35">
        <v>3.9750000000000001</v>
      </c>
      <c r="AR97" s="35">
        <v>3.1280000000000001</v>
      </c>
      <c r="AS97" s="35">
        <v>2.4380000000000002</v>
      </c>
      <c r="AT97" s="35">
        <v>26.658000000000001</v>
      </c>
      <c r="AU97" s="35">
        <v>3.9889999999999999</v>
      </c>
      <c r="AV97" s="35">
        <v>1.33</v>
      </c>
      <c r="AW97" s="35">
        <v>0.22500000000000001</v>
      </c>
      <c r="AX97" s="35">
        <v>4.2619999999999996</v>
      </c>
      <c r="AY97" s="35">
        <v>0.03</v>
      </c>
      <c r="AZ97" s="35">
        <v>0.52900000000000003</v>
      </c>
      <c r="BA97" s="35">
        <v>6.8250000000000002</v>
      </c>
      <c r="BB97" s="35">
        <v>1.5649999999999999</v>
      </c>
      <c r="BC97" s="35">
        <v>143.821</v>
      </c>
      <c r="BD97" s="35">
        <v>3.7050000000000001</v>
      </c>
      <c r="BE97" s="35">
        <v>9.3109999999999999</v>
      </c>
      <c r="BF97" s="35">
        <v>18.010000000000002</v>
      </c>
      <c r="BG97" s="35">
        <v>1.587</v>
      </c>
      <c r="BH97" s="35">
        <v>10.961</v>
      </c>
      <c r="BI97" s="35">
        <v>1.615</v>
      </c>
      <c r="BJ97" s="35">
        <v>0</v>
      </c>
      <c r="BK97" s="35">
        <v>0</v>
      </c>
      <c r="BL97" s="80">
        <v>0</v>
      </c>
      <c r="BM97" s="81">
        <f t="shared" si="5"/>
        <v>961.11600000000033</v>
      </c>
      <c r="BN97" s="37"/>
      <c r="BO97" s="34">
        <v>3807.2869999999998</v>
      </c>
      <c r="BP97" s="82">
        <f t="shared" si="6"/>
        <v>8444.3330000000005</v>
      </c>
      <c r="BQ97" s="36">
        <f t="shared" si="7"/>
        <v>8444.3330000000005</v>
      </c>
      <c r="BR97" s="83">
        <v>0</v>
      </c>
      <c r="BS97" s="34">
        <v>8444.3330000000005</v>
      </c>
      <c r="BT97" s="84">
        <v>0</v>
      </c>
      <c r="BU97" s="84">
        <v>0</v>
      </c>
      <c r="BV97" s="34">
        <v>0</v>
      </c>
      <c r="BW97" s="85">
        <v>0</v>
      </c>
      <c r="BX97" s="37">
        <v>0</v>
      </c>
      <c r="BZ97" s="2"/>
    </row>
    <row r="98" spans="1:78">
      <c r="A98" s="60" t="s">
        <v>49</v>
      </c>
      <c r="B98" s="37" t="s">
        <v>244</v>
      </c>
      <c r="C98" s="35">
        <f t="shared" si="4"/>
        <v>1639.71</v>
      </c>
      <c r="D98" s="34"/>
      <c r="E98" s="34"/>
      <c r="F98" s="34"/>
      <c r="G98" s="34"/>
      <c r="H98" s="34"/>
      <c r="I98" s="34"/>
      <c r="J98" s="34"/>
      <c r="K98" s="34"/>
      <c r="L98" s="36">
        <v>0</v>
      </c>
      <c r="M98" s="35">
        <v>2E-3</v>
      </c>
      <c r="N98" s="35">
        <v>1.4E-2</v>
      </c>
      <c r="O98" s="35">
        <v>3.7789999999999999</v>
      </c>
      <c r="P98" s="35">
        <v>0.14699999999999999</v>
      </c>
      <c r="Q98" s="35">
        <v>1E-3</v>
      </c>
      <c r="R98" s="35">
        <v>0</v>
      </c>
      <c r="S98" s="35">
        <v>0.51</v>
      </c>
      <c r="T98" s="35">
        <v>0</v>
      </c>
      <c r="U98" s="35">
        <v>3.7999999999999999E-2</v>
      </c>
      <c r="V98" s="35">
        <v>0.22500000000000001</v>
      </c>
      <c r="W98" s="35">
        <v>2.1000000000000001E-2</v>
      </c>
      <c r="X98" s="35">
        <v>0.01</v>
      </c>
      <c r="Y98" s="35">
        <v>6.0000000000000001E-3</v>
      </c>
      <c r="Z98" s="35">
        <v>1E-3</v>
      </c>
      <c r="AA98" s="35">
        <v>2.1000000000000001E-2</v>
      </c>
      <c r="AB98" s="35">
        <v>7.0000000000000007E-2</v>
      </c>
      <c r="AC98" s="35">
        <v>9.9000000000000005E-2</v>
      </c>
      <c r="AD98" s="35">
        <v>2.3E-2</v>
      </c>
      <c r="AE98" s="35">
        <v>1.016</v>
      </c>
      <c r="AF98" s="35">
        <v>0.5</v>
      </c>
      <c r="AG98" s="35">
        <v>0.19600000000000001</v>
      </c>
      <c r="AH98" s="35">
        <v>3.2320000000000002</v>
      </c>
      <c r="AI98" s="35">
        <v>0.83699999999999997</v>
      </c>
      <c r="AJ98" s="35">
        <v>8.0000000000000002E-3</v>
      </c>
      <c r="AK98" s="35">
        <v>1.0780000000000001</v>
      </c>
      <c r="AL98" s="35">
        <v>34.704000000000001</v>
      </c>
      <c r="AM98" s="35">
        <v>2.1139999999999999</v>
      </c>
      <c r="AN98" s="35">
        <v>0</v>
      </c>
      <c r="AO98" s="35">
        <v>1.792</v>
      </c>
      <c r="AP98" s="35">
        <v>0.99399999999999999</v>
      </c>
      <c r="AQ98" s="35">
        <v>17.422000000000001</v>
      </c>
      <c r="AR98" s="35">
        <v>404.77699999999999</v>
      </c>
      <c r="AS98" s="35">
        <v>1.6E-2</v>
      </c>
      <c r="AT98" s="35">
        <v>69.278999999999996</v>
      </c>
      <c r="AU98" s="35">
        <v>0.27</v>
      </c>
      <c r="AV98" s="35">
        <v>0.20799999999999999</v>
      </c>
      <c r="AW98" s="35">
        <v>6.3E-2</v>
      </c>
      <c r="AX98" s="35">
        <v>1.9770000000000001</v>
      </c>
      <c r="AY98" s="35">
        <v>1.4999999999999999E-2</v>
      </c>
      <c r="AZ98" s="35">
        <v>0</v>
      </c>
      <c r="BA98" s="35">
        <v>3.1E-2</v>
      </c>
      <c r="BB98" s="35">
        <v>0.36</v>
      </c>
      <c r="BC98" s="35">
        <v>5.5140000000000002</v>
      </c>
      <c r="BD98" s="35">
        <v>0</v>
      </c>
      <c r="BE98" s="35">
        <v>28.669</v>
      </c>
      <c r="BF98" s="35">
        <v>0.93600000000000005</v>
      </c>
      <c r="BG98" s="35">
        <v>0.152</v>
      </c>
      <c r="BH98" s="35">
        <v>2.048</v>
      </c>
      <c r="BI98" s="35">
        <v>25.27</v>
      </c>
      <c r="BJ98" s="35">
        <v>0</v>
      </c>
      <c r="BK98" s="35">
        <v>0</v>
      </c>
      <c r="BL98" s="80">
        <v>0</v>
      </c>
      <c r="BM98" s="81">
        <f t="shared" si="5"/>
        <v>608.44499999999994</v>
      </c>
      <c r="BN98" s="37"/>
      <c r="BO98" s="34">
        <v>96.340999999999994</v>
      </c>
      <c r="BP98" s="82">
        <f t="shared" si="6"/>
        <v>934.92399999999998</v>
      </c>
      <c r="BQ98" s="36">
        <f t="shared" si="7"/>
        <v>934.92399999999998</v>
      </c>
      <c r="BR98" s="83">
        <v>105.679</v>
      </c>
      <c r="BS98" s="34">
        <v>829.245</v>
      </c>
      <c r="BT98" s="84">
        <v>0</v>
      </c>
      <c r="BU98" s="84">
        <v>0</v>
      </c>
      <c r="BV98" s="34">
        <v>0</v>
      </c>
      <c r="BW98" s="85">
        <v>0</v>
      </c>
      <c r="BX98" s="37">
        <v>0</v>
      </c>
      <c r="BZ98" s="2"/>
    </row>
    <row r="99" spans="1:78">
      <c r="A99" s="60" t="s">
        <v>50</v>
      </c>
      <c r="B99" s="37" t="s">
        <v>51</v>
      </c>
      <c r="C99" s="35">
        <f t="shared" si="4"/>
        <v>9557.5480000000007</v>
      </c>
      <c r="D99" s="34"/>
      <c r="E99" s="34"/>
      <c r="F99" s="34"/>
      <c r="G99" s="34"/>
      <c r="H99" s="34"/>
      <c r="I99" s="34"/>
      <c r="J99" s="34"/>
      <c r="K99" s="34"/>
      <c r="L99" s="36">
        <v>0.32800000000000001</v>
      </c>
      <c r="M99" s="35">
        <v>102.48</v>
      </c>
      <c r="N99" s="35">
        <v>9.2999999999999999E-2</v>
      </c>
      <c r="O99" s="35">
        <v>20.581</v>
      </c>
      <c r="P99" s="35">
        <v>10.302</v>
      </c>
      <c r="Q99" s="35">
        <v>2E-3</v>
      </c>
      <c r="R99" s="35">
        <v>1.1419999999999999</v>
      </c>
      <c r="S99" s="35">
        <v>0.40699999999999997</v>
      </c>
      <c r="T99" s="35">
        <v>0</v>
      </c>
      <c r="U99" s="35">
        <v>0.16400000000000001</v>
      </c>
      <c r="V99" s="35">
        <v>0.873</v>
      </c>
      <c r="W99" s="35">
        <v>0.83799999999999997</v>
      </c>
      <c r="X99" s="35">
        <v>1.204</v>
      </c>
      <c r="Y99" s="35">
        <v>1.9350000000000001</v>
      </c>
      <c r="Z99" s="35">
        <v>0.26100000000000001</v>
      </c>
      <c r="AA99" s="35">
        <v>0.90200000000000002</v>
      </c>
      <c r="AB99" s="35">
        <v>0.86</v>
      </c>
      <c r="AC99" s="35">
        <v>35.070999999999998</v>
      </c>
      <c r="AD99" s="35">
        <v>5.0030000000000001</v>
      </c>
      <c r="AE99" s="35">
        <v>26.613</v>
      </c>
      <c r="AF99" s="35">
        <v>22.803000000000001</v>
      </c>
      <c r="AG99" s="35">
        <v>25.841000000000001</v>
      </c>
      <c r="AH99" s="35">
        <v>36.500999999999998</v>
      </c>
      <c r="AI99" s="35">
        <v>111.99</v>
      </c>
      <c r="AJ99" s="35">
        <v>59.707999999999998</v>
      </c>
      <c r="AK99" s="35">
        <v>5.5529999999999999</v>
      </c>
      <c r="AL99" s="35">
        <v>323.15699999999998</v>
      </c>
      <c r="AM99" s="35">
        <v>52.908999999999999</v>
      </c>
      <c r="AN99" s="35">
        <v>4.1340000000000003</v>
      </c>
      <c r="AO99" s="35">
        <v>59.27</v>
      </c>
      <c r="AP99" s="35">
        <v>14.788</v>
      </c>
      <c r="AQ99" s="35">
        <v>23.167000000000002</v>
      </c>
      <c r="AR99" s="35">
        <v>1294.127</v>
      </c>
      <c r="AS99" s="35">
        <v>6.8239999999999998</v>
      </c>
      <c r="AT99" s="35">
        <v>112.631</v>
      </c>
      <c r="AU99" s="35">
        <v>14.946</v>
      </c>
      <c r="AV99" s="35">
        <v>23.091000000000001</v>
      </c>
      <c r="AW99" s="35">
        <v>2.6949999999999998</v>
      </c>
      <c r="AX99" s="35">
        <v>73.138000000000005</v>
      </c>
      <c r="AY99" s="35">
        <v>0.214</v>
      </c>
      <c r="AZ99" s="35">
        <v>1.5269999999999999</v>
      </c>
      <c r="BA99" s="35">
        <v>34.299999999999997</v>
      </c>
      <c r="BB99" s="35">
        <v>12.916</v>
      </c>
      <c r="BC99" s="35">
        <v>104.45</v>
      </c>
      <c r="BD99" s="35">
        <v>3.7429999999999999</v>
      </c>
      <c r="BE99" s="35">
        <v>20.448</v>
      </c>
      <c r="BF99" s="35">
        <v>17.335000000000001</v>
      </c>
      <c r="BG99" s="35">
        <v>2.2930000000000001</v>
      </c>
      <c r="BH99" s="35">
        <v>7.1550000000000002</v>
      </c>
      <c r="BI99" s="35">
        <v>13.833</v>
      </c>
      <c r="BJ99" s="35">
        <v>0</v>
      </c>
      <c r="BK99" s="35">
        <v>0</v>
      </c>
      <c r="BL99" s="80">
        <v>0</v>
      </c>
      <c r="BM99" s="81">
        <f t="shared" si="5"/>
        <v>2694.5460000000003</v>
      </c>
      <c r="BN99" s="37"/>
      <c r="BO99" s="34">
        <v>797.63599999999997</v>
      </c>
      <c r="BP99" s="82">
        <f t="shared" si="6"/>
        <v>6065.366</v>
      </c>
      <c r="BQ99" s="36">
        <f t="shared" si="7"/>
        <v>6065.366</v>
      </c>
      <c r="BR99" s="83">
        <v>0</v>
      </c>
      <c r="BS99" s="34">
        <v>6065.366</v>
      </c>
      <c r="BT99" s="84">
        <v>0</v>
      </c>
      <c r="BU99" s="84">
        <v>0</v>
      </c>
      <c r="BV99" s="34">
        <v>0</v>
      </c>
      <c r="BW99" s="85">
        <v>0</v>
      </c>
      <c r="BX99" s="37">
        <v>0</v>
      </c>
      <c r="BZ99" s="2"/>
    </row>
    <row r="100" spans="1:78">
      <c r="A100" s="60" t="s">
        <v>52</v>
      </c>
      <c r="B100" s="37" t="s">
        <v>306</v>
      </c>
      <c r="C100" s="35">
        <f t="shared" si="4"/>
        <v>2532.9670000000001</v>
      </c>
      <c r="D100" s="34"/>
      <c r="E100" s="34"/>
      <c r="F100" s="34"/>
      <c r="G100" s="34"/>
      <c r="H100" s="34"/>
      <c r="I100" s="34"/>
      <c r="J100" s="34"/>
      <c r="K100" s="34"/>
      <c r="L100" s="36">
        <v>8.0000000000000002E-3</v>
      </c>
      <c r="M100" s="35">
        <v>0</v>
      </c>
      <c r="N100" s="35">
        <v>0.249</v>
      </c>
      <c r="O100" s="35">
        <v>2.407</v>
      </c>
      <c r="P100" s="35">
        <v>7.0419999999999998</v>
      </c>
      <c r="Q100" s="35">
        <v>1E-3</v>
      </c>
      <c r="R100" s="35">
        <v>0.67700000000000005</v>
      </c>
      <c r="S100" s="35">
        <v>2.8000000000000001E-2</v>
      </c>
      <c r="T100" s="35">
        <v>0</v>
      </c>
      <c r="U100" s="35">
        <v>2.3519999999999999</v>
      </c>
      <c r="V100" s="35">
        <v>1.9910000000000001</v>
      </c>
      <c r="W100" s="35">
        <v>0.14599999999999999</v>
      </c>
      <c r="X100" s="35">
        <v>0.75800000000000001</v>
      </c>
      <c r="Y100" s="35">
        <v>0.54500000000000004</v>
      </c>
      <c r="Z100" s="35">
        <v>4.0000000000000001E-3</v>
      </c>
      <c r="AA100" s="35">
        <v>9.0999999999999998E-2</v>
      </c>
      <c r="AB100" s="35">
        <v>0.22500000000000001</v>
      </c>
      <c r="AC100" s="35">
        <v>2.2509999999999999</v>
      </c>
      <c r="AD100" s="35">
        <v>8.69</v>
      </c>
      <c r="AE100" s="35">
        <v>17.934999999999999</v>
      </c>
      <c r="AF100" s="35">
        <v>6.077</v>
      </c>
      <c r="AG100" s="35">
        <v>9.3759999999999994</v>
      </c>
      <c r="AH100" s="35">
        <v>23.335000000000001</v>
      </c>
      <c r="AI100" s="35">
        <v>25.859000000000002</v>
      </c>
      <c r="AJ100" s="35">
        <v>1.4370000000000001</v>
      </c>
      <c r="AK100" s="35">
        <v>3.9980000000000002</v>
      </c>
      <c r="AL100" s="35">
        <v>223.97399999999999</v>
      </c>
      <c r="AM100" s="35">
        <v>57.704999999999998</v>
      </c>
      <c r="AN100" s="35">
        <v>1.415</v>
      </c>
      <c r="AO100" s="35">
        <v>28.507000000000001</v>
      </c>
      <c r="AP100" s="35">
        <v>4.306</v>
      </c>
      <c r="AQ100" s="35">
        <v>3.2909999999999999</v>
      </c>
      <c r="AR100" s="35">
        <v>0.27700000000000002</v>
      </c>
      <c r="AS100" s="35">
        <v>31.846</v>
      </c>
      <c r="AT100" s="35">
        <v>0</v>
      </c>
      <c r="AU100" s="35">
        <v>0</v>
      </c>
      <c r="AV100" s="35">
        <v>10.49</v>
      </c>
      <c r="AW100" s="35">
        <v>1.4219999999999999</v>
      </c>
      <c r="AX100" s="35">
        <v>7.4269999999999996</v>
      </c>
      <c r="AY100" s="35">
        <v>0.125</v>
      </c>
      <c r="AZ100" s="35">
        <v>0</v>
      </c>
      <c r="BA100" s="35">
        <v>5.4889999999999999</v>
      </c>
      <c r="BB100" s="35">
        <v>3.4140000000000001</v>
      </c>
      <c r="BC100" s="35">
        <v>85.91</v>
      </c>
      <c r="BD100" s="35">
        <v>0.377</v>
      </c>
      <c r="BE100" s="35">
        <v>4.8390000000000004</v>
      </c>
      <c r="BF100" s="35">
        <v>4.6150000000000002</v>
      </c>
      <c r="BG100" s="35">
        <v>1.4019999999999999</v>
      </c>
      <c r="BH100" s="35">
        <v>0</v>
      </c>
      <c r="BI100" s="35">
        <v>7.8E-2</v>
      </c>
      <c r="BJ100" s="35">
        <v>0</v>
      </c>
      <c r="BK100" s="35">
        <v>0</v>
      </c>
      <c r="BL100" s="80">
        <v>0</v>
      </c>
      <c r="BM100" s="81">
        <f t="shared" si="5"/>
        <v>592.39100000000008</v>
      </c>
      <c r="BN100" s="37"/>
      <c r="BO100" s="34">
        <v>161.73400000000001</v>
      </c>
      <c r="BP100" s="82">
        <f t="shared" si="6"/>
        <v>0</v>
      </c>
      <c r="BQ100" s="36">
        <f t="shared" si="7"/>
        <v>0</v>
      </c>
      <c r="BR100" s="83">
        <v>0</v>
      </c>
      <c r="BS100" s="34">
        <v>0</v>
      </c>
      <c r="BT100" s="84">
        <v>0</v>
      </c>
      <c r="BU100" s="84">
        <v>0</v>
      </c>
      <c r="BV100" s="34">
        <v>1778.8420000000001</v>
      </c>
      <c r="BW100" s="85">
        <v>0</v>
      </c>
      <c r="BX100" s="37">
        <v>0</v>
      </c>
      <c r="BZ100" s="2"/>
    </row>
    <row r="101" spans="1:78">
      <c r="A101" s="60" t="s">
        <v>53</v>
      </c>
      <c r="B101" s="37" t="s">
        <v>299</v>
      </c>
      <c r="C101" s="35">
        <f t="shared" si="4"/>
        <v>18629.517</v>
      </c>
      <c r="D101" s="34"/>
      <c r="E101" s="34"/>
      <c r="F101" s="34"/>
      <c r="G101" s="34"/>
      <c r="H101" s="34"/>
      <c r="I101" s="34"/>
      <c r="J101" s="34"/>
      <c r="K101" s="34"/>
      <c r="L101" s="36">
        <v>0.82599999999999996</v>
      </c>
      <c r="M101" s="35">
        <v>9.2880000000000003</v>
      </c>
      <c r="N101" s="35">
        <v>2.012</v>
      </c>
      <c r="O101" s="35">
        <v>65.47</v>
      </c>
      <c r="P101" s="35">
        <v>57.787999999999997</v>
      </c>
      <c r="Q101" s="35">
        <v>3.3000000000000002E-2</v>
      </c>
      <c r="R101" s="35">
        <v>1.976</v>
      </c>
      <c r="S101" s="35">
        <v>0.77400000000000002</v>
      </c>
      <c r="T101" s="35">
        <v>0</v>
      </c>
      <c r="U101" s="35">
        <v>34.878</v>
      </c>
      <c r="V101" s="35">
        <v>26.948</v>
      </c>
      <c r="W101" s="35">
        <v>2.9159999999999999</v>
      </c>
      <c r="X101" s="35">
        <v>9.4550000000000001</v>
      </c>
      <c r="Y101" s="35">
        <v>17.524999999999999</v>
      </c>
      <c r="Z101" s="35">
        <v>1.7999999999999999E-2</v>
      </c>
      <c r="AA101" s="35">
        <v>2.9750000000000001</v>
      </c>
      <c r="AB101" s="35">
        <v>2.2959999999999998</v>
      </c>
      <c r="AC101" s="35">
        <v>439.97199999999998</v>
      </c>
      <c r="AD101" s="35">
        <v>87.716999999999999</v>
      </c>
      <c r="AE101" s="35">
        <v>493.69400000000002</v>
      </c>
      <c r="AF101" s="35">
        <v>78.991</v>
      </c>
      <c r="AG101" s="35">
        <v>123.803</v>
      </c>
      <c r="AH101" s="35">
        <v>170.244</v>
      </c>
      <c r="AI101" s="35">
        <v>406.98500000000001</v>
      </c>
      <c r="AJ101" s="35">
        <v>14.281000000000001</v>
      </c>
      <c r="AK101" s="35">
        <v>163.82599999999999</v>
      </c>
      <c r="AL101" s="35">
        <v>44.94</v>
      </c>
      <c r="AM101" s="35">
        <v>321</v>
      </c>
      <c r="AN101" s="35">
        <v>7.5279999999999996</v>
      </c>
      <c r="AO101" s="35">
        <v>480.58800000000002</v>
      </c>
      <c r="AP101" s="35">
        <v>70.564999999999998</v>
      </c>
      <c r="AQ101" s="35">
        <v>8.2870000000000008</v>
      </c>
      <c r="AR101" s="35">
        <v>320.06799999999998</v>
      </c>
      <c r="AS101" s="35">
        <v>7.2460000000000004</v>
      </c>
      <c r="AT101" s="35">
        <v>908.80600000000004</v>
      </c>
      <c r="AU101" s="35">
        <v>39.093000000000004</v>
      </c>
      <c r="AV101" s="35">
        <v>276.23599999999999</v>
      </c>
      <c r="AW101" s="35">
        <v>1892.8440000000001</v>
      </c>
      <c r="AX101" s="35">
        <v>14.754</v>
      </c>
      <c r="AY101" s="35">
        <v>0.27100000000000002</v>
      </c>
      <c r="AZ101" s="35">
        <v>10.041</v>
      </c>
      <c r="BA101" s="35">
        <v>15.281000000000001</v>
      </c>
      <c r="BB101" s="35">
        <v>25.34</v>
      </c>
      <c r="BC101" s="35">
        <v>645.77</v>
      </c>
      <c r="BD101" s="35">
        <v>0</v>
      </c>
      <c r="BE101" s="35">
        <v>27.792000000000002</v>
      </c>
      <c r="BF101" s="35">
        <v>3.113</v>
      </c>
      <c r="BG101" s="35">
        <v>3.7879999999999998</v>
      </c>
      <c r="BH101" s="35">
        <v>2.653</v>
      </c>
      <c r="BI101" s="35">
        <v>12.426</v>
      </c>
      <c r="BJ101" s="35">
        <v>0</v>
      </c>
      <c r="BK101" s="35">
        <v>0</v>
      </c>
      <c r="BL101" s="80">
        <v>0</v>
      </c>
      <c r="BM101" s="81">
        <f t="shared" si="5"/>
        <v>7353.1209999999992</v>
      </c>
      <c r="BN101" s="37"/>
      <c r="BO101" s="34">
        <v>5442.076</v>
      </c>
      <c r="BP101" s="82">
        <f t="shared" si="6"/>
        <v>5834.32</v>
      </c>
      <c r="BQ101" s="36">
        <f t="shared" si="7"/>
        <v>5336.9759999999997</v>
      </c>
      <c r="BR101" s="83">
        <v>0</v>
      </c>
      <c r="BS101" s="34">
        <v>5336.9759999999997</v>
      </c>
      <c r="BT101" s="84">
        <v>497.34399999999999</v>
      </c>
      <c r="BU101" s="84">
        <v>0</v>
      </c>
      <c r="BV101" s="34">
        <v>0</v>
      </c>
      <c r="BW101" s="85">
        <v>0</v>
      </c>
      <c r="BX101" s="37">
        <v>0</v>
      </c>
      <c r="BZ101" s="2"/>
    </row>
    <row r="102" spans="1:78">
      <c r="A102" s="60" t="s">
        <v>54</v>
      </c>
      <c r="B102" s="37" t="s">
        <v>155</v>
      </c>
      <c r="C102" s="35">
        <f t="shared" si="4"/>
        <v>2893.5359999999996</v>
      </c>
      <c r="D102" s="34"/>
      <c r="E102" s="34"/>
      <c r="F102" s="34"/>
      <c r="G102" s="34"/>
      <c r="H102" s="34"/>
      <c r="I102" s="34"/>
      <c r="J102" s="34"/>
      <c r="K102" s="34"/>
      <c r="L102" s="36">
        <v>0.434</v>
      </c>
      <c r="M102" s="35">
        <v>36.978000000000002</v>
      </c>
      <c r="N102" s="35">
        <v>0.69899999999999995</v>
      </c>
      <c r="O102" s="35">
        <v>20.797000000000001</v>
      </c>
      <c r="P102" s="35">
        <v>21.92</v>
      </c>
      <c r="Q102" s="35">
        <v>5.0000000000000001E-3</v>
      </c>
      <c r="R102" s="35">
        <v>1.6419999999999999</v>
      </c>
      <c r="S102" s="35">
        <v>6.2779999999999996</v>
      </c>
      <c r="T102" s="35">
        <v>0</v>
      </c>
      <c r="U102" s="35">
        <v>7.9480000000000004</v>
      </c>
      <c r="V102" s="35">
        <v>2.0299999999999998</v>
      </c>
      <c r="W102" s="35">
        <v>0.71399999999999997</v>
      </c>
      <c r="X102" s="35">
        <v>2.8860000000000001</v>
      </c>
      <c r="Y102" s="35">
        <v>1.6539999999999999</v>
      </c>
      <c r="Z102" s="35">
        <v>1.7000000000000001E-2</v>
      </c>
      <c r="AA102" s="35">
        <v>0.995</v>
      </c>
      <c r="AB102" s="35">
        <v>1.1279999999999999</v>
      </c>
      <c r="AC102" s="35">
        <v>61.267000000000003</v>
      </c>
      <c r="AD102" s="35">
        <v>33.515000000000001</v>
      </c>
      <c r="AE102" s="35">
        <v>141.55799999999999</v>
      </c>
      <c r="AF102" s="35">
        <v>26.084</v>
      </c>
      <c r="AG102" s="35">
        <v>22.308</v>
      </c>
      <c r="AH102" s="35">
        <v>140.42400000000001</v>
      </c>
      <c r="AI102" s="35">
        <v>64.331000000000003</v>
      </c>
      <c r="AJ102" s="35">
        <v>60.018999999999998</v>
      </c>
      <c r="AK102" s="35">
        <v>60.133000000000003</v>
      </c>
      <c r="AL102" s="35">
        <v>174.56899999999999</v>
      </c>
      <c r="AM102" s="35">
        <v>174.304</v>
      </c>
      <c r="AN102" s="35">
        <v>1.829</v>
      </c>
      <c r="AO102" s="35">
        <v>120.82299999999999</v>
      </c>
      <c r="AP102" s="35">
        <v>5.609</v>
      </c>
      <c r="AQ102" s="35">
        <v>7.8440000000000003</v>
      </c>
      <c r="AR102" s="35">
        <v>26.350999999999999</v>
      </c>
      <c r="AS102" s="35">
        <v>10.84</v>
      </c>
      <c r="AT102" s="35">
        <v>44.795000000000002</v>
      </c>
      <c r="AU102" s="35">
        <v>589.25</v>
      </c>
      <c r="AV102" s="35">
        <v>2.71</v>
      </c>
      <c r="AW102" s="35">
        <v>41.698</v>
      </c>
      <c r="AX102" s="35">
        <v>23.414000000000001</v>
      </c>
      <c r="AY102" s="35">
        <v>2E-3</v>
      </c>
      <c r="AZ102" s="35">
        <v>21.196000000000002</v>
      </c>
      <c r="BA102" s="35">
        <v>28.943999999999999</v>
      </c>
      <c r="BB102" s="35">
        <v>9.5519999999999996</v>
      </c>
      <c r="BC102" s="35">
        <v>0.26500000000000001</v>
      </c>
      <c r="BD102" s="35">
        <v>30.065000000000001</v>
      </c>
      <c r="BE102" s="35">
        <v>7.1760000000000002</v>
      </c>
      <c r="BF102" s="35">
        <v>7.0129999999999999</v>
      </c>
      <c r="BG102" s="35">
        <v>3.266</v>
      </c>
      <c r="BH102" s="35">
        <v>0</v>
      </c>
      <c r="BI102" s="35">
        <v>8.2059999999999995</v>
      </c>
      <c r="BJ102" s="35">
        <v>0</v>
      </c>
      <c r="BK102" s="35">
        <v>0</v>
      </c>
      <c r="BL102" s="80">
        <v>0</v>
      </c>
      <c r="BM102" s="81">
        <f t="shared" si="5"/>
        <v>2055.4849999999997</v>
      </c>
      <c r="BN102" s="37"/>
      <c r="BO102" s="34">
        <v>0</v>
      </c>
      <c r="BP102" s="82">
        <f t="shared" si="6"/>
        <v>838.05100000000004</v>
      </c>
      <c r="BQ102" s="36">
        <f t="shared" si="7"/>
        <v>838.05100000000004</v>
      </c>
      <c r="BR102" s="83">
        <v>0</v>
      </c>
      <c r="BS102" s="34">
        <v>838.05100000000004</v>
      </c>
      <c r="BT102" s="84">
        <v>0</v>
      </c>
      <c r="BU102" s="84">
        <v>0</v>
      </c>
      <c r="BV102" s="34">
        <v>0</v>
      </c>
      <c r="BW102" s="85">
        <v>0</v>
      </c>
      <c r="BX102" s="37">
        <v>0</v>
      </c>
      <c r="BZ102" s="2"/>
    </row>
    <row r="103" spans="1:78">
      <c r="A103" s="60" t="s">
        <v>55</v>
      </c>
      <c r="B103" s="37" t="s">
        <v>230</v>
      </c>
      <c r="C103" s="35">
        <f t="shared" si="4"/>
        <v>1479.9380000000001</v>
      </c>
      <c r="D103" s="34"/>
      <c r="E103" s="34"/>
      <c r="F103" s="34"/>
      <c r="G103" s="34"/>
      <c r="H103" s="34"/>
      <c r="I103" s="34"/>
      <c r="J103" s="34"/>
      <c r="K103" s="34"/>
      <c r="L103" s="36">
        <v>1.3640000000000001</v>
      </c>
      <c r="M103" s="35">
        <v>0</v>
      </c>
      <c r="N103" s="35">
        <v>0.12</v>
      </c>
      <c r="O103" s="35">
        <v>1.1739999999999999</v>
      </c>
      <c r="P103" s="35">
        <v>0</v>
      </c>
      <c r="Q103" s="35">
        <v>3.0000000000000001E-3</v>
      </c>
      <c r="R103" s="35">
        <v>0</v>
      </c>
      <c r="S103" s="35">
        <v>5.5179999999999998</v>
      </c>
      <c r="T103" s="35">
        <v>0</v>
      </c>
      <c r="U103" s="35">
        <v>0</v>
      </c>
      <c r="V103" s="35">
        <v>0</v>
      </c>
      <c r="W103" s="35">
        <v>0</v>
      </c>
      <c r="X103" s="35">
        <v>1.2030000000000001</v>
      </c>
      <c r="Y103" s="35">
        <v>0.14199999999999999</v>
      </c>
      <c r="Z103" s="35">
        <v>0</v>
      </c>
      <c r="AA103" s="35">
        <v>0.45200000000000001</v>
      </c>
      <c r="AB103" s="35">
        <v>6.8000000000000005E-2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63.706000000000003</v>
      </c>
      <c r="AI103" s="35">
        <v>81.164000000000001</v>
      </c>
      <c r="AJ103" s="35">
        <v>0.32900000000000001</v>
      </c>
      <c r="AK103" s="35">
        <v>0</v>
      </c>
      <c r="AL103" s="35">
        <v>34.823</v>
      </c>
      <c r="AM103" s="35">
        <v>13.164999999999999</v>
      </c>
      <c r="AN103" s="35">
        <v>0</v>
      </c>
      <c r="AO103" s="35">
        <v>0</v>
      </c>
      <c r="AP103" s="35">
        <v>0</v>
      </c>
      <c r="AQ103" s="35">
        <v>3.9329999999999998</v>
      </c>
      <c r="AR103" s="35">
        <v>4.6289999999999996</v>
      </c>
      <c r="AS103" s="35">
        <v>0.58199999999999996</v>
      </c>
      <c r="AT103" s="35">
        <v>480.495</v>
      </c>
      <c r="AU103" s="35">
        <v>81.149000000000001</v>
      </c>
      <c r="AV103" s="35">
        <v>-16.398</v>
      </c>
      <c r="AW103" s="35">
        <v>0</v>
      </c>
      <c r="AX103" s="35">
        <v>6.3789999999999996</v>
      </c>
      <c r="AY103" s="35">
        <v>0</v>
      </c>
      <c r="AZ103" s="35">
        <v>0</v>
      </c>
      <c r="BA103" s="35">
        <v>1.86</v>
      </c>
      <c r="BB103" s="35">
        <v>0</v>
      </c>
      <c r="BC103" s="35">
        <v>249.798</v>
      </c>
      <c r="BD103" s="35">
        <v>16.2</v>
      </c>
      <c r="BE103" s="35">
        <v>158.874</v>
      </c>
      <c r="BF103" s="35">
        <v>211.386</v>
      </c>
      <c r="BG103" s="35">
        <v>0.373</v>
      </c>
      <c r="BH103" s="35">
        <v>0</v>
      </c>
      <c r="BI103" s="35">
        <v>5.3250000000000002</v>
      </c>
      <c r="BJ103" s="35">
        <v>0</v>
      </c>
      <c r="BK103" s="35">
        <v>0</v>
      </c>
      <c r="BL103" s="80">
        <v>0</v>
      </c>
      <c r="BM103" s="81">
        <f t="shared" si="5"/>
        <v>1407.816</v>
      </c>
      <c r="BN103" s="37"/>
      <c r="BO103" s="34">
        <v>0</v>
      </c>
      <c r="BP103" s="82">
        <f t="shared" si="6"/>
        <v>72.122</v>
      </c>
      <c r="BQ103" s="36">
        <f t="shared" si="7"/>
        <v>72.122</v>
      </c>
      <c r="BR103" s="83">
        <v>0</v>
      </c>
      <c r="BS103" s="34">
        <v>72.122</v>
      </c>
      <c r="BT103" s="84">
        <v>0</v>
      </c>
      <c r="BU103" s="84">
        <v>0</v>
      </c>
      <c r="BV103" s="34">
        <v>0</v>
      </c>
      <c r="BW103" s="85">
        <v>0</v>
      </c>
      <c r="BX103" s="37">
        <v>0</v>
      </c>
      <c r="BZ103" s="2"/>
    </row>
    <row r="104" spans="1:78">
      <c r="A104" s="60" t="s">
        <v>56</v>
      </c>
      <c r="B104" s="37" t="s">
        <v>231</v>
      </c>
      <c r="C104" s="35">
        <f t="shared" si="4"/>
        <v>19373.262999999999</v>
      </c>
      <c r="D104" s="34"/>
      <c r="E104" s="34"/>
      <c r="F104" s="34"/>
      <c r="G104" s="34"/>
      <c r="H104" s="34"/>
      <c r="I104" s="34"/>
      <c r="J104" s="34"/>
      <c r="K104" s="34"/>
      <c r="L104" s="36">
        <v>0</v>
      </c>
      <c r="M104" s="35">
        <v>7.9000000000000001E-2</v>
      </c>
      <c r="N104" s="35">
        <v>0.88</v>
      </c>
      <c r="O104" s="35">
        <v>31.177</v>
      </c>
      <c r="P104" s="35">
        <v>28.012</v>
      </c>
      <c r="Q104" s="35">
        <v>3.0000000000000001E-3</v>
      </c>
      <c r="R104" s="35">
        <v>3.8660000000000001</v>
      </c>
      <c r="S104" s="35">
        <v>0.83499999999999996</v>
      </c>
      <c r="T104" s="35">
        <v>0</v>
      </c>
      <c r="U104" s="35">
        <v>6.8579999999999997</v>
      </c>
      <c r="V104" s="35">
        <v>0</v>
      </c>
      <c r="W104" s="35">
        <v>0</v>
      </c>
      <c r="X104" s="35">
        <v>2.4700000000000002</v>
      </c>
      <c r="Y104" s="35">
        <v>3.3090000000000002</v>
      </c>
      <c r="Z104" s="35">
        <v>0.27600000000000002</v>
      </c>
      <c r="AA104" s="35">
        <v>0.53100000000000003</v>
      </c>
      <c r="AB104" s="35">
        <v>0.41899999999999998</v>
      </c>
      <c r="AC104" s="35">
        <v>13.016</v>
      </c>
      <c r="AD104" s="35">
        <v>4.9189999999999996</v>
      </c>
      <c r="AE104" s="35">
        <v>107.39</v>
      </c>
      <c r="AF104" s="35">
        <v>70.111000000000004</v>
      </c>
      <c r="AG104" s="35">
        <v>85.418999999999997</v>
      </c>
      <c r="AH104" s="35">
        <v>45.655000000000001</v>
      </c>
      <c r="AI104" s="35">
        <v>269.01</v>
      </c>
      <c r="AJ104" s="35">
        <v>23.143000000000001</v>
      </c>
      <c r="AK104" s="35">
        <v>13.115</v>
      </c>
      <c r="AL104" s="35">
        <v>26.832999999999998</v>
      </c>
      <c r="AM104" s="35">
        <v>-5.8570000000000002</v>
      </c>
      <c r="AN104" s="35">
        <v>0.80600000000000005</v>
      </c>
      <c r="AO104" s="35">
        <v>403.863</v>
      </c>
      <c r="AP104" s="35">
        <v>84.801000000000002</v>
      </c>
      <c r="AQ104" s="35">
        <v>11.420999999999999</v>
      </c>
      <c r="AR104" s="35">
        <v>46.496000000000002</v>
      </c>
      <c r="AS104" s="35">
        <v>7.0439999999999996</v>
      </c>
      <c r="AT104" s="35">
        <v>138.59100000000001</v>
      </c>
      <c r="AU104" s="35">
        <v>6.18</v>
      </c>
      <c r="AV104" s="35">
        <v>3.8620000000000001</v>
      </c>
      <c r="AW104" s="35">
        <v>189.61099999999999</v>
      </c>
      <c r="AX104" s="35">
        <v>12.285</v>
      </c>
      <c r="AY104" s="35">
        <v>0.623</v>
      </c>
      <c r="AZ104" s="35">
        <v>3.931</v>
      </c>
      <c r="BA104" s="35">
        <v>23.108000000000001</v>
      </c>
      <c r="BB104" s="35">
        <v>12.866</v>
      </c>
      <c r="BC104" s="35">
        <v>78.394999999999996</v>
      </c>
      <c r="BD104" s="35">
        <v>0.79900000000000004</v>
      </c>
      <c r="BE104" s="35">
        <v>41.045000000000002</v>
      </c>
      <c r="BF104" s="35">
        <v>24.135000000000002</v>
      </c>
      <c r="BG104" s="35">
        <v>31.286000000000001</v>
      </c>
      <c r="BH104" s="35">
        <v>10.101000000000001</v>
      </c>
      <c r="BI104" s="35">
        <v>78.478999999999999</v>
      </c>
      <c r="BJ104" s="35">
        <v>0</v>
      </c>
      <c r="BK104" s="35">
        <v>0</v>
      </c>
      <c r="BL104" s="80">
        <v>0</v>
      </c>
      <c r="BM104" s="81">
        <f t="shared" si="5"/>
        <v>1941.197000000001</v>
      </c>
      <c r="BN104" s="37"/>
      <c r="BO104" s="34">
        <v>0</v>
      </c>
      <c r="BP104" s="82">
        <f t="shared" si="6"/>
        <v>17432.065999999999</v>
      </c>
      <c r="BQ104" s="36">
        <f t="shared" si="7"/>
        <v>17432.065999999999</v>
      </c>
      <c r="BR104" s="83">
        <v>13504.394</v>
      </c>
      <c r="BS104" s="34">
        <v>3927.672</v>
      </c>
      <c r="BT104" s="84">
        <v>0</v>
      </c>
      <c r="BU104" s="84">
        <v>0</v>
      </c>
      <c r="BV104" s="34">
        <v>0</v>
      </c>
      <c r="BW104" s="85">
        <v>0</v>
      </c>
      <c r="BX104" s="37">
        <v>0</v>
      </c>
      <c r="BZ104" s="2"/>
    </row>
    <row r="105" spans="1:78">
      <c r="A105" s="60" t="s">
        <v>57</v>
      </c>
      <c r="B105" s="37" t="s">
        <v>245</v>
      </c>
      <c r="C105" s="35">
        <f t="shared" si="4"/>
        <v>10454.870000000001</v>
      </c>
      <c r="D105" s="34"/>
      <c r="E105" s="34"/>
      <c r="F105" s="34"/>
      <c r="G105" s="34"/>
      <c r="H105" s="34"/>
      <c r="I105" s="34"/>
      <c r="J105" s="34"/>
      <c r="K105" s="34"/>
      <c r="L105" s="36">
        <v>3.2970000000000002</v>
      </c>
      <c r="M105" s="35">
        <v>14.875999999999999</v>
      </c>
      <c r="N105" s="35">
        <v>8.3140000000000001</v>
      </c>
      <c r="O105" s="35">
        <v>78.662999999999997</v>
      </c>
      <c r="P105" s="35">
        <v>48.360999999999997</v>
      </c>
      <c r="Q105" s="35">
        <v>8.0000000000000002E-3</v>
      </c>
      <c r="R105" s="35">
        <v>7.3259999999999996</v>
      </c>
      <c r="S105" s="35">
        <v>1.9930000000000001</v>
      </c>
      <c r="T105" s="35">
        <v>0</v>
      </c>
      <c r="U105" s="35">
        <v>22.951000000000001</v>
      </c>
      <c r="V105" s="35">
        <v>1.9390000000000001</v>
      </c>
      <c r="W105" s="35">
        <v>3.9449999999999998</v>
      </c>
      <c r="X105" s="35">
        <v>7.758</v>
      </c>
      <c r="Y105" s="35">
        <v>3.3039999999999998</v>
      </c>
      <c r="Z105" s="35">
        <v>0.13500000000000001</v>
      </c>
      <c r="AA105" s="35">
        <v>3.1669999999999998</v>
      </c>
      <c r="AB105" s="35">
        <v>4.218</v>
      </c>
      <c r="AC105" s="35">
        <v>95.817999999999998</v>
      </c>
      <c r="AD105" s="35">
        <v>10.746</v>
      </c>
      <c r="AE105" s="35">
        <v>375.85599999999999</v>
      </c>
      <c r="AF105" s="35">
        <v>103.81100000000001</v>
      </c>
      <c r="AG105" s="35">
        <v>159.30199999999999</v>
      </c>
      <c r="AH105" s="35">
        <v>292.54500000000002</v>
      </c>
      <c r="AI105" s="35">
        <v>56.323</v>
      </c>
      <c r="AJ105" s="35">
        <v>18.611000000000001</v>
      </c>
      <c r="AK105" s="35">
        <v>199.983</v>
      </c>
      <c r="AL105" s="35">
        <v>268.34100000000001</v>
      </c>
      <c r="AM105" s="35">
        <v>350.01400000000001</v>
      </c>
      <c r="AN105" s="35">
        <v>16.582999999999998</v>
      </c>
      <c r="AO105" s="35">
        <v>318.94900000000001</v>
      </c>
      <c r="AP105" s="35">
        <v>30.257000000000001</v>
      </c>
      <c r="AQ105" s="35">
        <v>141.92699999999999</v>
      </c>
      <c r="AR105" s="35">
        <v>604.98599999999999</v>
      </c>
      <c r="AS105" s="35">
        <v>59.57</v>
      </c>
      <c r="AT105" s="35">
        <v>163.596</v>
      </c>
      <c r="AU105" s="35">
        <v>98.730999999999995</v>
      </c>
      <c r="AV105" s="35">
        <v>64.69</v>
      </c>
      <c r="AW105" s="35">
        <v>32.64</v>
      </c>
      <c r="AX105" s="35">
        <v>314.202</v>
      </c>
      <c r="AY105" s="35">
        <v>0.56299999999999994</v>
      </c>
      <c r="AZ105" s="35">
        <v>5.5590000000000002</v>
      </c>
      <c r="BA105" s="35">
        <v>140.09800000000001</v>
      </c>
      <c r="BB105" s="35">
        <v>36.194000000000003</v>
      </c>
      <c r="BC105" s="35">
        <v>1393.7260000000001</v>
      </c>
      <c r="BD105" s="35">
        <v>43.396999999999998</v>
      </c>
      <c r="BE105" s="35">
        <v>304.78800000000001</v>
      </c>
      <c r="BF105" s="35">
        <v>234.702</v>
      </c>
      <c r="BG105" s="35">
        <v>12.875999999999999</v>
      </c>
      <c r="BH105" s="35">
        <v>3.2970000000000002</v>
      </c>
      <c r="BI105" s="35">
        <v>16.074999999999999</v>
      </c>
      <c r="BJ105" s="35">
        <v>0</v>
      </c>
      <c r="BK105" s="35">
        <v>0</v>
      </c>
      <c r="BL105" s="80">
        <v>0</v>
      </c>
      <c r="BM105" s="81">
        <f t="shared" si="5"/>
        <v>6179.0110000000013</v>
      </c>
      <c r="BN105" s="37"/>
      <c r="BO105" s="34">
        <v>2808.1640000000002</v>
      </c>
      <c r="BP105" s="82">
        <f t="shared" si="6"/>
        <v>709.33900000000006</v>
      </c>
      <c r="BQ105" s="36">
        <f t="shared" si="7"/>
        <v>709.33900000000006</v>
      </c>
      <c r="BR105" s="83">
        <v>0</v>
      </c>
      <c r="BS105" s="34">
        <v>709.33900000000006</v>
      </c>
      <c r="BT105" s="84">
        <v>0</v>
      </c>
      <c r="BU105" s="84">
        <v>0</v>
      </c>
      <c r="BV105" s="34">
        <v>758.35599999999999</v>
      </c>
      <c r="BW105" s="85">
        <v>0</v>
      </c>
      <c r="BX105" s="37">
        <v>0</v>
      </c>
      <c r="BZ105" s="2"/>
    </row>
    <row r="106" spans="1:78">
      <c r="A106" s="60" t="s">
        <v>58</v>
      </c>
      <c r="B106" s="37" t="s">
        <v>233</v>
      </c>
      <c r="C106" s="35">
        <f t="shared" si="4"/>
        <v>22.689</v>
      </c>
      <c r="D106" s="34"/>
      <c r="E106" s="34"/>
      <c r="F106" s="34"/>
      <c r="G106" s="34"/>
      <c r="H106" s="34"/>
      <c r="I106" s="34"/>
      <c r="J106" s="34"/>
      <c r="K106" s="34"/>
      <c r="L106" s="36">
        <v>18.329999999999998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1.135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80">
        <v>0</v>
      </c>
      <c r="BM106" s="81">
        <f t="shared" si="5"/>
        <v>19.465</v>
      </c>
      <c r="BN106" s="37"/>
      <c r="BO106" s="34">
        <v>0</v>
      </c>
      <c r="BP106" s="82">
        <f t="shared" si="6"/>
        <v>3.2240000000000002</v>
      </c>
      <c r="BQ106" s="36">
        <f t="shared" si="7"/>
        <v>3.2240000000000002</v>
      </c>
      <c r="BR106" s="83">
        <v>0</v>
      </c>
      <c r="BS106" s="34">
        <v>3.2240000000000002</v>
      </c>
      <c r="BT106" s="84">
        <v>0</v>
      </c>
      <c r="BU106" s="84">
        <v>0</v>
      </c>
      <c r="BV106" s="34">
        <v>0</v>
      </c>
      <c r="BW106" s="85">
        <v>0</v>
      </c>
      <c r="BX106" s="37">
        <v>0</v>
      </c>
      <c r="BZ106" s="2"/>
    </row>
    <row r="107" spans="1:78">
      <c r="A107" s="60" t="s">
        <v>59</v>
      </c>
      <c r="B107" s="37" t="s">
        <v>234</v>
      </c>
      <c r="C107" s="35">
        <f t="shared" si="4"/>
        <v>7527.2389999999987</v>
      </c>
      <c r="D107" s="34"/>
      <c r="E107" s="34"/>
      <c r="F107" s="34"/>
      <c r="G107" s="34"/>
      <c r="H107" s="34"/>
      <c r="I107" s="34"/>
      <c r="J107" s="34"/>
      <c r="K107" s="34"/>
      <c r="L107" s="36">
        <v>1.472</v>
      </c>
      <c r="M107" s="35">
        <v>467.108</v>
      </c>
      <c r="N107" s="35">
        <v>8.7710000000000008</v>
      </c>
      <c r="O107" s="35">
        <v>13.861000000000001</v>
      </c>
      <c r="P107" s="35">
        <v>22.911000000000001</v>
      </c>
      <c r="Q107" s="35">
        <v>9.7000000000000003E-2</v>
      </c>
      <c r="R107" s="35">
        <v>2.9000000000000001E-2</v>
      </c>
      <c r="S107" s="35">
        <v>0.26600000000000001</v>
      </c>
      <c r="T107" s="35">
        <v>0</v>
      </c>
      <c r="U107" s="35">
        <v>0.78600000000000003</v>
      </c>
      <c r="V107" s="35">
        <v>7.0000000000000001E-3</v>
      </c>
      <c r="W107" s="35">
        <v>5.6000000000000001E-2</v>
      </c>
      <c r="X107" s="35">
        <v>2.5110000000000001</v>
      </c>
      <c r="Y107" s="35">
        <v>1.3620000000000001</v>
      </c>
      <c r="Z107" s="35">
        <v>0.67600000000000005</v>
      </c>
      <c r="AA107" s="35">
        <v>1.7999999999999999E-2</v>
      </c>
      <c r="AB107" s="35">
        <v>0.495</v>
      </c>
      <c r="AC107" s="35">
        <v>25.811</v>
      </c>
      <c r="AD107" s="35">
        <v>48.491</v>
      </c>
      <c r="AE107" s="35">
        <v>406.08199999999999</v>
      </c>
      <c r="AF107" s="35">
        <v>66.510000000000005</v>
      </c>
      <c r="AG107" s="35">
        <v>6.8579999999999997</v>
      </c>
      <c r="AH107" s="35">
        <v>71.742999999999995</v>
      </c>
      <c r="AI107" s="35">
        <v>280.21899999999999</v>
      </c>
      <c r="AJ107" s="35">
        <v>278.62799999999999</v>
      </c>
      <c r="AK107" s="35">
        <v>31.513000000000002</v>
      </c>
      <c r="AL107" s="35">
        <v>2856.5149999999999</v>
      </c>
      <c r="AM107" s="35">
        <v>18.809999999999999</v>
      </c>
      <c r="AN107" s="35">
        <v>0</v>
      </c>
      <c r="AO107" s="35">
        <v>216.15899999999999</v>
      </c>
      <c r="AP107" s="35">
        <v>10.879</v>
      </c>
      <c r="AQ107" s="35">
        <v>8.9849999999999994</v>
      </c>
      <c r="AR107" s="35">
        <v>23.582999999999998</v>
      </c>
      <c r="AS107" s="35">
        <v>1.37</v>
      </c>
      <c r="AT107" s="35">
        <v>0</v>
      </c>
      <c r="AU107" s="35">
        <v>0.97199999999999998</v>
      </c>
      <c r="AV107" s="35">
        <v>0.03</v>
      </c>
      <c r="AW107" s="35">
        <v>42.874000000000002</v>
      </c>
      <c r="AX107" s="35">
        <v>28.434000000000001</v>
      </c>
      <c r="AY107" s="35">
        <v>0</v>
      </c>
      <c r="AZ107" s="35">
        <v>5.952</v>
      </c>
      <c r="BA107" s="35">
        <v>16.14</v>
      </c>
      <c r="BB107" s="35">
        <v>25.417000000000002</v>
      </c>
      <c r="BC107" s="35">
        <v>159.66999999999999</v>
      </c>
      <c r="BD107" s="35">
        <v>8.6590000000000007</v>
      </c>
      <c r="BE107" s="35">
        <v>9.9969999999999999</v>
      </c>
      <c r="BF107" s="35">
        <v>10.119999999999999</v>
      </c>
      <c r="BG107" s="35">
        <v>50.564</v>
      </c>
      <c r="BH107" s="35">
        <v>2.2730000000000001</v>
      </c>
      <c r="BI107" s="35">
        <v>7.78</v>
      </c>
      <c r="BJ107" s="35">
        <v>0</v>
      </c>
      <c r="BK107" s="35">
        <v>0</v>
      </c>
      <c r="BL107" s="80">
        <v>0</v>
      </c>
      <c r="BM107" s="81">
        <f t="shared" si="5"/>
        <v>5241.463999999999</v>
      </c>
      <c r="BN107" s="37"/>
      <c r="BO107" s="34">
        <v>218.22300000000001</v>
      </c>
      <c r="BP107" s="82">
        <f t="shared" si="6"/>
        <v>1847.011</v>
      </c>
      <c r="BQ107" s="36">
        <f t="shared" si="7"/>
        <v>1847.011</v>
      </c>
      <c r="BR107" s="83">
        <v>0</v>
      </c>
      <c r="BS107" s="34">
        <v>1847.011</v>
      </c>
      <c r="BT107" s="84">
        <v>0</v>
      </c>
      <c r="BU107" s="84">
        <v>0</v>
      </c>
      <c r="BV107" s="34">
        <v>220.541</v>
      </c>
      <c r="BW107" s="85">
        <v>0</v>
      </c>
      <c r="BX107" s="37">
        <v>0</v>
      </c>
      <c r="BZ107" s="2"/>
    </row>
    <row r="108" spans="1:78">
      <c r="A108" s="60" t="s">
        <v>60</v>
      </c>
      <c r="B108" s="37" t="s">
        <v>156</v>
      </c>
      <c r="C108" s="35">
        <f t="shared" si="4"/>
        <v>5668.74</v>
      </c>
      <c r="D108" s="34"/>
      <c r="E108" s="34"/>
      <c r="F108" s="34"/>
      <c r="G108" s="34"/>
      <c r="H108" s="34"/>
      <c r="I108" s="34"/>
      <c r="J108" s="34"/>
      <c r="K108" s="34"/>
      <c r="L108" s="36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5.2359999999999998</v>
      </c>
      <c r="AG108" s="35">
        <v>4.3150000000000004</v>
      </c>
      <c r="AH108" s="35">
        <v>34.485999999999997</v>
      </c>
      <c r="AI108" s="35">
        <v>46.152999999999999</v>
      </c>
      <c r="AJ108" s="35">
        <v>0</v>
      </c>
      <c r="AK108" s="35">
        <v>0</v>
      </c>
      <c r="AL108" s="35">
        <v>111.398</v>
      </c>
      <c r="AM108" s="35">
        <v>0</v>
      </c>
      <c r="AN108" s="35">
        <v>0</v>
      </c>
      <c r="AO108" s="35">
        <v>950.08</v>
      </c>
      <c r="AP108" s="35">
        <v>0</v>
      </c>
      <c r="AQ108" s="35">
        <v>1.196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29.1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80">
        <v>0</v>
      </c>
      <c r="BM108" s="81">
        <f t="shared" si="5"/>
        <v>1181.9639999999999</v>
      </c>
      <c r="BN108" s="37"/>
      <c r="BO108" s="34">
        <v>0</v>
      </c>
      <c r="BP108" s="82">
        <f t="shared" si="6"/>
        <v>4486.7759999999998</v>
      </c>
      <c r="BQ108" s="36">
        <f t="shared" si="7"/>
        <v>4486.7759999999998</v>
      </c>
      <c r="BR108" s="83">
        <v>0</v>
      </c>
      <c r="BS108" s="34">
        <v>4486.7759999999998</v>
      </c>
      <c r="BT108" s="84">
        <v>0</v>
      </c>
      <c r="BU108" s="84">
        <v>0</v>
      </c>
      <c r="BV108" s="34">
        <v>0</v>
      </c>
      <c r="BW108" s="85">
        <v>0</v>
      </c>
      <c r="BX108" s="37">
        <v>0</v>
      </c>
      <c r="BZ108" s="2"/>
    </row>
    <row r="109" spans="1:78">
      <c r="A109" s="60" t="s">
        <v>61</v>
      </c>
      <c r="B109" s="37" t="s">
        <v>307</v>
      </c>
      <c r="C109" s="35">
        <f t="shared" si="4"/>
        <v>3282.4819999999995</v>
      </c>
      <c r="D109" s="34"/>
      <c r="E109" s="34"/>
      <c r="F109" s="34"/>
      <c r="G109" s="34"/>
      <c r="H109" s="34"/>
      <c r="I109" s="34"/>
      <c r="J109" s="34"/>
      <c r="K109" s="34"/>
      <c r="L109" s="36">
        <v>0.38300000000000001</v>
      </c>
      <c r="M109" s="35">
        <v>2.4E-2</v>
      </c>
      <c r="N109" s="35">
        <v>0</v>
      </c>
      <c r="O109" s="35">
        <v>21.475000000000001</v>
      </c>
      <c r="P109" s="35">
        <v>27.896999999999998</v>
      </c>
      <c r="Q109" s="35">
        <v>8.0000000000000002E-3</v>
      </c>
      <c r="R109" s="35">
        <v>1.4179999999999999</v>
      </c>
      <c r="S109" s="35">
        <v>0.152</v>
      </c>
      <c r="T109" s="35">
        <v>0</v>
      </c>
      <c r="U109" s="35">
        <v>14.448</v>
      </c>
      <c r="V109" s="35">
        <v>6.1619999999999999</v>
      </c>
      <c r="W109" s="35">
        <v>0.17899999999999999</v>
      </c>
      <c r="X109" s="35">
        <v>7.4859999999999998</v>
      </c>
      <c r="Y109" s="35">
        <v>5.3659999999999997</v>
      </c>
      <c r="Z109" s="35">
        <v>6.3E-2</v>
      </c>
      <c r="AA109" s="35">
        <v>0.40200000000000002</v>
      </c>
      <c r="AB109" s="35">
        <v>0.89</v>
      </c>
      <c r="AC109" s="35">
        <v>95.808999999999997</v>
      </c>
      <c r="AD109" s="35">
        <v>15.811999999999999</v>
      </c>
      <c r="AE109" s="35">
        <v>411.63499999999999</v>
      </c>
      <c r="AF109" s="35">
        <v>21.361000000000001</v>
      </c>
      <c r="AG109" s="35">
        <v>13.349</v>
      </c>
      <c r="AH109" s="35">
        <v>154.17099999999999</v>
      </c>
      <c r="AI109" s="35">
        <v>136.30099999999999</v>
      </c>
      <c r="AJ109" s="35">
        <v>2.871</v>
      </c>
      <c r="AK109" s="35">
        <v>34.003</v>
      </c>
      <c r="AL109" s="35">
        <v>15.951000000000001</v>
      </c>
      <c r="AM109" s="35">
        <v>505.48</v>
      </c>
      <c r="AN109" s="35">
        <v>8.0579999999999998</v>
      </c>
      <c r="AO109" s="35">
        <v>543.048</v>
      </c>
      <c r="AP109" s="35">
        <v>45.502000000000002</v>
      </c>
      <c r="AQ109" s="35">
        <v>13.516999999999999</v>
      </c>
      <c r="AR109" s="35">
        <v>137.023</v>
      </c>
      <c r="AS109" s="35">
        <v>12.457000000000001</v>
      </c>
      <c r="AT109" s="35">
        <v>120.941</v>
      </c>
      <c r="AU109" s="35">
        <v>28.166</v>
      </c>
      <c r="AV109" s="35">
        <v>12.882999999999999</v>
      </c>
      <c r="AW109" s="35">
        <v>99.754000000000005</v>
      </c>
      <c r="AX109" s="35">
        <v>41.439</v>
      </c>
      <c r="AY109" s="35">
        <v>0</v>
      </c>
      <c r="AZ109" s="35">
        <v>55.774000000000001</v>
      </c>
      <c r="BA109" s="35">
        <v>17.675000000000001</v>
      </c>
      <c r="BB109" s="35">
        <v>11.346</v>
      </c>
      <c r="BC109" s="35">
        <v>187.25200000000001</v>
      </c>
      <c r="BD109" s="35">
        <v>30.584</v>
      </c>
      <c r="BE109" s="35">
        <v>67.510999999999996</v>
      </c>
      <c r="BF109" s="35">
        <v>28.117000000000001</v>
      </c>
      <c r="BG109" s="35">
        <v>31.681999999999999</v>
      </c>
      <c r="BH109" s="35">
        <v>15.271000000000001</v>
      </c>
      <c r="BI109" s="35">
        <v>9.1280000000000001</v>
      </c>
      <c r="BJ109" s="35">
        <v>0</v>
      </c>
      <c r="BK109" s="35">
        <v>0</v>
      </c>
      <c r="BL109" s="80">
        <v>0</v>
      </c>
      <c r="BM109" s="81">
        <f t="shared" si="5"/>
        <v>3010.2239999999997</v>
      </c>
      <c r="BN109" s="37"/>
      <c r="BO109" s="34">
        <v>0</v>
      </c>
      <c r="BP109" s="82">
        <f t="shared" si="6"/>
        <v>272.25799999999998</v>
      </c>
      <c r="BQ109" s="36">
        <f t="shared" si="7"/>
        <v>272.25799999999998</v>
      </c>
      <c r="BR109" s="83">
        <v>0</v>
      </c>
      <c r="BS109" s="34">
        <v>272.25799999999998</v>
      </c>
      <c r="BT109" s="84">
        <v>0</v>
      </c>
      <c r="BU109" s="84">
        <v>0</v>
      </c>
      <c r="BV109" s="34">
        <v>0</v>
      </c>
      <c r="BW109" s="85">
        <v>0</v>
      </c>
      <c r="BX109" s="37">
        <v>0</v>
      </c>
      <c r="BZ109" s="2"/>
    </row>
    <row r="110" spans="1:78">
      <c r="A110" s="60" t="s">
        <v>62</v>
      </c>
      <c r="B110" s="37" t="s">
        <v>63</v>
      </c>
      <c r="C110" s="35">
        <f t="shared" si="4"/>
        <v>30696.681</v>
      </c>
      <c r="D110" s="34"/>
      <c r="E110" s="34"/>
      <c r="F110" s="34"/>
      <c r="G110" s="34"/>
      <c r="H110" s="34"/>
      <c r="I110" s="34"/>
      <c r="J110" s="34"/>
      <c r="K110" s="34"/>
      <c r="L110" s="36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80">
        <v>0</v>
      </c>
      <c r="BM110" s="81">
        <f t="shared" si="5"/>
        <v>0</v>
      </c>
      <c r="BN110" s="37"/>
      <c r="BO110" s="34">
        <v>0</v>
      </c>
      <c r="BP110" s="82">
        <f t="shared" si="6"/>
        <v>30696.681</v>
      </c>
      <c r="BQ110" s="36">
        <f t="shared" si="7"/>
        <v>3191.4140000000002</v>
      </c>
      <c r="BR110" s="83">
        <v>3191.4140000000002</v>
      </c>
      <c r="BS110" s="34">
        <v>0</v>
      </c>
      <c r="BT110" s="84">
        <v>27505.267</v>
      </c>
      <c r="BU110" s="84">
        <v>0</v>
      </c>
      <c r="BV110" s="34">
        <v>0</v>
      </c>
      <c r="BW110" s="85">
        <v>0</v>
      </c>
      <c r="BX110" s="37">
        <v>0</v>
      </c>
      <c r="BZ110" s="2"/>
    </row>
    <row r="111" spans="1:78">
      <c r="A111" s="60" t="s">
        <v>64</v>
      </c>
      <c r="B111" s="37" t="s">
        <v>237</v>
      </c>
      <c r="C111" s="35">
        <f t="shared" si="4"/>
        <v>718.38699999999994</v>
      </c>
      <c r="D111" s="34"/>
      <c r="E111" s="34"/>
      <c r="F111" s="34"/>
      <c r="G111" s="34"/>
      <c r="H111" s="34"/>
      <c r="I111" s="34"/>
      <c r="J111" s="34"/>
      <c r="K111" s="34"/>
      <c r="L111" s="36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80">
        <v>0</v>
      </c>
      <c r="BM111" s="81">
        <f t="shared" si="5"/>
        <v>0</v>
      </c>
      <c r="BN111" s="37"/>
      <c r="BO111" s="34">
        <v>0</v>
      </c>
      <c r="BP111" s="82">
        <f t="shared" si="6"/>
        <v>718.38699999999994</v>
      </c>
      <c r="BQ111" s="36">
        <f t="shared" si="7"/>
        <v>0</v>
      </c>
      <c r="BR111" s="83">
        <v>0</v>
      </c>
      <c r="BS111" s="34">
        <v>0</v>
      </c>
      <c r="BT111" s="84">
        <v>718.38699999999994</v>
      </c>
      <c r="BU111" s="84">
        <v>0</v>
      </c>
      <c r="BV111" s="34">
        <v>0</v>
      </c>
      <c r="BW111" s="85">
        <v>0</v>
      </c>
      <c r="BX111" s="37">
        <v>0</v>
      </c>
      <c r="BZ111" s="2"/>
    </row>
    <row r="112" spans="1:78">
      <c r="A112" s="60" t="s">
        <v>65</v>
      </c>
      <c r="B112" s="37" t="s">
        <v>157</v>
      </c>
      <c r="C112" s="35">
        <f t="shared" si="4"/>
        <v>11630.825000000001</v>
      </c>
      <c r="D112" s="34"/>
      <c r="E112" s="34"/>
      <c r="F112" s="34"/>
      <c r="G112" s="34"/>
      <c r="H112" s="34"/>
      <c r="I112" s="34"/>
      <c r="J112" s="34"/>
      <c r="K112" s="34"/>
      <c r="L112" s="36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11.095000000000001</v>
      </c>
      <c r="AV112" s="35">
        <v>0</v>
      </c>
      <c r="AW112" s="35">
        <v>0</v>
      </c>
      <c r="AX112" s="35">
        <v>7.4790000000000001</v>
      </c>
      <c r="AY112" s="35">
        <v>0</v>
      </c>
      <c r="AZ112" s="35">
        <v>0</v>
      </c>
      <c r="BA112" s="35">
        <v>0</v>
      </c>
      <c r="BB112" s="35">
        <v>0</v>
      </c>
      <c r="BC112" s="35">
        <v>109.392</v>
      </c>
      <c r="BD112" s="35">
        <v>4.077</v>
      </c>
      <c r="BE112" s="35">
        <v>9.0570000000000004</v>
      </c>
      <c r="BF112" s="35">
        <v>8.5850000000000009</v>
      </c>
      <c r="BG112" s="35">
        <v>0</v>
      </c>
      <c r="BH112" s="35">
        <v>0</v>
      </c>
      <c r="BI112" s="35">
        <v>0.222</v>
      </c>
      <c r="BJ112" s="35">
        <v>0</v>
      </c>
      <c r="BK112" s="35">
        <v>0</v>
      </c>
      <c r="BL112" s="80">
        <v>0</v>
      </c>
      <c r="BM112" s="81">
        <f t="shared" si="5"/>
        <v>149.90700000000001</v>
      </c>
      <c r="BN112" s="37"/>
      <c r="BO112" s="34">
        <v>0</v>
      </c>
      <c r="BP112" s="82">
        <f t="shared" si="6"/>
        <v>11480.918000000001</v>
      </c>
      <c r="BQ112" s="36">
        <f t="shared" si="7"/>
        <v>1372.317</v>
      </c>
      <c r="BR112" s="83">
        <v>1.05</v>
      </c>
      <c r="BS112" s="34">
        <v>1371.2670000000001</v>
      </c>
      <c r="BT112" s="84">
        <v>10080.457</v>
      </c>
      <c r="BU112" s="84">
        <v>28.143999999999998</v>
      </c>
      <c r="BV112" s="34">
        <v>0</v>
      </c>
      <c r="BW112" s="85">
        <v>0</v>
      </c>
      <c r="BX112" s="37">
        <v>0</v>
      </c>
      <c r="BZ112" s="2"/>
    </row>
    <row r="113" spans="1:79">
      <c r="A113" s="60" t="s">
        <v>66</v>
      </c>
      <c r="B113" s="37" t="s">
        <v>158</v>
      </c>
      <c r="C113" s="35">
        <f t="shared" si="4"/>
        <v>7357.9190000000008</v>
      </c>
      <c r="D113" s="34"/>
      <c r="E113" s="34"/>
      <c r="F113" s="34"/>
      <c r="G113" s="34"/>
      <c r="H113" s="34"/>
      <c r="I113" s="34"/>
      <c r="J113" s="34"/>
      <c r="K113" s="34"/>
      <c r="L113" s="36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2.2410000000000001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0.109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6.298</v>
      </c>
      <c r="AP113" s="35">
        <v>6.3470000000000004</v>
      </c>
      <c r="AQ113" s="35">
        <v>1.881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1.0999999999999999E-2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366.113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80">
        <v>0</v>
      </c>
      <c r="BM113" s="81">
        <f t="shared" si="5"/>
        <v>383</v>
      </c>
      <c r="BN113" s="37"/>
      <c r="BO113" s="34">
        <v>0</v>
      </c>
      <c r="BP113" s="82">
        <f t="shared" si="6"/>
        <v>6974.9190000000008</v>
      </c>
      <c r="BQ113" s="36">
        <f t="shared" si="7"/>
        <v>1814.8810000000001</v>
      </c>
      <c r="BR113" s="83">
        <v>540.52700000000004</v>
      </c>
      <c r="BS113" s="34">
        <v>1274.354</v>
      </c>
      <c r="BT113" s="84">
        <v>5152.6980000000003</v>
      </c>
      <c r="BU113" s="84">
        <v>7.34</v>
      </c>
      <c r="BV113" s="34">
        <v>0</v>
      </c>
      <c r="BW113" s="85">
        <v>0</v>
      </c>
      <c r="BX113" s="37">
        <v>0</v>
      </c>
      <c r="BZ113" s="2"/>
    </row>
    <row r="114" spans="1:79">
      <c r="A114" s="60" t="s">
        <v>68</v>
      </c>
      <c r="B114" s="37" t="s">
        <v>246</v>
      </c>
      <c r="C114" s="35">
        <f t="shared" si="4"/>
        <v>4051.8440000000001</v>
      </c>
      <c r="D114" s="34"/>
      <c r="E114" s="34"/>
      <c r="F114" s="34"/>
      <c r="G114" s="34"/>
      <c r="H114" s="34"/>
      <c r="I114" s="34"/>
      <c r="J114" s="34"/>
      <c r="K114" s="34"/>
      <c r="L114" s="36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82.043000000000006</v>
      </c>
      <c r="AP114" s="35">
        <v>5.8710000000000004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26.896999999999998</v>
      </c>
      <c r="BD114" s="35">
        <v>0</v>
      </c>
      <c r="BE114" s="35">
        <v>11.27</v>
      </c>
      <c r="BF114" s="35">
        <v>4.2999999999999997E-2</v>
      </c>
      <c r="BG114" s="35">
        <v>14.005000000000001</v>
      </c>
      <c r="BH114" s="35">
        <v>0</v>
      </c>
      <c r="BI114" s="35">
        <v>0.28199999999999997</v>
      </c>
      <c r="BJ114" s="35">
        <v>0</v>
      </c>
      <c r="BK114" s="35">
        <v>0</v>
      </c>
      <c r="BL114" s="80">
        <v>0</v>
      </c>
      <c r="BM114" s="81">
        <f t="shared" si="5"/>
        <v>140.41100000000003</v>
      </c>
      <c r="BN114" s="37"/>
      <c r="BO114" s="34">
        <v>0</v>
      </c>
      <c r="BP114" s="82">
        <f t="shared" si="6"/>
        <v>3911.433</v>
      </c>
      <c r="BQ114" s="36">
        <f t="shared" si="7"/>
        <v>3743.527</v>
      </c>
      <c r="BR114" s="83">
        <v>0</v>
      </c>
      <c r="BS114" s="34">
        <v>3743.527</v>
      </c>
      <c r="BT114" s="84">
        <v>0</v>
      </c>
      <c r="BU114" s="84">
        <v>167.90600000000001</v>
      </c>
      <c r="BV114" s="34">
        <v>0</v>
      </c>
      <c r="BW114" s="85">
        <v>0</v>
      </c>
      <c r="BX114" s="37">
        <v>0</v>
      </c>
      <c r="BZ114" s="2"/>
    </row>
    <row r="115" spans="1:79">
      <c r="A115" s="60" t="s">
        <v>69</v>
      </c>
      <c r="B115" s="37" t="s">
        <v>238</v>
      </c>
      <c r="C115" s="35">
        <f t="shared" si="4"/>
        <v>773.49199999999996</v>
      </c>
      <c r="D115" s="34"/>
      <c r="E115" s="34"/>
      <c r="F115" s="34"/>
      <c r="G115" s="34"/>
      <c r="H115" s="34"/>
      <c r="I115" s="34"/>
      <c r="J115" s="34"/>
      <c r="K115" s="34"/>
      <c r="L115" s="36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0.73499999999999999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1.8740000000000001</v>
      </c>
      <c r="AV115" s="35">
        <v>0.16600000000000001</v>
      </c>
      <c r="AW115" s="35">
        <v>0</v>
      </c>
      <c r="AX115" s="35">
        <v>15.523999999999999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80">
        <v>0</v>
      </c>
      <c r="BM115" s="81">
        <f t="shared" si="5"/>
        <v>18.298999999999999</v>
      </c>
      <c r="BN115" s="37"/>
      <c r="BO115" s="34">
        <v>0</v>
      </c>
      <c r="BP115" s="82">
        <f t="shared" si="6"/>
        <v>755.19299999999998</v>
      </c>
      <c r="BQ115" s="36">
        <f t="shared" si="7"/>
        <v>212.499</v>
      </c>
      <c r="BR115" s="83">
        <v>0</v>
      </c>
      <c r="BS115" s="34">
        <v>212.499</v>
      </c>
      <c r="BT115" s="84">
        <v>0</v>
      </c>
      <c r="BU115" s="84">
        <v>542.69399999999996</v>
      </c>
      <c r="BV115" s="34">
        <v>0</v>
      </c>
      <c r="BW115" s="85">
        <v>0</v>
      </c>
      <c r="BX115" s="37">
        <v>0</v>
      </c>
      <c r="BZ115" s="2"/>
    </row>
    <row r="116" spans="1:79">
      <c r="A116" s="60" t="s">
        <v>70</v>
      </c>
      <c r="B116" s="37" t="s">
        <v>247</v>
      </c>
      <c r="C116" s="35">
        <f t="shared" si="4"/>
        <v>2587.259</v>
      </c>
      <c r="D116" s="34"/>
      <c r="E116" s="34"/>
      <c r="F116" s="34"/>
      <c r="G116" s="34"/>
      <c r="H116" s="34"/>
      <c r="I116" s="34"/>
      <c r="J116" s="34"/>
      <c r="K116" s="34"/>
      <c r="L116" s="36">
        <v>2.4870000000000001</v>
      </c>
      <c r="M116" s="35">
        <v>0</v>
      </c>
      <c r="N116" s="35">
        <v>14.537000000000001</v>
      </c>
      <c r="O116" s="35">
        <v>35.533000000000001</v>
      </c>
      <c r="P116" s="35">
        <v>43.161999999999999</v>
      </c>
      <c r="Q116" s="35">
        <v>6.0000000000000001E-3</v>
      </c>
      <c r="R116" s="35">
        <v>1.61</v>
      </c>
      <c r="S116" s="35">
        <v>1.1859999999999999</v>
      </c>
      <c r="T116" s="35">
        <v>0</v>
      </c>
      <c r="U116" s="35">
        <v>2.5539999999999998</v>
      </c>
      <c r="V116" s="35">
        <v>2.1999999999999999E-2</v>
      </c>
      <c r="W116" s="35">
        <v>0.52800000000000002</v>
      </c>
      <c r="X116" s="35">
        <v>0.79300000000000004</v>
      </c>
      <c r="Y116" s="35">
        <v>0.755</v>
      </c>
      <c r="Z116" s="35">
        <v>1.113</v>
      </c>
      <c r="AA116" s="35">
        <v>4.4489999999999998</v>
      </c>
      <c r="AB116" s="35">
        <v>3.9710000000000001</v>
      </c>
      <c r="AC116" s="35">
        <v>7.7249999999999996</v>
      </c>
      <c r="AD116" s="35">
        <v>30.591000000000001</v>
      </c>
      <c r="AE116" s="35">
        <v>22.077000000000002</v>
      </c>
      <c r="AF116" s="35">
        <v>7.1269999999999998</v>
      </c>
      <c r="AG116" s="35">
        <v>18.573</v>
      </c>
      <c r="AH116" s="35">
        <v>13.206</v>
      </c>
      <c r="AI116" s="35">
        <v>14.118</v>
      </c>
      <c r="AJ116" s="35">
        <v>33.53</v>
      </c>
      <c r="AK116" s="35">
        <v>15.869</v>
      </c>
      <c r="AL116" s="35">
        <v>60.030999999999999</v>
      </c>
      <c r="AM116" s="35">
        <v>-80.552000000000007</v>
      </c>
      <c r="AN116" s="35">
        <v>5.99</v>
      </c>
      <c r="AO116" s="35">
        <v>141.322</v>
      </c>
      <c r="AP116" s="35">
        <v>37.552999999999997</v>
      </c>
      <c r="AQ116" s="35">
        <v>11.161</v>
      </c>
      <c r="AR116" s="35">
        <v>38.994</v>
      </c>
      <c r="AS116" s="35">
        <v>5.71</v>
      </c>
      <c r="AT116" s="35">
        <v>53.896000000000001</v>
      </c>
      <c r="AU116" s="35">
        <v>3.915</v>
      </c>
      <c r="AV116" s="35">
        <v>50.972999999999999</v>
      </c>
      <c r="AW116" s="35">
        <v>12.489000000000001</v>
      </c>
      <c r="AX116" s="35">
        <v>14.323</v>
      </c>
      <c r="AY116" s="35">
        <v>1.585</v>
      </c>
      <c r="AZ116" s="35">
        <v>7.5129999999999999</v>
      </c>
      <c r="BA116" s="35">
        <v>6.6040000000000001</v>
      </c>
      <c r="BB116" s="35">
        <v>49.338999999999999</v>
      </c>
      <c r="BC116" s="35">
        <v>0.88100000000000001</v>
      </c>
      <c r="BD116" s="35">
        <v>15.271000000000001</v>
      </c>
      <c r="BE116" s="35">
        <v>6.6660000000000004</v>
      </c>
      <c r="BF116" s="35">
        <v>29.07</v>
      </c>
      <c r="BG116" s="35">
        <v>6.359</v>
      </c>
      <c r="BH116" s="35">
        <v>20.405999999999999</v>
      </c>
      <c r="BI116" s="35">
        <v>57.674999999999997</v>
      </c>
      <c r="BJ116" s="35">
        <v>0</v>
      </c>
      <c r="BK116" s="35">
        <v>0</v>
      </c>
      <c r="BL116" s="80">
        <v>0</v>
      </c>
      <c r="BM116" s="81">
        <f t="shared" si="5"/>
        <v>832.69600000000014</v>
      </c>
      <c r="BN116" s="37"/>
      <c r="BO116" s="34">
        <v>0</v>
      </c>
      <c r="BP116" s="82">
        <f t="shared" si="6"/>
        <v>1754.5630000000001</v>
      </c>
      <c r="BQ116" s="36">
        <f t="shared" si="7"/>
        <v>1754.5630000000001</v>
      </c>
      <c r="BR116" s="83">
        <v>0</v>
      </c>
      <c r="BS116" s="34">
        <v>1754.5630000000001</v>
      </c>
      <c r="BT116" s="84">
        <v>0</v>
      </c>
      <c r="BU116" s="84">
        <v>0</v>
      </c>
      <c r="BV116" s="34">
        <v>0</v>
      </c>
      <c r="BW116" s="85">
        <v>0</v>
      </c>
      <c r="BX116" s="37">
        <v>0</v>
      </c>
      <c r="BZ116" s="2"/>
    </row>
    <row r="117" spans="1:79">
      <c r="A117" s="60" t="s">
        <v>71</v>
      </c>
      <c r="B117" s="37" t="s">
        <v>248</v>
      </c>
      <c r="C117" s="35">
        <f t="shared" si="4"/>
        <v>1062.047</v>
      </c>
      <c r="D117" s="34"/>
      <c r="E117" s="34"/>
      <c r="F117" s="34"/>
      <c r="G117" s="34"/>
      <c r="H117" s="34"/>
      <c r="I117" s="34"/>
      <c r="J117" s="34"/>
      <c r="K117" s="34"/>
      <c r="L117" s="36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80">
        <v>0</v>
      </c>
      <c r="BM117" s="81">
        <f t="shared" si="5"/>
        <v>0</v>
      </c>
      <c r="BN117" s="37"/>
      <c r="BO117" s="34">
        <v>0</v>
      </c>
      <c r="BP117" s="82">
        <f t="shared" si="6"/>
        <v>1062.047</v>
      </c>
      <c r="BQ117" s="36">
        <f t="shared" si="7"/>
        <v>1062.047</v>
      </c>
      <c r="BR117" s="83">
        <v>1062.047</v>
      </c>
      <c r="BS117" s="34">
        <v>0</v>
      </c>
      <c r="BT117" s="84">
        <v>0</v>
      </c>
      <c r="BU117" s="84">
        <v>0</v>
      </c>
      <c r="BV117" s="34">
        <v>0</v>
      </c>
      <c r="BW117" s="85">
        <v>0</v>
      </c>
      <c r="BX117" s="37">
        <v>0</v>
      </c>
      <c r="BZ117" s="2"/>
    </row>
    <row r="118" spans="1:79">
      <c r="A118" s="60" t="s">
        <v>75</v>
      </c>
      <c r="B118" s="37" t="s">
        <v>249</v>
      </c>
      <c r="C118" s="35">
        <f t="shared" si="4"/>
        <v>9696.8369999999995</v>
      </c>
      <c r="D118" s="34"/>
      <c r="E118" s="34"/>
      <c r="F118" s="34"/>
      <c r="G118" s="34"/>
      <c r="H118" s="34"/>
      <c r="I118" s="34"/>
      <c r="J118" s="34"/>
      <c r="K118" s="34"/>
      <c r="L118" s="36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80">
        <v>0</v>
      </c>
      <c r="BM118" s="81">
        <f t="shared" si="5"/>
        <v>0</v>
      </c>
      <c r="BN118" s="37"/>
      <c r="BO118" s="34">
        <v>52269.053</v>
      </c>
      <c r="BP118" s="82">
        <f t="shared" si="6"/>
        <v>-42572.216</v>
      </c>
      <c r="BQ118" s="36">
        <f t="shared" si="7"/>
        <v>-42572.216</v>
      </c>
      <c r="BR118" s="83">
        <v>0</v>
      </c>
      <c r="BS118" s="34">
        <v>-42572.216</v>
      </c>
      <c r="BT118" s="84">
        <v>0</v>
      </c>
      <c r="BU118" s="84">
        <v>0</v>
      </c>
      <c r="BV118" s="34">
        <v>0</v>
      </c>
      <c r="BW118" s="85">
        <v>0</v>
      </c>
      <c r="BX118" s="37">
        <v>0</v>
      </c>
      <c r="BZ118" s="2"/>
    </row>
    <row r="119" spans="1:79" ht="13.5" thickBot="1">
      <c r="A119" s="72" t="s">
        <v>76</v>
      </c>
      <c r="B119" s="37" t="s">
        <v>250</v>
      </c>
      <c r="C119" s="35">
        <f t="shared" si="4"/>
        <v>0</v>
      </c>
      <c r="D119" s="34"/>
      <c r="E119" s="34"/>
      <c r="F119" s="34"/>
      <c r="G119" s="34"/>
      <c r="H119" s="34"/>
      <c r="I119" s="34"/>
      <c r="J119" s="34"/>
      <c r="K119" s="34"/>
      <c r="L119" s="36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81">
        <f t="shared" si="5"/>
        <v>0</v>
      </c>
      <c r="BN119" s="37"/>
      <c r="BO119" s="34">
        <v>0</v>
      </c>
      <c r="BP119" s="82">
        <f t="shared" si="6"/>
        <v>0</v>
      </c>
      <c r="BQ119" s="36">
        <f t="shared" si="7"/>
        <v>0</v>
      </c>
      <c r="BR119" s="83">
        <v>0</v>
      </c>
      <c r="BS119" s="34">
        <v>0</v>
      </c>
      <c r="BT119" s="84">
        <v>0</v>
      </c>
      <c r="BU119" s="84">
        <v>0</v>
      </c>
      <c r="BV119" s="34">
        <v>0</v>
      </c>
      <c r="BW119" s="85">
        <v>0</v>
      </c>
      <c r="BX119" s="37">
        <v>0</v>
      </c>
      <c r="BZ119" s="2"/>
    </row>
    <row r="120" spans="1:79" ht="14.25" thickTop="1" thickBot="1">
      <c r="B120" s="86" t="s">
        <v>80</v>
      </c>
      <c r="C120" s="44">
        <f>SUM(C67:C119)</f>
        <v>503081.57200000016</v>
      </c>
      <c r="D120" s="44">
        <f t="shared" ref="D120:BR120" si="8">SUM(D67:D119)</f>
        <v>0</v>
      </c>
      <c r="E120" s="44">
        <f t="shared" si="8"/>
        <v>0</v>
      </c>
      <c r="F120" s="44">
        <f t="shared" si="8"/>
        <v>0</v>
      </c>
      <c r="G120" s="44">
        <f t="shared" si="8"/>
        <v>0</v>
      </c>
      <c r="H120" s="44">
        <f t="shared" si="8"/>
        <v>0</v>
      </c>
      <c r="I120" s="44">
        <f t="shared" si="8"/>
        <v>0</v>
      </c>
      <c r="J120" s="44">
        <f t="shared" si="8"/>
        <v>0</v>
      </c>
      <c r="K120" s="87">
        <f t="shared" si="8"/>
        <v>0</v>
      </c>
      <c r="L120" s="44">
        <f t="shared" si="8"/>
        <v>4221.6169999999984</v>
      </c>
      <c r="M120" s="44">
        <f t="shared" si="8"/>
        <v>2974.9420000000005</v>
      </c>
      <c r="N120" s="44">
        <f t="shared" si="8"/>
        <v>303.01600000000008</v>
      </c>
      <c r="O120" s="44">
        <f t="shared" si="8"/>
        <v>8915.1500000000015</v>
      </c>
      <c r="P120" s="44">
        <f t="shared" si="8"/>
        <v>3289.9489999999996</v>
      </c>
      <c r="Q120" s="44">
        <f t="shared" si="8"/>
        <v>213.21500000000006</v>
      </c>
      <c r="R120" s="44">
        <f t="shared" si="8"/>
        <v>775.53899999999999</v>
      </c>
      <c r="S120" s="44">
        <f t="shared" si="8"/>
        <v>577.44700000000034</v>
      </c>
      <c r="T120" s="44">
        <f t="shared" si="8"/>
        <v>0</v>
      </c>
      <c r="U120" s="44">
        <f t="shared" si="8"/>
        <v>727.35899999999981</v>
      </c>
      <c r="V120" s="44">
        <f t="shared" si="8"/>
        <v>265.93799999999993</v>
      </c>
      <c r="W120" s="44">
        <f t="shared" si="8"/>
        <v>268.06299999999999</v>
      </c>
      <c r="X120" s="44">
        <f t="shared" si="8"/>
        <v>602.09</v>
      </c>
      <c r="Y120" s="44">
        <f t="shared" si="8"/>
        <v>722.12900000000013</v>
      </c>
      <c r="Z120" s="44">
        <f t="shared" si="8"/>
        <v>358.37499999999994</v>
      </c>
      <c r="AA120" s="44">
        <f t="shared" si="8"/>
        <v>403.21299999999997</v>
      </c>
      <c r="AB120" s="44">
        <f t="shared" si="8"/>
        <v>299.12400000000002</v>
      </c>
      <c r="AC120" s="44">
        <f t="shared" si="8"/>
        <v>6999.023000000001</v>
      </c>
      <c r="AD120" s="44">
        <f t="shared" si="8"/>
        <v>2336.2480000000005</v>
      </c>
      <c r="AE120" s="44">
        <f t="shared" si="8"/>
        <v>22213.864000000001</v>
      </c>
      <c r="AF120" s="44">
        <f t="shared" si="8"/>
        <v>1002.8659999999998</v>
      </c>
      <c r="AG120" s="44">
        <f t="shared" si="8"/>
        <v>987.94100000000003</v>
      </c>
      <c r="AH120" s="44">
        <f t="shared" si="8"/>
        <v>5228.7089999999998</v>
      </c>
      <c r="AI120" s="44">
        <f t="shared" si="8"/>
        <v>5344.2030000000013</v>
      </c>
      <c r="AJ120" s="44">
        <f t="shared" si="8"/>
        <v>8117.49</v>
      </c>
      <c r="AK120" s="44">
        <f t="shared" si="8"/>
        <v>2160.2090000000003</v>
      </c>
      <c r="AL120" s="44">
        <f t="shared" si="8"/>
        <v>12834.205000000002</v>
      </c>
      <c r="AM120" s="44">
        <f t="shared" si="8"/>
        <v>4426.0580000000009</v>
      </c>
      <c r="AN120" s="44">
        <f t="shared" si="8"/>
        <v>119.51199999999999</v>
      </c>
      <c r="AO120" s="44">
        <f t="shared" si="8"/>
        <v>19028.335000000006</v>
      </c>
      <c r="AP120" s="44">
        <f t="shared" si="8"/>
        <v>4412.4609999999993</v>
      </c>
      <c r="AQ120" s="44">
        <f t="shared" si="8"/>
        <v>493.51</v>
      </c>
      <c r="AR120" s="44">
        <f t="shared" si="8"/>
        <v>4177.2290000000003</v>
      </c>
      <c r="AS120" s="44">
        <f t="shared" si="8"/>
        <v>612.55800000000022</v>
      </c>
      <c r="AT120" s="44">
        <f t="shared" si="8"/>
        <v>3459.9559999999997</v>
      </c>
      <c r="AU120" s="44">
        <f t="shared" si="8"/>
        <v>977.94899999999996</v>
      </c>
      <c r="AV120" s="44">
        <f t="shared" si="8"/>
        <v>509.65699999999993</v>
      </c>
      <c r="AW120" s="44">
        <f t="shared" si="8"/>
        <v>4099.9529999999995</v>
      </c>
      <c r="AX120" s="44">
        <f t="shared" si="8"/>
        <v>1682.7289999999996</v>
      </c>
      <c r="AY120" s="44">
        <f t="shared" si="8"/>
        <v>8.5090000000000003</v>
      </c>
      <c r="AZ120" s="44">
        <f t="shared" si="8"/>
        <v>330.70099999999996</v>
      </c>
      <c r="BA120" s="44">
        <f t="shared" si="8"/>
        <v>2876.9949999999999</v>
      </c>
      <c r="BB120" s="44">
        <f t="shared" si="8"/>
        <v>900.50200000000041</v>
      </c>
      <c r="BC120" s="44">
        <f t="shared" si="8"/>
        <v>7212.5330000000013</v>
      </c>
      <c r="BD120" s="44">
        <f t="shared" si="8"/>
        <v>225.18299999999999</v>
      </c>
      <c r="BE120" s="44">
        <f t="shared" si="8"/>
        <v>1310.8210000000001</v>
      </c>
      <c r="BF120" s="44">
        <f t="shared" si="8"/>
        <v>2952.9320000000002</v>
      </c>
      <c r="BG120" s="44">
        <f t="shared" si="8"/>
        <v>1873.451</v>
      </c>
      <c r="BH120" s="44">
        <f t="shared" si="8"/>
        <v>307.49700000000007</v>
      </c>
      <c r="BI120" s="44">
        <f t="shared" si="8"/>
        <v>896.83299999999997</v>
      </c>
      <c r="BJ120" s="44">
        <f t="shared" si="8"/>
        <v>0</v>
      </c>
      <c r="BK120" s="44">
        <f t="shared" si="8"/>
        <v>0</v>
      </c>
      <c r="BL120" s="44">
        <f t="shared" si="8"/>
        <v>0</v>
      </c>
      <c r="BM120" s="44">
        <f t="shared" si="8"/>
        <v>155037.78799999997</v>
      </c>
      <c r="BN120" s="86">
        <f t="shared" si="8"/>
        <v>0</v>
      </c>
      <c r="BO120" s="87">
        <f t="shared" si="8"/>
        <v>103605.11599999998</v>
      </c>
      <c r="BP120" s="87">
        <f t="shared" si="8"/>
        <v>192459.85100000002</v>
      </c>
      <c r="BQ120" s="44">
        <f t="shared" si="8"/>
        <v>147759.614</v>
      </c>
      <c r="BR120" s="44">
        <f t="shared" si="8"/>
        <v>19760.367999999995</v>
      </c>
      <c r="BS120" s="88">
        <f t="shared" ref="BS120:BX120" si="9">SUM(BS67:BS119)</f>
        <v>127999.246</v>
      </c>
      <c r="BT120" s="88">
        <f t="shared" si="9"/>
        <v>43954.153000000006</v>
      </c>
      <c r="BU120" s="88">
        <f t="shared" si="9"/>
        <v>746.08399999999995</v>
      </c>
      <c r="BV120" s="44">
        <f t="shared" si="9"/>
        <v>55649.841999999997</v>
      </c>
      <c r="BW120" s="44">
        <f t="shared" si="9"/>
        <v>-3671.0250000000005</v>
      </c>
      <c r="BX120" s="89">
        <f t="shared" si="9"/>
        <v>0</v>
      </c>
      <c r="BZ120" s="2"/>
    </row>
    <row r="121" spans="1:79" ht="13.5" thickTop="1">
      <c r="B121" s="90" t="s">
        <v>111</v>
      </c>
      <c r="C121" s="91"/>
      <c r="D121" s="92"/>
      <c r="E121" s="92"/>
      <c r="F121" s="92">
        <f>F61</f>
        <v>15054.504999999997</v>
      </c>
      <c r="G121" s="92">
        <f>G61</f>
        <v>0</v>
      </c>
      <c r="H121" s="92">
        <f>H61</f>
        <v>1569.4029999999998</v>
      </c>
      <c r="I121" s="92">
        <f>I61</f>
        <v>0</v>
      </c>
      <c r="J121" s="92">
        <f>J61</f>
        <v>10997.528999999999</v>
      </c>
      <c r="K121" s="92"/>
      <c r="L121" s="91">
        <v>6446.4570000000003</v>
      </c>
      <c r="M121" s="93">
        <v>3396.8780000000002</v>
      </c>
      <c r="N121" s="93">
        <v>614.92700000000002</v>
      </c>
      <c r="O121" s="93">
        <v>4136.5029999999997</v>
      </c>
      <c r="P121" s="93">
        <v>1882.1369999999999</v>
      </c>
      <c r="Q121" s="93">
        <v>494.005</v>
      </c>
      <c r="R121" s="93">
        <v>653.69500000000005</v>
      </c>
      <c r="S121" s="93">
        <v>414.87400000000002</v>
      </c>
      <c r="T121" s="93">
        <v>0</v>
      </c>
      <c r="U121" s="93">
        <v>528.63800000000003</v>
      </c>
      <c r="V121" s="93">
        <v>303.68599999999998</v>
      </c>
      <c r="W121" s="93">
        <v>103.167</v>
      </c>
      <c r="X121" s="93">
        <v>282.42599999999999</v>
      </c>
      <c r="Y121" s="93">
        <v>363.48700000000002</v>
      </c>
      <c r="Z121" s="93">
        <v>305.09500000000003</v>
      </c>
      <c r="AA121" s="93">
        <v>525.91999999999996</v>
      </c>
      <c r="AB121" s="93">
        <v>694.00199999999995</v>
      </c>
      <c r="AC121" s="93">
        <v>3748.087</v>
      </c>
      <c r="AD121" s="93">
        <v>970.49300000000005</v>
      </c>
      <c r="AE121" s="93">
        <v>13449.224</v>
      </c>
      <c r="AF121" s="93">
        <v>2120.7809999999999</v>
      </c>
      <c r="AG121" s="93">
        <v>1576.1410000000001</v>
      </c>
      <c r="AH121" s="93">
        <v>4788.0230000000001</v>
      </c>
      <c r="AI121" s="93">
        <v>15151.476000000001</v>
      </c>
      <c r="AJ121" s="93">
        <v>13548.56</v>
      </c>
      <c r="AK121" s="93">
        <v>1404.0160000000001</v>
      </c>
      <c r="AL121" s="93">
        <v>-3915.145</v>
      </c>
      <c r="AM121" s="93">
        <v>11110.868</v>
      </c>
      <c r="AN121" s="93">
        <v>388.774</v>
      </c>
      <c r="AO121" s="93">
        <v>12700.016</v>
      </c>
      <c r="AP121" s="93">
        <v>4441.2659999999996</v>
      </c>
      <c r="AQ121" s="93">
        <v>618.76599999999996</v>
      </c>
      <c r="AR121" s="93">
        <v>4284.8509999999997</v>
      </c>
      <c r="AS121" s="93">
        <v>555.28099999999995</v>
      </c>
      <c r="AT121" s="93">
        <v>13993.119000000001</v>
      </c>
      <c r="AU121" s="93">
        <v>909.15</v>
      </c>
      <c r="AV121" s="93">
        <v>916.61500000000001</v>
      </c>
      <c r="AW121" s="93">
        <v>18095.61</v>
      </c>
      <c r="AX121" s="93">
        <v>2156.2289999999998</v>
      </c>
      <c r="AY121" s="93">
        <v>11.956</v>
      </c>
      <c r="AZ121" s="93">
        <v>481.41500000000002</v>
      </c>
      <c r="BA121" s="93">
        <v>2853.433</v>
      </c>
      <c r="BB121" s="93">
        <v>2149.683</v>
      </c>
      <c r="BC121" s="93">
        <v>24184.516</v>
      </c>
      <c r="BD121" s="93">
        <v>497.75200000000001</v>
      </c>
      <c r="BE121" s="93">
        <v>10230.906999999999</v>
      </c>
      <c r="BF121" s="93">
        <v>4423.3069999999998</v>
      </c>
      <c r="BG121" s="93">
        <v>2200.9929999999999</v>
      </c>
      <c r="BH121" s="93">
        <v>465.995</v>
      </c>
      <c r="BI121" s="93">
        <v>1487.05</v>
      </c>
      <c r="BJ121" s="93">
        <v>1062.047</v>
      </c>
      <c r="BK121" s="93">
        <v>0</v>
      </c>
      <c r="BL121" s="93">
        <v>0</v>
      </c>
      <c r="BM121" s="94">
        <f>SUM(L121:BL121)</f>
        <v>194207.152</v>
      </c>
      <c r="BN121" s="94">
        <f>SUM(C121:BL121)</f>
        <v>221828.58899999995</v>
      </c>
      <c r="BZ121" s="2"/>
    </row>
    <row r="122" spans="1:79" ht="13.5" thickBot="1">
      <c r="B122" s="90" t="s">
        <v>11</v>
      </c>
      <c r="C122" s="36"/>
      <c r="D122" s="34"/>
      <c r="E122" s="34"/>
      <c r="F122" s="34"/>
      <c r="G122" s="34"/>
      <c r="H122" s="34"/>
      <c r="I122" s="34"/>
      <c r="J122" s="34"/>
      <c r="K122" s="34"/>
      <c r="L122" s="36">
        <v>988.149</v>
      </c>
      <c r="M122" s="35">
        <v>245.73</v>
      </c>
      <c r="N122" s="35">
        <v>95.489000000000004</v>
      </c>
      <c r="O122" s="35">
        <v>1517.8530000000001</v>
      </c>
      <c r="P122" s="35">
        <v>704.48299999999995</v>
      </c>
      <c r="Q122" s="35">
        <v>66.905000000000001</v>
      </c>
      <c r="R122" s="35">
        <v>251.631</v>
      </c>
      <c r="S122" s="35">
        <v>151.63999999999999</v>
      </c>
      <c r="T122" s="35">
        <v>0</v>
      </c>
      <c r="U122" s="35">
        <v>228.08099999999999</v>
      </c>
      <c r="V122" s="35">
        <v>99.331000000000003</v>
      </c>
      <c r="W122" s="35">
        <v>46.869</v>
      </c>
      <c r="X122" s="35">
        <v>161.75200000000001</v>
      </c>
      <c r="Y122" s="35">
        <v>216.113</v>
      </c>
      <c r="Z122" s="35">
        <v>76.116</v>
      </c>
      <c r="AA122" s="35">
        <v>192.215</v>
      </c>
      <c r="AB122" s="35">
        <v>442.36399999999998</v>
      </c>
      <c r="AC122" s="35">
        <v>1317.088</v>
      </c>
      <c r="AD122" s="35">
        <v>618.33199999999999</v>
      </c>
      <c r="AE122" s="35">
        <v>3083.06</v>
      </c>
      <c r="AF122" s="35">
        <v>619.24</v>
      </c>
      <c r="AG122" s="35">
        <v>804.42200000000003</v>
      </c>
      <c r="AH122" s="35">
        <v>1488.165</v>
      </c>
      <c r="AI122" s="35">
        <v>3451.3649999999998</v>
      </c>
      <c r="AJ122" s="35">
        <v>1553.8030000000001</v>
      </c>
      <c r="AK122" s="35">
        <v>614.01700000000005</v>
      </c>
      <c r="AL122" s="35">
        <v>1749.502</v>
      </c>
      <c r="AM122" s="35">
        <v>4082.5010000000002</v>
      </c>
      <c r="AN122" s="35">
        <v>238.673</v>
      </c>
      <c r="AO122" s="35">
        <v>5241.1809999999996</v>
      </c>
      <c r="AP122" s="35">
        <v>1729.904</v>
      </c>
      <c r="AQ122" s="35">
        <v>500.34800000000001</v>
      </c>
      <c r="AR122" s="35">
        <v>1609.1420000000001</v>
      </c>
      <c r="AS122" s="35">
        <v>451.29300000000001</v>
      </c>
      <c r="AT122" s="35">
        <v>3862.681</v>
      </c>
      <c r="AU122" s="35">
        <v>388.28800000000001</v>
      </c>
      <c r="AV122" s="35">
        <v>201.136</v>
      </c>
      <c r="AW122" s="35">
        <v>1116.5509999999999</v>
      </c>
      <c r="AX122" s="35">
        <v>1374.184</v>
      </c>
      <c r="AY122" s="35">
        <v>6.6180000000000003</v>
      </c>
      <c r="AZ122" s="35">
        <v>150.77699999999999</v>
      </c>
      <c r="BA122" s="35">
        <v>623.28800000000001</v>
      </c>
      <c r="BB122" s="35">
        <v>1832.0519999999999</v>
      </c>
      <c r="BC122" s="35">
        <v>20121.563999999998</v>
      </c>
      <c r="BD122" s="35">
        <v>404.19</v>
      </c>
      <c r="BE122" s="35">
        <v>8490.2759999999998</v>
      </c>
      <c r="BF122" s="35">
        <v>3359.4380000000001</v>
      </c>
      <c r="BG122" s="35">
        <v>475.54</v>
      </c>
      <c r="BH122" s="35">
        <v>465.995</v>
      </c>
      <c r="BI122" s="35">
        <v>274.02100000000002</v>
      </c>
      <c r="BJ122" s="35">
        <v>1062.047</v>
      </c>
      <c r="BK122" s="35">
        <v>0</v>
      </c>
      <c r="BL122" s="35">
        <v>0</v>
      </c>
      <c r="BM122" s="37">
        <f t="shared" ref="BM122:BM129" si="10">SUM(L122:BL122)</f>
        <v>78845.402999999991</v>
      </c>
      <c r="BN122" s="37">
        <f t="shared" ref="BN122:BN129" si="11">SUM(C122:BL122)</f>
        <v>78845.402999999991</v>
      </c>
      <c r="BZ122" s="2"/>
    </row>
    <row r="123" spans="1:79" ht="13.5" thickTop="1">
      <c r="B123" s="90" t="s">
        <v>108</v>
      </c>
      <c r="C123" s="36"/>
      <c r="D123" s="34"/>
      <c r="E123" s="34"/>
      <c r="F123" s="34"/>
      <c r="G123" s="34"/>
      <c r="H123" s="34"/>
      <c r="I123" s="34"/>
      <c r="J123" s="34"/>
      <c r="K123" s="34"/>
      <c r="L123" s="36">
        <v>976.64</v>
      </c>
      <c r="M123" s="35">
        <v>242.59</v>
      </c>
      <c r="N123" s="35">
        <v>86.552999999999997</v>
      </c>
      <c r="O123" s="35">
        <v>1413.604</v>
      </c>
      <c r="P123" s="35">
        <v>669.36599999999999</v>
      </c>
      <c r="Q123" s="35">
        <v>59.262</v>
      </c>
      <c r="R123" s="35">
        <v>224.04</v>
      </c>
      <c r="S123" s="35">
        <v>143.37700000000001</v>
      </c>
      <c r="T123" s="35">
        <v>0</v>
      </c>
      <c r="U123" s="35">
        <v>203.65600000000001</v>
      </c>
      <c r="V123" s="35">
        <v>87.26</v>
      </c>
      <c r="W123" s="35">
        <v>41.682000000000002</v>
      </c>
      <c r="X123" s="35">
        <v>143.584</v>
      </c>
      <c r="Y123" s="35">
        <v>195.89699999999999</v>
      </c>
      <c r="Z123" s="35">
        <v>73.39</v>
      </c>
      <c r="AA123" s="35">
        <v>177.08600000000001</v>
      </c>
      <c r="AB123" s="35">
        <v>390.90699999999998</v>
      </c>
      <c r="AC123" s="35">
        <v>1154.998</v>
      </c>
      <c r="AD123" s="35">
        <v>544.20500000000004</v>
      </c>
      <c r="AE123" s="35">
        <v>2750.5189999999998</v>
      </c>
      <c r="AF123" s="35">
        <v>572.30799999999999</v>
      </c>
      <c r="AG123" s="35">
        <v>712.64300000000003</v>
      </c>
      <c r="AH123" s="35">
        <v>1331.0060000000001</v>
      </c>
      <c r="AI123" s="35">
        <v>3076.002</v>
      </c>
      <c r="AJ123" s="35">
        <v>1404.809</v>
      </c>
      <c r="AK123" s="35">
        <v>534.37</v>
      </c>
      <c r="AL123" s="35">
        <v>1552.7049999999999</v>
      </c>
      <c r="AM123" s="35">
        <v>3555.134</v>
      </c>
      <c r="AN123" s="35">
        <v>208.12</v>
      </c>
      <c r="AO123" s="35">
        <v>4547.2169999999996</v>
      </c>
      <c r="AP123" s="35">
        <v>1642.2539999999999</v>
      </c>
      <c r="AQ123" s="35">
        <v>441.10500000000002</v>
      </c>
      <c r="AR123" s="35">
        <v>1412.2090000000001</v>
      </c>
      <c r="AS123" s="35">
        <v>434.49200000000002</v>
      </c>
      <c r="AT123" s="35">
        <v>3239.6840000000002</v>
      </c>
      <c r="AU123" s="35">
        <v>333.95699999999999</v>
      </c>
      <c r="AV123" s="35">
        <v>183.87200000000001</v>
      </c>
      <c r="AW123" s="35">
        <v>949.94500000000005</v>
      </c>
      <c r="AX123" s="35">
        <v>1212.777</v>
      </c>
      <c r="AY123" s="35">
        <v>5.9829999999999997</v>
      </c>
      <c r="AZ123" s="35">
        <v>135.958</v>
      </c>
      <c r="BA123" s="35">
        <v>584.56200000000001</v>
      </c>
      <c r="BB123" s="35">
        <v>1617.3040000000001</v>
      </c>
      <c r="BC123" s="35">
        <v>12042.516</v>
      </c>
      <c r="BD123" s="35">
        <v>355.072</v>
      </c>
      <c r="BE123" s="35">
        <v>8349.2530000000006</v>
      </c>
      <c r="BF123" s="35">
        <v>3236.8429999999998</v>
      </c>
      <c r="BG123" s="35">
        <v>426.10500000000002</v>
      </c>
      <c r="BH123" s="35">
        <v>404.44400000000002</v>
      </c>
      <c r="BI123" s="35">
        <v>259.91899999999998</v>
      </c>
      <c r="BJ123" s="35">
        <v>996.64200000000005</v>
      </c>
      <c r="BK123" s="35">
        <v>0</v>
      </c>
      <c r="BL123" s="35">
        <v>0</v>
      </c>
      <c r="BM123" s="37">
        <f t="shared" si="10"/>
        <v>65337.826000000001</v>
      </c>
      <c r="BN123" s="37">
        <f t="shared" si="11"/>
        <v>65337.826000000001</v>
      </c>
      <c r="BP123" s="95" t="s">
        <v>115</v>
      </c>
      <c r="BQ123" s="96"/>
      <c r="BR123" s="96"/>
      <c r="BS123" s="96"/>
      <c r="BT123" s="97">
        <f>BM121</f>
        <v>194207.152</v>
      </c>
      <c r="BV123" s="95" t="s">
        <v>120</v>
      </c>
      <c r="BW123" s="96"/>
      <c r="BX123" s="96"/>
      <c r="BY123" s="96"/>
      <c r="BZ123" s="97">
        <f>BP120</f>
        <v>192459.85100000002</v>
      </c>
    </row>
    <row r="124" spans="1:79">
      <c r="B124" s="90" t="s">
        <v>109</v>
      </c>
      <c r="C124" s="36"/>
      <c r="D124" s="34"/>
      <c r="E124" s="34"/>
      <c r="F124" s="34"/>
      <c r="G124" s="34"/>
      <c r="H124" s="34"/>
      <c r="I124" s="34"/>
      <c r="J124" s="34"/>
      <c r="K124" s="34"/>
      <c r="L124" s="36">
        <v>10.599</v>
      </c>
      <c r="M124" s="35">
        <v>3.0129999999999999</v>
      </c>
      <c r="N124" s="35">
        <v>8.2910000000000004</v>
      </c>
      <c r="O124" s="35">
        <v>93.745999999999995</v>
      </c>
      <c r="P124" s="35">
        <v>32.393000000000001</v>
      </c>
      <c r="Q124" s="35">
        <v>7.4139999999999997</v>
      </c>
      <c r="R124" s="35">
        <v>23.859000000000002</v>
      </c>
      <c r="S124" s="35">
        <v>7.6760000000000002</v>
      </c>
      <c r="T124" s="35">
        <v>0</v>
      </c>
      <c r="U124" s="35">
        <v>22.896999999999998</v>
      </c>
      <c r="V124" s="35">
        <v>10.362</v>
      </c>
      <c r="W124" s="35">
        <v>4.5510000000000002</v>
      </c>
      <c r="X124" s="35">
        <v>16.838000000000001</v>
      </c>
      <c r="Y124" s="35">
        <v>18.155999999999999</v>
      </c>
      <c r="Z124" s="35">
        <v>2.536</v>
      </c>
      <c r="AA124" s="35">
        <v>14.65</v>
      </c>
      <c r="AB124" s="35">
        <v>47.92</v>
      </c>
      <c r="AC124" s="35">
        <v>156.72499999999999</v>
      </c>
      <c r="AD124" s="35">
        <v>71.501999999999995</v>
      </c>
      <c r="AE124" s="35">
        <v>297.84300000000002</v>
      </c>
      <c r="AF124" s="35">
        <v>44.9</v>
      </c>
      <c r="AG124" s="35">
        <v>88.182000000000002</v>
      </c>
      <c r="AH124" s="35">
        <v>148.892</v>
      </c>
      <c r="AI124" s="35">
        <v>359.01900000000001</v>
      </c>
      <c r="AJ124" s="35">
        <v>145.227</v>
      </c>
      <c r="AK124" s="35">
        <v>72.754000000000005</v>
      </c>
      <c r="AL124" s="35">
        <v>186.39599999999999</v>
      </c>
      <c r="AM124" s="35">
        <v>514.22400000000005</v>
      </c>
      <c r="AN124" s="35">
        <v>30.097999999999999</v>
      </c>
      <c r="AO124" s="35">
        <v>638.68700000000001</v>
      </c>
      <c r="AP124" s="35">
        <v>82.864999999999995</v>
      </c>
      <c r="AQ124" s="35">
        <v>58.156999999999996</v>
      </c>
      <c r="AR124" s="35">
        <v>193.934</v>
      </c>
      <c r="AS124" s="35">
        <v>16.494</v>
      </c>
      <c r="AT124" s="35">
        <v>614.21100000000001</v>
      </c>
      <c r="AU124" s="35">
        <v>44.752000000000002</v>
      </c>
      <c r="AV124" s="35">
        <v>17.263999999999999</v>
      </c>
      <c r="AW124" s="35">
        <v>163.12299999999999</v>
      </c>
      <c r="AX124" s="35">
        <v>157.76</v>
      </c>
      <c r="AY124" s="35">
        <v>0.63500000000000001</v>
      </c>
      <c r="AZ124" s="35">
        <v>13.834</v>
      </c>
      <c r="BA124" s="35">
        <v>36.841000000000001</v>
      </c>
      <c r="BB124" s="35">
        <v>206.34800000000001</v>
      </c>
      <c r="BC124" s="35">
        <v>1713.7239999999999</v>
      </c>
      <c r="BD124" s="35">
        <v>49.118000000000002</v>
      </c>
      <c r="BE124" s="35">
        <v>132.791</v>
      </c>
      <c r="BF124" s="35">
        <v>111.45699999999999</v>
      </c>
      <c r="BG124" s="35">
        <v>46.482999999999997</v>
      </c>
      <c r="BH124" s="35">
        <v>61.511000000000003</v>
      </c>
      <c r="BI124" s="35">
        <v>13.49</v>
      </c>
      <c r="BJ124" s="35">
        <v>47.436</v>
      </c>
      <c r="BK124" s="35">
        <v>0</v>
      </c>
      <c r="BL124" s="35">
        <v>0</v>
      </c>
      <c r="BM124" s="37">
        <f t="shared" si="10"/>
        <v>6861.5780000000013</v>
      </c>
      <c r="BN124" s="37">
        <f t="shared" si="11"/>
        <v>6861.5780000000013</v>
      </c>
      <c r="BP124" s="60" t="s">
        <v>119</v>
      </c>
      <c r="BQ124" s="3"/>
      <c r="BR124" s="3"/>
      <c r="BS124" s="3"/>
      <c r="BT124" s="82">
        <f>J121</f>
        <v>10997.528999999999</v>
      </c>
      <c r="BV124" s="60" t="s">
        <v>81</v>
      </c>
      <c r="BW124" s="3"/>
      <c r="BX124" s="3"/>
      <c r="BY124" s="3"/>
      <c r="BZ124" s="82">
        <f>BV120</f>
        <v>55649.841999999997</v>
      </c>
    </row>
    <row r="125" spans="1:79" s="98" customFormat="1" ht="11.25" customHeight="1">
      <c r="B125" s="90" t="s">
        <v>110</v>
      </c>
      <c r="C125" s="99"/>
      <c r="D125" s="100"/>
      <c r="E125" s="100"/>
      <c r="F125" s="100"/>
      <c r="G125" s="100"/>
      <c r="H125" s="100"/>
      <c r="I125" s="100"/>
      <c r="J125" s="100"/>
      <c r="K125" s="100"/>
      <c r="L125" s="99">
        <v>0.91</v>
      </c>
      <c r="M125" s="101">
        <v>0.127</v>
      </c>
      <c r="N125" s="101">
        <v>0.64500000000000002</v>
      </c>
      <c r="O125" s="101">
        <v>10.503</v>
      </c>
      <c r="P125" s="101">
        <v>2.7240000000000002</v>
      </c>
      <c r="Q125" s="101">
        <v>0.22900000000000001</v>
      </c>
      <c r="R125" s="101">
        <v>3.7320000000000002</v>
      </c>
      <c r="S125" s="101">
        <v>0.58699999999999997</v>
      </c>
      <c r="T125" s="101">
        <v>0</v>
      </c>
      <c r="U125" s="101">
        <v>1.528</v>
      </c>
      <c r="V125" s="101">
        <v>1.7090000000000001</v>
      </c>
      <c r="W125" s="101">
        <v>0.63600000000000001</v>
      </c>
      <c r="X125" s="101">
        <v>1.33</v>
      </c>
      <c r="Y125" s="101">
        <v>2.06</v>
      </c>
      <c r="Z125" s="101">
        <v>0.19</v>
      </c>
      <c r="AA125" s="101">
        <v>0.47899999999999998</v>
      </c>
      <c r="AB125" s="101">
        <v>3.5369999999999999</v>
      </c>
      <c r="AC125" s="101">
        <v>5.3650000000000002</v>
      </c>
      <c r="AD125" s="101">
        <v>2.625</v>
      </c>
      <c r="AE125" s="101">
        <v>34.698</v>
      </c>
      <c r="AF125" s="101">
        <v>2.032</v>
      </c>
      <c r="AG125" s="101">
        <v>3.597</v>
      </c>
      <c r="AH125" s="101">
        <v>8.2669999999999995</v>
      </c>
      <c r="AI125" s="101">
        <v>16.344000000000001</v>
      </c>
      <c r="AJ125" s="101">
        <v>3.7669999999999999</v>
      </c>
      <c r="AK125" s="101">
        <v>6.8929999999999998</v>
      </c>
      <c r="AL125" s="101">
        <v>10.401</v>
      </c>
      <c r="AM125" s="101">
        <v>13.143000000000001</v>
      </c>
      <c r="AN125" s="101">
        <v>0.45500000000000002</v>
      </c>
      <c r="AO125" s="101">
        <v>55.277000000000001</v>
      </c>
      <c r="AP125" s="101">
        <v>4.7850000000000001</v>
      </c>
      <c r="AQ125" s="101">
        <v>1.0860000000000001</v>
      </c>
      <c r="AR125" s="101">
        <v>2.9990000000000001</v>
      </c>
      <c r="AS125" s="101">
        <v>0.307</v>
      </c>
      <c r="AT125" s="101">
        <v>8.7859999999999996</v>
      </c>
      <c r="AU125" s="101">
        <v>9.5790000000000006</v>
      </c>
      <c r="AV125" s="101">
        <v>0</v>
      </c>
      <c r="AW125" s="101">
        <v>3.4830000000000001</v>
      </c>
      <c r="AX125" s="101">
        <v>3.6469999999999998</v>
      </c>
      <c r="AY125" s="101">
        <v>0</v>
      </c>
      <c r="AZ125" s="101">
        <v>0.98499999999999999</v>
      </c>
      <c r="BA125" s="101">
        <v>1.885</v>
      </c>
      <c r="BB125" s="101">
        <v>8.4</v>
      </c>
      <c r="BC125" s="101">
        <v>6365.3239999999996</v>
      </c>
      <c r="BD125" s="101">
        <v>0</v>
      </c>
      <c r="BE125" s="101">
        <v>8.2319999999999993</v>
      </c>
      <c r="BF125" s="101">
        <v>11.138</v>
      </c>
      <c r="BG125" s="101">
        <v>2.952</v>
      </c>
      <c r="BH125" s="101">
        <v>0.04</v>
      </c>
      <c r="BI125" s="101">
        <v>0.61199999999999999</v>
      </c>
      <c r="BJ125" s="101">
        <v>17.969000000000001</v>
      </c>
      <c r="BK125" s="101">
        <v>0</v>
      </c>
      <c r="BL125" s="101">
        <v>0</v>
      </c>
      <c r="BM125" s="37">
        <f t="shared" si="10"/>
        <v>6645.9989999999998</v>
      </c>
      <c r="BN125" s="37">
        <f t="shared" si="11"/>
        <v>6645.9989999999998</v>
      </c>
      <c r="BO125" s="8"/>
      <c r="BP125" s="60" t="s">
        <v>116</v>
      </c>
      <c r="BQ125" s="49"/>
      <c r="BR125" s="49"/>
      <c r="BS125" s="49"/>
      <c r="BT125" s="102">
        <f>I121</f>
        <v>0</v>
      </c>
      <c r="BV125" s="60" t="s">
        <v>121</v>
      </c>
      <c r="BW125" s="3"/>
      <c r="BX125" s="3"/>
      <c r="BY125" s="3"/>
      <c r="BZ125" s="82">
        <f>BW120</f>
        <v>-3671.0250000000005</v>
      </c>
      <c r="CA125" s="103"/>
    </row>
    <row r="126" spans="1:79">
      <c r="B126" s="90" t="s">
        <v>112</v>
      </c>
      <c r="C126" s="36"/>
      <c r="D126" s="34"/>
      <c r="E126" s="34"/>
      <c r="F126" s="34"/>
      <c r="G126" s="34"/>
      <c r="H126" s="34"/>
      <c r="I126" s="34"/>
      <c r="J126" s="34"/>
      <c r="K126" s="34"/>
      <c r="L126" s="36">
        <v>5.6820000000000004</v>
      </c>
      <c r="M126" s="35">
        <v>2.4689999999999999</v>
      </c>
      <c r="N126" s="35">
        <v>7.9610000000000003</v>
      </c>
      <c r="O126" s="35">
        <v>44.146000000000001</v>
      </c>
      <c r="P126" s="35">
        <v>23.971</v>
      </c>
      <c r="Q126" s="35">
        <v>48.360999999999997</v>
      </c>
      <c r="R126" s="35">
        <v>12.512</v>
      </c>
      <c r="S126" s="35">
        <v>0.79500000000000004</v>
      </c>
      <c r="T126" s="35">
        <v>0</v>
      </c>
      <c r="U126" s="35">
        <v>7.8650000000000002</v>
      </c>
      <c r="V126" s="35">
        <v>5.7320000000000002</v>
      </c>
      <c r="W126" s="35">
        <v>0.71499999999999997</v>
      </c>
      <c r="X126" s="35">
        <v>7.9710000000000001</v>
      </c>
      <c r="Y126" s="35">
        <v>5.5279999999999996</v>
      </c>
      <c r="Z126" s="35">
        <v>0.59899999999999998</v>
      </c>
      <c r="AA126" s="35">
        <v>8.593</v>
      </c>
      <c r="AB126" s="35">
        <v>3.9820000000000002</v>
      </c>
      <c r="AC126" s="35">
        <v>64.125</v>
      </c>
      <c r="AD126" s="35">
        <v>17.468</v>
      </c>
      <c r="AE126" s="35">
        <v>380.339</v>
      </c>
      <c r="AF126" s="35">
        <v>23.629000000000001</v>
      </c>
      <c r="AG126" s="35">
        <v>22.731000000000002</v>
      </c>
      <c r="AH126" s="35">
        <v>94.85</v>
      </c>
      <c r="AI126" s="35">
        <v>542.327</v>
      </c>
      <c r="AJ126" s="35">
        <v>5.2720000000000002</v>
      </c>
      <c r="AK126" s="35">
        <v>12.525</v>
      </c>
      <c r="AL126" s="35">
        <v>68.817999999999998</v>
      </c>
      <c r="AM126" s="35">
        <v>117.495</v>
      </c>
      <c r="AN126" s="35">
        <v>3.7269999999999999</v>
      </c>
      <c r="AO126" s="35">
        <v>278.67399999999998</v>
      </c>
      <c r="AP126" s="35">
        <v>20.367000000000001</v>
      </c>
      <c r="AQ126" s="35">
        <v>5.8330000000000002</v>
      </c>
      <c r="AR126" s="35">
        <v>28.373000000000001</v>
      </c>
      <c r="AS126" s="35">
        <v>2.5089999999999999</v>
      </c>
      <c r="AT126" s="35">
        <v>22.617999999999999</v>
      </c>
      <c r="AU126" s="35">
        <v>4.32</v>
      </c>
      <c r="AV126" s="35">
        <v>0.73899999999999999</v>
      </c>
      <c r="AW126" s="35">
        <v>77.554000000000002</v>
      </c>
      <c r="AX126" s="35">
        <v>26.135999999999999</v>
      </c>
      <c r="AY126" s="35">
        <v>0.215</v>
      </c>
      <c r="AZ126" s="35">
        <v>2.3769999999999998</v>
      </c>
      <c r="BA126" s="35">
        <v>6.4530000000000003</v>
      </c>
      <c r="BB126" s="35">
        <v>3.0419999999999998</v>
      </c>
      <c r="BC126" s="35">
        <v>0</v>
      </c>
      <c r="BD126" s="35">
        <v>0</v>
      </c>
      <c r="BE126" s="35">
        <v>5.3380000000000001</v>
      </c>
      <c r="BF126" s="35">
        <v>5.7270000000000003</v>
      </c>
      <c r="BG126" s="35">
        <v>5.6550000000000002</v>
      </c>
      <c r="BH126" s="35">
        <v>0</v>
      </c>
      <c r="BI126" s="35">
        <v>5.2279999999999998</v>
      </c>
      <c r="BJ126" s="35">
        <v>0</v>
      </c>
      <c r="BK126" s="35">
        <v>0</v>
      </c>
      <c r="BL126" s="35">
        <v>0</v>
      </c>
      <c r="BM126" s="37">
        <f t="shared" si="10"/>
        <v>2041.3460000000002</v>
      </c>
      <c r="BN126" s="37">
        <f t="shared" si="11"/>
        <v>2041.3460000000002</v>
      </c>
      <c r="BO126" s="8"/>
      <c r="BP126" s="60" t="s">
        <v>117</v>
      </c>
      <c r="BQ126" s="3"/>
      <c r="BR126" s="3"/>
      <c r="BS126" s="3"/>
      <c r="BT126" s="82">
        <f>H121+F121</f>
        <v>16623.907999999996</v>
      </c>
      <c r="BV126" s="60" t="s">
        <v>122</v>
      </c>
      <c r="BW126" s="3"/>
      <c r="BX126" s="3"/>
      <c r="BY126" s="3"/>
      <c r="BZ126" s="82">
        <f>BX120</f>
        <v>0</v>
      </c>
      <c r="CA126" s="7"/>
    </row>
    <row r="127" spans="1:79">
      <c r="B127" s="90" t="s">
        <v>253</v>
      </c>
      <c r="C127" s="36"/>
      <c r="D127" s="34"/>
      <c r="E127" s="34"/>
      <c r="F127" s="34"/>
      <c r="G127" s="34"/>
      <c r="H127" s="34"/>
      <c r="I127" s="34"/>
      <c r="J127" s="34"/>
      <c r="K127" s="34"/>
      <c r="L127" s="36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-38.35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-55.606999999999999</v>
      </c>
      <c r="AR127" s="35">
        <v>0</v>
      </c>
      <c r="AS127" s="35">
        <v>-60.716000000000001</v>
      </c>
      <c r="AT127" s="35">
        <v>0</v>
      </c>
      <c r="AU127" s="35">
        <v>0</v>
      </c>
      <c r="AV127" s="35">
        <v>0</v>
      </c>
      <c r="AW127" s="35">
        <v>0</v>
      </c>
      <c r="AX127" s="35">
        <v>-5.4109999999999996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7">
        <f t="shared" si="10"/>
        <v>-160.084</v>
      </c>
      <c r="BN127" s="37">
        <f t="shared" si="11"/>
        <v>-160.084</v>
      </c>
      <c r="BO127" s="8"/>
      <c r="BP127" s="60" t="s">
        <v>118</v>
      </c>
      <c r="BQ127" s="3"/>
      <c r="BR127" s="3"/>
      <c r="BS127" s="3"/>
      <c r="BT127" s="82">
        <f>G121</f>
        <v>0</v>
      </c>
      <c r="BV127" s="60" t="s">
        <v>309</v>
      </c>
      <c r="BW127" s="3"/>
      <c r="BX127" s="3"/>
      <c r="BY127" s="3"/>
      <c r="BZ127" s="82">
        <f>BO120</f>
        <v>103605.11599999998</v>
      </c>
      <c r="CA127" s="7"/>
    </row>
    <row r="128" spans="1:79" ht="13.5" thickBot="1">
      <c r="B128" s="90" t="s">
        <v>113</v>
      </c>
      <c r="C128" s="104"/>
      <c r="D128" s="105"/>
      <c r="E128" s="105"/>
      <c r="F128" s="105"/>
      <c r="G128" s="105"/>
      <c r="H128" s="105"/>
      <c r="I128" s="105"/>
      <c r="J128" s="105"/>
      <c r="K128" s="105"/>
      <c r="L128" s="104">
        <v>5452.6260000000002</v>
      </c>
      <c r="M128" s="106">
        <v>3148.6790000000001</v>
      </c>
      <c r="N128" s="106">
        <v>511.47699999999998</v>
      </c>
      <c r="O128" s="106">
        <v>2574.5039999999999</v>
      </c>
      <c r="P128" s="106">
        <v>1153.683</v>
      </c>
      <c r="Q128" s="106">
        <v>378.73899999999998</v>
      </c>
      <c r="R128" s="106">
        <v>389.55200000000002</v>
      </c>
      <c r="S128" s="106">
        <v>262.43900000000002</v>
      </c>
      <c r="T128" s="106">
        <v>0</v>
      </c>
      <c r="U128" s="106">
        <v>292.69200000000001</v>
      </c>
      <c r="V128" s="106">
        <v>198.62299999999999</v>
      </c>
      <c r="W128" s="106">
        <v>55.582999999999998</v>
      </c>
      <c r="X128" s="106">
        <v>112.703</v>
      </c>
      <c r="Y128" s="106">
        <v>141.846</v>
      </c>
      <c r="Z128" s="106">
        <v>228.38</v>
      </c>
      <c r="AA128" s="106">
        <v>325.11200000000002</v>
      </c>
      <c r="AB128" s="106">
        <v>247.65600000000001</v>
      </c>
      <c r="AC128" s="106">
        <v>2366.8739999999998</v>
      </c>
      <c r="AD128" s="106">
        <v>334.69299999999998</v>
      </c>
      <c r="AE128" s="106">
        <v>9985.8250000000007</v>
      </c>
      <c r="AF128" s="106">
        <v>1477.912</v>
      </c>
      <c r="AG128" s="106">
        <v>748.98800000000006</v>
      </c>
      <c r="AH128" s="106">
        <v>3205.0079999999998</v>
      </c>
      <c r="AI128" s="106">
        <v>11157.784</v>
      </c>
      <c r="AJ128" s="106">
        <v>11989.485000000001</v>
      </c>
      <c r="AK128" s="106">
        <v>815.82399999999996</v>
      </c>
      <c r="AL128" s="106">
        <v>-5733.4650000000001</v>
      </c>
      <c r="AM128" s="106">
        <v>6910.8720000000003</v>
      </c>
      <c r="AN128" s="106">
        <v>146.374</v>
      </c>
      <c r="AO128" s="106">
        <v>7180.1610000000001</v>
      </c>
      <c r="AP128" s="106">
        <v>2690.9949999999999</v>
      </c>
      <c r="AQ128" s="106">
        <v>168.19200000000001</v>
      </c>
      <c r="AR128" s="106">
        <v>2647.3359999999998</v>
      </c>
      <c r="AS128" s="106">
        <v>162.19499999999999</v>
      </c>
      <c r="AT128" s="106">
        <v>10107.82</v>
      </c>
      <c r="AU128" s="106">
        <v>516.54200000000003</v>
      </c>
      <c r="AV128" s="106">
        <v>714.74</v>
      </c>
      <c r="AW128" s="106">
        <v>16901.505000000001</v>
      </c>
      <c r="AX128" s="106">
        <v>761.32</v>
      </c>
      <c r="AY128" s="106">
        <v>5.1230000000000002</v>
      </c>
      <c r="AZ128" s="106">
        <v>328.26100000000002</v>
      </c>
      <c r="BA128" s="106">
        <v>2223.692</v>
      </c>
      <c r="BB128" s="106">
        <v>314.589</v>
      </c>
      <c r="BC128" s="106">
        <v>4062.9520000000002</v>
      </c>
      <c r="BD128" s="106">
        <v>93.561999999999998</v>
      </c>
      <c r="BE128" s="106">
        <v>1735.2929999999999</v>
      </c>
      <c r="BF128" s="106">
        <v>1058.1420000000001</v>
      </c>
      <c r="BG128" s="106">
        <v>1719.798</v>
      </c>
      <c r="BH128" s="106">
        <v>0</v>
      </c>
      <c r="BI128" s="106">
        <v>1207.8009999999999</v>
      </c>
      <c r="BJ128" s="106">
        <v>0</v>
      </c>
      <c r="BK128" s="106">
        <v>0</v>
      </c>
      <c r="BL128" s="106">
        <v>0</v>
      </c>
      <c r="BM128" s="107">
        <f t="shared" si="10"/>
        <v>113480.48700000004</v>
      </c>
      <c r="BN128" s="107">
        <f t="shared" si="11"/>
        <v>113480.48700000004</v>
      </c>
      <c r="BO128" s="8"/>
      <c r="BP128" s="60"/>
      <c r="BQ128" s="3"/>
      <c r="BR128" s="3"/>
      <c r="BS128" s="3"/>
      <c r="BT128" s="82"/>
      <c r="BV128" s="60" t="s">
        <v>310</v>
      </c>
      <c r="BW128" s="3"/>
      <c r="BX128" s="3"/>
      <c r="BY128" s="3"/>
      <c r="BZ128" s="82">
        <f>BO61</f>
        <v>126215.19500000002</v>
      </c>
      <c r="CA128" s="7"/>
    </row>
    <row r="129" spans="2:79" ht="14.25" thickTop="1" thickBot="1">
      <c r="B129" s="108" t="s">
        <v>114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10">
        <v>18417</v>
      </c>
      <c r="M129" s="111">
        <v>4441</v>
      </c>
      <c r="N129" s="111">
        <v>1097</v>
      </c>
      <c r="O129" s="111">
        <v>8610</v>
      </c>
      <c r="P129" s="111">
        <v>1501</v>
      </c>
      <c r="Q129" s="111">
        <v>44</v>
      </c>
      <c r="R129" s="111">
        <v>2104</v>
      </c>
      <c r="S129" s="111">
        <v>1711</v>
      </c>
      <c r="T129" s="111">
        <v>0</v>
      </c>
      <c r="U129" s="111">
        <v>260</v>
      </c>
      <c r="V129" s="111">
        <v>64</v>
      </c>
      <c r="W129" s="111">
        <v>110</v>
      </c>
      <c r="X129" s="111">
        <v>346</v>
      </c>
      <c r="Y129" s="111">
        <v>2319</v>
      </c>
      <c r="Z129" s="111">
        <v>1227</v>
      </c>
      <c r="AA129" s="111">
        <v>441</v>
      </c>
      <c r="AB129" s="111">
        <v>608</v>
      </c>
      <c r="AC129" s="111">
        <v>889</v>
      </c>
      <c r="AD129" s="111">
        <v>680</v>
      </c>
      <c r="AE129" s="111">
        <v>21914</v>
      </c>
      <c r="AF129" s="111">
        <v>2977</v>
      </c>
      <c r="AG129" s="111">
        <v>1673</v>
      </c>
      <c r="AH129" s="111">
        <v>1447</v>
      </c>
      <c r="AI129" s="111">
        <v>28877</v>
      </c>
      <c r="AJ129" s="111">
        <v>7492</v>
      </c>
      <c r="AK129" s="111">
        <v>479</v>
      </c>
      <c r="AL129" s="111">
        <v>497</v>
      </c>
      <c r="AM129" s="111">
        <v>3302</v>
      </c>
      <c r="AN129" s="111">
        <v>189</v>
      </c>
      <c r="AO129" s="111">
        <v>9486</v>
      </c>
      <c r="AP129" s="111">
        <v>8999</v>
      </c>
      <c r="AQ129" s="111">
        <v>513</v>
      </c>
      <c r="AR129" s="111">
        <v>1362</v>
      </c>
      <c r="AS129" s="111">
        <v>507</v>
      </c>
      <c r="AT129" s="111">
        <v>1602</v>
      </c>
      <c r="AU129" s="111">
        <v>195</v>
      </c>
      <c r="AV129" s="111">
        <v>105</v>
      </c>
      <c r="AW129" s="111">
        <v>715</v>
      </c>
      <c r="AX129" s="111">
        <v>2035</v>
      </c>
      <c r="AY129" s="111">
        <v>13</v>
      </c>
      <c r="AZ129" s="111">
        <v>374</v>
      </c>
      <c r="BA129" s="111">
        <v>953</v>
      </c>
      <c r="BB129" s="111">
        <v>5301</v>
      </c>
      <c r="BC129" s="111">
        <v>20560</v>
      </c>
      <c r="BD129" s="111">
        <v>222</v>
      </c>
      <c r="BE129" s="111">
        <v>13988</v>
      </c>
      <c r="BF129" s="111">
        <v>4477</v>
      </c>
      <c r="BG129" s="111">
        <v>1771</v>
      </c>
      <c r="BH129" s="111">
        <v>1284</v>
      </c>
      <c r="BI129" s="111">
        <v>5374</v>
      </c>
      <c r="BJ129" s="111">
        <v>11942</v>
      </c>
      <c r="BK129" s="111">
        <v>0</v>
      </c>
      <c r="BL129" s="111">
        <v>0</v>
      </c>
      <c r="BM129" s="89">
        <f t="shared" si="10"/>
        <v>205494</v>
      </c>
      <c r="BN129" s="112">
        <f t="shared" si="11"/>
        <v>205494</v>
      </c>
      <c r="BO129" s="8"/>
      <c r="BP129" s="11" t="s">
        <v>82</v>
      </c>
      <c r="BQ129" s="12"/>
      <c r="BR129" s="12"/>
      <c r="BS129" s="12"/>
      <c r="BT129" s="112">
        <f>BT123+BT124+BT125+BT126+BT127</f>
        <v>221828.58900000001</v>
      </c>
      <c r="BV129" s="11" t="s">
        <v>82</v>
      </c>
      <c r="BW129" s="12"/>
      <c r="BX129" s="12"/>
      <c r="BY129" s="12"/>
      <c r="BZ129" s="112">
        <f>BZ123+BZ124+BZ125+BZ126+BZ127-BZ128</f>
        <v>221828.58899999998</v>
      </c>
      <c r="CA129" s="7"/>
    </row>
    <row r="130" spans="2:79" ht="13.5" thickTop="1"/>
  </sheetData>
  <mergeCells count="9">
    <mergeCell ref="I5:I7"/>
    <mergeCell ref="J5:J7"/>
    <mergeCell ref="K5:K7"/>
    <mergeCell ref="C5:C7"/>
    <mergeCell ref="D5:D6"/>
    <mergeCell ref="E5:E7"/>
    <mergeCell ref="F5:F6"/>
    <mergeCell ref="G5:G7"/>
    <mergeCell ref="H5:H7"/>
  </mergeCells>
  <printOptions gridLines="1"/>
  <pageMargins left="0.19685039370078741" right="0.19685039370078741" top="0.59055118110236227" bottom="0.31496062992125984" header="0.51181102362204722" footer="0.23622047244094491"/>
  <pageSetup paperSize="9" scale="15" fitToWidth="3" orientation="landscape" horizontalDpi="300" verticalDpi="300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0"/>
  <sheetViews>
    <sheetView showGridLines="0" view="pageLayout" topLeftCell="A4" zoomScaleNormal="100" zoomScaleSheetLayoutView="96" workbookViewId="0">
      <selection activeCell="H18" sqref="H18"/>
    </sheetView>
  </sheetViews>
  <sheetFormatPr defaultColWidth="11.42578125" defaultRowHeight="12.75"/>
  <cols>
    <col min="1" max="1" width="9.140625" style="2" customWidth="1"/>
    <col min="2" max="2" width="43.5703125" style="2" customWidth="1"/>
    <col min="3" max="3" width="10.85546875" style="2" customWidth="1"/>
    <col min="4" max="4" width="9.85546875" style="2" customWidth="1"/>
    <col min="5" max="8" width="9.7109375" style="2" customWidth="1"/>
    <col min="9" max="9" width="11" style="2" customWidth="1"/>
    <col min="10" max="10" width="11.140625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1.7109375" style="2" customWidth="1"/>
    <col min="68" max="71" width="9.7109375" style="2" customWidth="1"/>
    <col min="72" max="72" width="8.85546875" style="2" bestFit="1" customWidth="1"/>
    <col min="73" max="75" width="9.7109375" style="2" customWidth="1"/>
    <col min="76" max="76" width="10.42578125" style="2" customWidth="1"/>
    <col min="77" max="77" width="14.7109375" style="2" customWidth="1"/>
    <col min="78" max="78" width="12.28515625" style="7" customWidth="1"/>
    <col min="79" max="256" width="11.42578125" style="2"/>
    <col min="257" max="257" width="9.140625" style="2" customWidth="1"/>
    <col min="258" max="258" width="43.5703125" style="2" customWidth="1"/>
    <col min="259" max="259" width="10.85546875" style="2" customWidth="1"/>
    <col min="260" max="266" width="9.7109375" style="2" customWidth="1"/>
    <col min="267" max="267" width="13.7109375" style="2" customWidth="1"/>
    <col min="268" max="322" width="12.7109375" style="2" customWidth="1"/>
    <col min="323" max="327" width="9.7109375" style="2" customWidth="1"/>
    <col min="328" max="328" width="12.28515625" style="2" customWidth="1"/>
    <col min="329" max="331" width="9.7109375" style="2" customWidth="1"/>
    <col min="332" max="332" width="10.42578125" style="2" customWidth="1"/>
    <col min="333" max="333" width="14.7109375" style="2" customWidth="1"/>
    <col min="334" max="334" width="12.28515625" style="2" customWidth="1"/>
    <col min="335" max="512" width="11.42578125" style="2"/>
    <col min="513" max="513" width="9.140625" style="2" customWidth="1"/>
    <col min="514" max="514" width="43.5703125" style="2" customWidth="1"/>
    <col min="515" max="515" width="10.85546875" style="2" customWidth="1"/>
    <col min="516" max="522" width="9.7109375" style="2" customWidth="1"/>
    <col min="523" max="523" width="13.7109375" style="2" customWidth="1"/>
    <col min="524" max="578" width="12.7109375" style="2" customWidth="1"/>
    <col min="579" max="583" width="9.7109375" style="2" customWidth="1"/>
    <col min="584" max="584" width="12.28515625" style="2" customWidth="1"/>
    <col min="585" max="587" width="9.7109375" style="2" customWidth="1"/>
    <col min="588" max="588" width="10.42578125" style="2" customWidth="1"/>
    <col min="589" max="589" width="14.7109375" style="2" customWidth="1"/>
    <col min="590" max="590" width="12.28515625" style="2" customWidth="1"/>
    <col min="591" max="768" width="11.42578125" style="2"/>
    <col min="769" max="769" width="9.140625" style="2" customWidth="1"/>
    <col min="770" max="770" width="43.5703125" style="2" customWidth="1"/>
    <col min="771" max="771" width="10.85546875" style="2" customWidth="1"/>
    <col min="772" max="778" width="9.7109375" style="2" customWidth="1"/>
    <col min="779" max="779" width="13.7109375" style="2" customWidth="1"/>
    <col min="780" max="834" width="12.7109375" style="2" customWidth="1"/>
    <col min="835" max="839" width="9.7109375" style="2" customWidth="1"/>
    <col min="840" max="840" width="12.28515625" style="2" customWidth="1"/>
    <col min="841" max="843" width="9.7109375" style="2" customWidth="1"/>
    <col min="844" max="844" width="10.42578125" style="2" customWidth="1"/>
    <col min="845" max="845" width="14.7109375" style="2" customWidth="1"/>
    <col min="846" max="846" width="12.28515625" style="2" customWidth="1"/>
    <col min="847" max="1024" width="11.42578125" style="2"/>
    <col min="1025" max="1025" width="9.140625" style="2" customWidth="1"/>
    <col min="1026" max="1026" width="43.5703125" style="2" customWidth="1"/>
    <col min="1027" max="1027" width="10.85546875" style="2" customWidth="1"/>
    <col min="1028" max="1034" width="9.7109375" style="2" customWidth="1"/>
    <col min="1035" max="1035" width="13.7109375" style="2" customWidth="1"/>
    <col min="1036" max="1090" width="12.7109375" style="2" customWidth="1"/>
    <col min="1091" max="1095" width="9.7109375" style="2" customWidth="1"/>
    <col min="1096" max="1096" width="12.28515625" style="2" customWidth="1"/>
    <col min="1097" max="1099" width="9.7109375" style="2" customWidth="1"/>
    <col min="1100" max="1100" width="10.42578125" style="2" customWidth="1"/>
    <col min="1101" max="1101" width="14.7109375" style="2" customWidth="1"/>
    <col min="1102" max="1102" width="12.28515625" style="2" customWidth="1"/>
    <col min="1103" max="1280" width="11.42578125" style="2"/>
    <col min="1281" max="1281" width="9.140625" style="2" customWidth="1"/>
    <col min="1282" max="1282" width="43.5703125" style="2" customWidth="1"/>
    <col min="1283" max="1283" width="10.85546875" style="2" customWidth="1"/>
    <col min="1284" max="1290" width="9.7109375" style="2" customWidth="1"/>
    <col min="1291" max="1291" width="13.7109375" style="2" customWidth="1"/>
    <col min="1292" max="1346" width="12.7109375" style="2" customWidth="1"/>
    <col min="1347" max="1351" width="9.7109375" style="2" customWidth="1"/>
    <col min="1352" max="1352" width="12.28515625" style="2" customWidth="1"/>
    <col min="1353" max="1355" width="9.7109375" style="2" customWidth="1"/>
    <col min="1356" max="1356" width="10.42578125" style="2" customWidth="1"/>
    <col min="1357" max="1357" width="14.7109375" style="2" customWidth="1"/>
    <col min="1358" max="1358" width="12.28515625" style="2" customWidth="1"/>
    <col min="1359" max="1536" width="11.42578125" style="2"/>
    <col min="1537" max="1537" width="9.140625" style="2" customWidth="1"/>
    <col min="1538" max="1538" width="43.5703125" style="2" customWidth="1"/>
    <col min="1539" max="1539" width="10.85546875" style="2" customWidth="1"/>
    <col min="1540" max="1546" width="9.7109375" style="2" customWidth="1"/>
    <col min="1547" max="1547" width="13.7109375" style="2" customWidth="1"/>
    <col min="1548" max="1602" width="12.7109375" style="2" customWidth="1"/>
    <col min="1603" max="1607" width="9.7109375" style="2" customWidth="1"/>
    <col min="1608" max="1608" width="12.28515625" style="2" customWidth="1"/>
    <col min="1609" max="1611" width="9.7109375" style="2" customWidth="1"/>
    <col min="1612" max="1612" width="10.42578125" style="2" customWidth="1"/>
    <col min="1613" max="1613" width="14.7109375" style="2" customWidth="1"/>
    <col min="1614" max="1614" width="12.28515625" style="2" customWidth="1"/>
    <col min="1615" max="1792" width="11.42578125" style="2"/>
    <col min="1793" max="1793" width="9.140625" style="2" customWidth="1"/>
    <col min="1794" max="1794" width="43.5703125" style="2" customWidth="1"/>
    <col min="1795" max="1795" width="10.85546875" style="2" customWidth="1"/>
    <col min="1796" max="1802" width="9.7109375" style="2" customWidth="1"/>
    <col min="1803" max="1803" width="13.7109375" style="2" customWidth="1"/>
    <col min="1804" max="1858" width="12.7109375" style="2" customWidth="1"/>
    <col min="1859" max="1863" width="9.7109375" style="2" customWidth="1"/>
    <col min="1864" max="1864" width="12.28515625" style="2" customWidth="1"/>
    <col min="1865" max="1867" width="9.7109375" style="2" customWidth="1"/>
    <col min="1868" max="1868" width="10.42578125" style="2" customWidth="1"/>
    <col min="1869" max="1869" width="14.7109375" style="2" customWidth="1"/>
    <col min="1870" max="1870" width="12.28515625" style="2" customWidth="1"/>
    <col min="1871" max="2048" width="11.42578125" style="2"/>
    <col min="2049" max="2049" width="9.140625" style="2" customWidth="1"/>
    <col min="2050" max="2050" width="43.5703125" style="2" customWidth="1"/>
    <col min="2051" max="2051" width="10.85546875" style="2" customWidth="1"/>
    <col min="2052" max="2058" width="9.7109375" style="2" customWidth="1"/>
    <col min="2059" max="2059" width="13.7109375" style="2" customWidth="1"/>
    <col min="2060" max="2114" width="12.7109375" style="2" customWidth="1"/>
    <col min="2115" max="2119" width="9.7109375" style="2" customWidth="1"/>
    <col min="2120" max="2120" width="12.28515625" style="2" customWidth="1"/>
    <col min="2121" max="2123" width="9.7109375" style="2" customWidth="1"/>
    <col min="2124" max="2124" width="10.42578125" style="2" customWidth="1"/>
    <col min="2125" max="2125" width="14.7109375" style="2" customWidth="1"/>
    <col min="2126" max="2126" width="12.28515625" style="2" customWidth="1"/>
    <col min="2127" max="2304" width="11.42578125" style="2"/>
    <col min="2305" max="2305" width="9.140625" style="2" customWidth="1"/>
    <col min="2306" max="2306" width="43.5703125" style="2" customWidth="1"/>
    <col min="2307" max="2307" width="10.85546875" style="2" customWidth="1"/>
    <col min="2308" max="2314" width="9.7109375" style="2" customWidth="1"/>
    <col min="2315" max="2315" width="13.7109375" style="2" customWidth="1"/>
    <col min="2316" max="2370" width="12.7109375" style="2" customWidth="1"/>
    <col min="2371" max="2375" width="9.7109375" style="2" customWidth="1"/>
    <col min="2376" max="2376" width="12.28515625" style="2" customWidth="1"/>
    <col min="2377" max="2379" width="9.7109375" style="2" customWidth="1"/>
    <col min="2380" max="2380" width="10.42578125" style="2" customWidth="1"/>
    <col min="2381" max="2381" width="14.7109375" style="2" customWidth="1"/>
    <col min="2382" max="2382" width="12.28515625" style="2" customWidth="1"/>
    <col min="2383" max="2560" width="11.42578125" style="2"/>
    <col min="2561" max="2561" width="9.140625" style="2" customWidth="1"/>
    <col min="2562" max="2562" width="43.5703125" style="2" customWidth="1"/>
    <col min="2563" max="2563" width="10.85546875" style="2" customWidth="1"/>
    <col min="2564" max="2570" width="9.7109375" style="2" customWidth="1"/>
    <col min="2571" max="2571" width="13.7109375" style="2" customWidth="1"/>
    <col min="2572" max="2626" width="12.7109375" style="2" customWidth="1"/>
    <col min="2627" max="2631" width="9.7109375" style="2" customWidth="1"/>
    <col min="2632" max="2632" width="12.28515625" style="2" customWidth="1"/>
    <col min="2633" max="2635" width="9.7109375" style="2" customWidth="1"/>
    <col min="2636" max="2636" width="10.42578125" style="2" customWidth="1"/>
    <col min="2637" max="2637" width="14.7109375" style="2" customWidth="1"/>
    <col min="2638" max="2638" width="12.28515625" style="2" customWidth="1"/>
    <col min="2639" max="2816" width="11.42578125" style="2"/>
    <col min="2817" max="2817" width="9.140625" style="2" customWidth="1"/>
    <col min="2818" max="2818" width="43.5703125" style="2" customWidth="1"/>
    <col min="2819" max="2819" width="10.85546875" style="2" customWidth="1"/>
    <col min="2820" max="2826" width="9.7109375" style="2" customWidth="1"/>
    <col min="2827" max="2827" width="13.7109375" style="2" customWidth="1"/>
    <col min="2828" max="2882" width="12.7109375" style="2" customWidth="1"/>
    <col min="2883" max="2887" width="9.7109375" style="2" customWidth="1"/>
    <col min="2888" max="2888" width="12.28515625" style="2" customWidth="1"/>
    <col min="2889" max="2891" width="9.7109375" style="2" customWidth="1"/>
    <col min="2892" max="2892" width="10.42578125" style="2" customWidth="1"/>
    <col min="2893" max="2893" width="14.7109375" style="2" customWidth="1"/>
    <col min="2894" max="2894" width="12.28515625" style="2" customWidth="1"/>
    <col min="2895" max="3072" width="11.42578125" style="2"/>
    <col min="3073" max="3073" width="9.140625" style="2" customWidth="1"/>
    <col min="3074" max="3074" width="43.5703125" style="2" customWidth="1"/>
    <col min="3075" max="3075" width="10.85546875" style="2" customWidth="1"/>
    <col min="3076" max="3082" width="9.7109375" style="2" customWidth="1"/>
    <col min="3083" max="3083" width="13.7109375" style="2" customWidth="1"/>
    <col min="3084" max="3138" width="12.7109375" style="2" customWidth="1"/>
    <col min="3139" max="3143" width="9.7109375" style="2" customWidth="1"/>
    <col min="3144" max="3144" width="12.28515625" style="2" customWidth="1"/>
    <col min="3145" max="3147" width="9.7109375" style="2" customWidth="1"/>
    <col min="3148" max="3148" width="10.42578125" style="2" customWidth="1"/>
    <col min="3149" max="3149" width="14.7109375" style="2" customWidth="1"/>
    <col min="3150" max="3150" width="12.28515625" style="2" customWidth="1"/>
    <col min="3151" max="3328" width="11.42578125" style="2"/>
    <col min="3329" max="3329" width="9.140625" style="2" customWidth="1"/>
    <col min="3330" max="3330" width="43.5703125" style="2" customWidth="1"/>
    <col min="3331" max="3331" width="10.85546875" style="2" customWidth="1"/>
    <col min="3332" max="3338" width="9.7109375" style="2" customWidth="1"/>
    <col min="3339" max="3339" width="13.7109375" style="2" customWidth="1"/>
    <col min="3340" max="3394" width="12.7109375" style="2" customWidth="1"/>
    <col min="3395" max="3399" width="9.7109375" style="2" customWidth="1"/>
    <col min="3400" max="3400" width="12.28515625" style="2" customWidth="1"/>
    <col min="3401" max="3403" width="9.7109375" style="2" customWidth="1"/>
    <col min="3404" max="3404" width="10.42578125" style="2" customWidth="1"/>
    <col min="3405" max="3405" width="14.7109375" style="2" customWidth="1"/>
    <col min="3406" max="3406" width="12.28515625" style="2" customWidth="1"/>
    <col min="3407" max="3584" width="11.42578125" style="2"/>
    <col min="3585" max="3585" width="9.140625" style="2" customWidth="1"/>
    <col min="3586" max="3586" width="43.5703125" style="2" customWidth="1"/>
    <col min="3587" max="3587" width="10.85546875" style="2" customWidth="1"/>
    <col min="3588" max="3594" width="9.7109375" style="2" customWidth="1"/>
    <col min="3595" max="3595" width="13.7109375" style="2" customWidth="1"/>
    <col min="3596" max="3650" width="12.7109375" style="2" customWidth="1"/>
    <col min="3651" max="3655" width="9.7109375" style="2" customWidth="1"/>
    <col min="3656" max="3656" width="12.28515625" style="2" customWidth="1"/>
    <col min="3657" max="3659" width="9.7109375" style="2" customWidth="1"/>
    <col min="3660" max="3660" width="10.42578125" style="2" customWidth="1"/>
    <col min="3661" max="3661" width="14.7109375" style="2" customWidth="1"/>
    <col min="3662" max="3662" width="12.28515625" style="2" customWidth="1"/>
    <col min="3663" max="3840" width="11.42578125" style="2"/>
    <col min="3841" max="3841" width="9.140625" style="2" customWidth="1"/>
    <col min="3842" max="3842" width="43.5703125" style="2" customWidth="1"/>
    <col min="3843" max="3843" width="10.85546875" style="2" customWidth="1"/>
    <col min="3844" max="3850" width="9.7109375" style="2" customWidth="1"/>
    <col min="3851" max="3851" width="13.7109375" style="2" customWidth="1"/>
    <col min="3852" max="3906" width="12.7109375" style="2" customWidth="1"/>
    <col min="3907" max="3911" width="9.7109375" style="2" customWidth="1"/>
    <col min="3912" max="3912" width="12.28515625" style="2" customWidth="1"/>
    <col min="3913" max="3915" width="9.7109375" style="2" customWidth="1"/>
    <col min="3916" max="3916" width="10.42578125" style="2" customWidth="1"/>
    <col min="3917" max="3917" width="14.7109375" style="2" customWidth="1"/>
    <col min="3918" max="3918" width="12.28515625" style="2" customWidth="1"/>
    <col min="3919" max="4096" width="11.42578125" style="2"/>
    <col min="4097" max="4097" width="9.140625" style="2" customWidth="1"/>
    <col min="4098" max="4098" width="43.5703125" style="2" customWidth="1"/>
    <col min="4099" max="4099" width="10.85546875" style="2" customWidth="1"/>
    <col min="4100" max="4106" width="9.7109375" style="2" customWidth="1"/>
    <col min="4107" max="4107" width="13.7109375" style="2" customWidth="1"/>
    <col min="4108" max="4162" width="12.7109375" style="2" customWidth="1"/>
    <col min="4163" max="4167" width="9.7109375" style="2" customWidth="1"/>
    <col min="4168" max="4168" width="12.28515625" style="2" customWidth="1"/>
    <col min="4169" max="4171" width="9.7109375" style="2" customWidth="1"/>
    <col min="4172" max="4172" width="10.42578125" style="2" customWidth="1"/>
    <col min="4173" max="4173" width="14.7109375" style="2" customWidth="1"/>
    <col min="4174" max="4174" width="12.28515625" style="2" customWidth="1"/>
    <col min="4175" max="4352" width="11.42578125" style="2"/>
    <col min="4353" max="4353" width="9.140625" style="2" customWidth="1"/>
    <col min="4354" max="4354" width="43.5703125" style="2" customWidth="1"/>
    <col min="4355" max="4355" width="10.85546875" style="2" customWidth="1"/>
    <col min="4356" max="4362" width="9.7109375" style="2" customWidth="1"/>
    <col min="4363" max="4363" width="13.7109375" style="2" customWidth="1"/>
    <col min="4364" max="4418" width="12.7109375" style="2" customWidth="1"/>
    <col min="4419" max="4423" width="9.7109375" style="2" customWidth="1"/>
    <col min="4424" max="4424" width="12.28515625" style="2" customWidth="1"/>
    <col min="4425" max="4427" width="9.7109375" style="2" customWidth="1"/>
    <col min="4428" max="4428" width="10.42578125" style="2" customWidth="1"/>
    <col min="4429" max="4429" width="14.7109375" style="2" customWidth="1"/>
    <col min="4430" max="4430" width="12.28515625" style="2" customWidth="1"/>
    <col min="4431" max="4608" width="11.42578125" style="2"/>
    <col min="4609" max="4609" width="9.140625" style="2" customWidth="1"/>
    <col min="4610" max="4610" width="43.5703125" style="2" customWidth="1"/>
    <col min="4611" max="4611" width="10.85546875" style="2" customWidth="1"/>
    <col min="4612" max="4618" width="9.7109375" style="2" customWidth="1"/>
    <col min="4619" max="4619" width="13.7109375" style="2" customWidth="1"/>
    <col min="4620" max="4674" width="12.7109375" style="2" customWidth="1"/>
    <col min="4675" max="4679" width="9.7109375" style="2" customWidth="1"/>
    <col min="4680" max="4680" width="12.28515625" style="2" customWidth="1"/>
    <col min="4681" max="4683" width="9.7109375" style="2" customWidth="1"/>
    <col min="4684" max="4684" width="10.42578125" style="2" customWidth="1"/>
    <col min="4685" max="4685" width="14.7109375" style="2" customWidth="1"/>
    <col min="4686" max="4686" width="12.28515625" style="2" customWidth="1"/>
    <col min="4687" max="4864" width="11.42578125" style="2"/>
    <col min="4865" max="4865" width="9.140625" style="2" customWidth="1"/>
    <col min="4866" max="4866" width="43.5703125" style="2" customWidth="1"/>
    <col min="4867" max="4867" width="10.85546875" style="2" customWidth="1"/>
    <col min="4868" max="4874" width="9.7109375" style="2" customWidth="1"/>
    <col min="4875" max="4875" width="13.7109375" style="2" customWidth="1"/>
    <col min="4876" max="4930" width="12.7109375" style="2" customWidth="1"/>
    <col min="4931" max="4935" width="9.7109375" style="2" customWidth="1"/>
    <col min="4936" max="4936" width="12.28515625" style="2" customWidth="1"/>
    <col min="4937" max="4939" width="9.7109375" style="2" customWidth="1"/>
    <col min="4940" max="4940" width="10.42578125" style="2" customWidth="1"/>
    <col min="4941" max="4941" width="14.7109375" style="2" customWidth="1"/>
    <col min="4942" max="4942" width="12.28515625" style="2" customWidth="1"/>
    <col min="4943" max="5120" width="11.42578125" style="2"/>
    <col min="5121" max="5121" width="9.140625" style="2" customWidth="1"/>
    <col min="5122" max="5122" width="43.5703125" style="2" customWidth="1"/>
    <col min="5123" max="5123" width="10.85546875" style="2" customWidth="1"/>
    <col min="5124" max="5130" width="9.7109375" style="2" customWidth="1"/>
    <col min="5131" max="5131" width="13.7109375" style="2" customWidth="1"/>
    <col min="5132" max="5186" width="12.7109375" style="2" customWidth="1"/>
    <col min="5187" max="5191" width="9.7109375" style="2" customWidth="1"/>
    <col min="5192" max="5192" width="12.28515625" style="2" customWidth="1"/>
    <col min="5193" max="5195" width="9.7109375" style="2" customWidth="1"/>
    <col min="5196" max="5196" width="10.42578125" style="2" customWidth="1"/>
    <col min="5197" max="5197" width="14.7109375" style="2" customWidth="1"/>
    <col min="5198" max="5198" width="12.28515625" style="2" customWidth="1"/>
    <col min="5199" max="5376" width="11.42578125" style="2"/>
    <col min="5377" max="5377" width="9.140625" style="2" customWidth="1"/>
    <col min="5378" max="5378" width="43.5703125" style="2" customWidth="1"/>
    <col min="5379" max="5379" width="10.85546875" style="2" customWidth="1"/>
    <col min="5380" max="5386" width="9.7109375" style="2" customWidth="1"/>
    <col min="5387" max="5387" width="13.7109375" style="2" customWidth="1"/>
    <col min="5388" max="5442" width="12.7109375" style="2" customWidth="1"/>
    <col min="5443" max="5447" width="9.7109375" style="2" customWidth="1"/>
    <col min="5448" max="5448" width="12.28515625" style="2" customWidth="1"/>
    <col min="5449" max="5451" width="9.7109375" style="2" customWidth="1"/>
    <col min="5452" max="5452" width="10.42578125" style="2" customWidth="1"/>
    <col min="5453" max="5453" width="14.7109375" style="2" customWidth="1"/>
    <col min="5454" max="5454" width="12.28515625" style="2" customWidth="1"/>
    <col min="5455" max="5632" width="11.42578125" style="2"/>
    <col min="5633" max="5633" width="9.140625" style="2" customWidth="1"/>
    <col min="5634" max="5634" width="43.5703125" style="2" customWidth="1"/>
    <col min="5635" max="5635" width="10.85546875" style="2" customWidth="1"/>
    <col min="5636" max="5642" width="9.7109375" style="2" customWidth="1"/>
    <col min="5643" max="5643" width="13.7109375" style="2" customWidth="1"/>
    <col min="5644" max="5698" width="12.7109375" style="2" customWidth="1"/>
    <col min="5699" max="5703" width="9.7109375" style="2" customWidth="1"/>
    <col min="5704" max="5704" width="12.28515625" style="2" customWidth="1"/>
    <col min="5705" max="5707" width="9.7109375" style="2" customWidth="1"/>
    <col min="5708" max="5708" width="10.42578125" style="2" customWidth="1"/>
    <col min="5709" max="5709" width="14.7109375" style="2" customWidth="1"/>
    <col min="5710" max="5710" width="12.28515625" style="2" customWidth="1"/>
    <col min="5711" max="5888" width="11.42578125" style="2"/>
    <col min="5889" max="5889" width="9.140625" style="2" customWidth="1"/>
    <col min="5890" max="5890" width="43.5703125" style="2" customWidth="1"/>
    <col min="5891" max="5891" width="10.85546875" style="2" customWidth="1"/>
    <col min="5892" max="5898" width="9.7109375" style="2" customWidth="1"/>
    <col min="5899" max="5899" width="13.7109375" style="2" customWidth="1"/>
    <col min="5900" max="5954" width="12.7109375" style="2" customWidth="1"/>
    <col min="5955" max="5959" width="9.7109375" style="2" customWidth="1"/>
    <col min="5960" max="5960" width="12.28515625" style="2" customWidth="1"/>
    <col min="5961" max="5963" width="9.7109375" style="2" customWidth="1"/>
    <col min="5964" max="5964" width="10.42578125" style="2" customWidth="1"/>
    <col min="5965" max="5965" width="14.7109375" style="2" customWidth="1"/>
    <col min="5966" max="5966" width="12.28515625" style="2" customWidth="1"/>
    <col min="5967" max="6144" width="11.42578125" style="2"/>
    <col min="6145" max="6145" width="9.140625" style="2" customWidth="1"/>
    <col min="6146" max="6146" width="43.5703125" style="2" customWidth="1"/>
    <col min="6147" max="6147" width="10.85546875" style="2" customWidth="1"/>
    <col min="6148" max="6154" width="9.7109375" style="2" customWidth="1"/>
    <col min="6155" max="6155" width="13.7109375" style="2" customWidth="1"/>
    <col min="6156" max="6210" width="12.7109375" style="2" customWidth="1"/>
    <col min="6211" max="6215" width="9.7109375" style="2" customWidth="1"/>
    <col min="6216" max="6216" width="12.28515625" style="2" customWidth="1"/>
    <col min="6217" max="6219" width="9.7109375" style="2" customWidth="1"/>
    <col min="6220" max="6220" width="10.42578125" style="2" customWidth="1"/>
    <col min="6221" max="6221" width="14.7109375" style="2" customWidth="1"/>
    <col min="6222" max="6222" width="12.28515625" style="2" customWidth="1"/>
    <col min="6223" max="6400" width="11.42578125" style="2"/>
    <col min="6401" max="6401" width="9.140625" style="2" customWidth="1"/>
    <col min="6402" max="6402" width="43.5703125" style="2" customWidth="1"/>
    <col min="6403" max="6403" width="10.85546875" style="2" customWidth="1"/>
    <col min="6404" max="6410" width="9.7109375" style="2" customWidth="1"/>
    <col min="6411" max="6411" width="13.7109375" style="2" customWidth="1"/>
    <col min="6412" max="6466" width="12.7109375" style="2" customWidth="1"/>
    <col min="6467" max="6471" width="9.7109375" style="2" customWidth="1"/>
    <col min="6472" max="6472" width="12.28515625" style="2" customWidth="1"/>
    <col min="6473" max="6475" width="9.7109375" style="2" customWidth="1"/>
    <col min="6476" max="6476" width="10.42578125" style="2" customWidth="1"/>
    <col min="6477" max="6477" width="14.7109375" style="2" customWidth="1"/>
    <col min="6478" max="6478" width="12.28515625" style="2" customWidth="1"/>
    <col min="6479" max="6656" width="11.42578125" style="2"/>
    <col min="6657" max="6657" width="9.140625" style="2" customWidth="1"/>
    <col min="6658" max="6658" width="43.5703125" style="2" customWidth="1"/>
    <col min="6659" max="6659" width="10.85546875" style="2" customWidth="1"/>
    <col min="6660" max="6666" width="9.7109375" style="2" customWidth="1"/>
    <col min="6667" max="6667" width="13.7109375" style="2" customWidth="1"/>
    <col min="6668" max="6722" width="12.7109375" style="2" customWidth="1"/>
    <col min="6723" max="6727" width="9.7109375" style="2" customWidth="1"/>
    <col min="6728" max="6728" width="12.28515625" style="2" customWidth="1"/>
    <col min="6729" max="6731" width="9.7109375" style="2" customWidth="1"/>
    <col min="6732" max="6732" width="10.42578125" style="2" customWidth="1"/>
    <col min="6733" max="6733" width="14.7109375" style="2" customWidth="1"/>
    <col min="6734" max="6734" width="12.28515625" style="2" customWidth="1"/>
    <col min="6735" max="6912" width="11.42578125" style="2"/>
    <col min="6913" max="6913" width="9.140625" style="2" customWidth="1"/>
    <col min="6914" max="6914" width="43.5703125" style="2" customWidth="1"/>
    <col min="6915" max="6915" width="10.85546875" style="2" customWidth="1"/>
    <col min="6916" max="6922" width="9.7109375" style="2" customWidth="1"/>
    <col min="6923" max="6923" width="13.7109375" style="2" customWidth="1"/>
    <col min="6924" max="6978" width="12.7109375" style="2" customWidth="1"/>
    <col min="6979" max="6983" width="9.7109375" style="2" customWidth="1"/>
    <col min="6984" max="6984" width="12.28515625" style="2" customWidth="1"/>
    <col min="6985" max="6987" width="9.7109375" style="2" customWidth="1"/>
    <col min="6988" max="6988" width="10.42578125" style="2" customWidth="1"/>
    <col min="6989" max="6989" width="14.7109375" style="2" customWidth="1"/>
    <col min="6990" max="6990" width="12.28515625" style="2" customWidth="1"/>
    <col min="6991" max="7168" width="11.42578125" style="2"/>
    <col min="7169" max="7169" width="9.140625" style="2" customWidth="1"/>
    <col min="7170" max="7170" width="43.5703125" style="2" customWidth="1"/>
    <col min="7171" max="7171" width="10.85546875" style="2" customWidth="1"/>
    <col min="7172" max="7178" width="9.7109375" style="2" customWidth="1"/>
    <col min="7179" max="7179" width="13.7109375" style="2" customWidth="1"/>
    <col min="7180" max="7234" width="12.7109375" style="2" customWidth="1"/>
    <col min="7235" max="7239" width="9.7109375" style="2" customWidth="1"/>
    <col min="7240" max="7240" width="12.28515625" style="2" customWidth="1"/>
    <col min="7241" max="7243" width="9.7109375" style="2" customWidth="1"/>
    <col min="7244" max="7244" width="10.42578125" style="2" customWidth="1"/>
    <col min="7245" max="7245" width="14.7109375" style="2" customWidth="1"/>
    <col min="7246" max="7246" width="12.28515625" style="2" customWidth="1"/>
    <col min="7247" max="7424" width="11.42578125" style="2"/>
    <col min="7425" max="7425" width="9.140625" style="2" customWidth="1"/>
    <col min="7426" max="7426" width="43.5703125" style="2" customWidth="1"/>
    <col min="7427" max="7427" width="10.85546875" style="2" customWidth="1"/>
    <col min="7428" max="7434" width="9.7109375" style="2" customWidth="1"/>
    <col min="7435" max="7435" width="13.7109375" style="2" customWidth="1"/>
    <col min="7436" max="7490" width="12.7109375" style="2" customWidth="1"/>
    <col min="7491" max="7495" width="9.7109375" style="2" customWidth="1"/>
    <col min="7496" max="7496" width="12.28515625" style="2" customWidth="1"/>
    <col min="7497" max="7499" width="9.7109375" style="2" customWidth="1"/>
    <col min="7500" max="7500" width="10.42578125" style="2" customWidth="1"/>
    <col min="7501" max="7501" width="14.7109375" style="2" customWidth="1"/>
    <col min="7502" max="7502" width="12.28515625" style="2" customWidth="1"/>
    <col min="7503" max="7680" width="11.42578125" style="2"/>
    <col min="7681" max="7681" width="9.140625" style="2" customWidth="1"/>
    <col min="7682" max="7682" width="43.5703125" style="2" customWidth="1"/>
    <col min="7683" max="7683" width="10.85546875" style="2" customWidth="1"/>
    <col min="7684" max="7690" width="9.7109375" style="2" customWidth="1"/>
    <col min="7691" max="7691" width="13.7109375" style="2" customWidth="1"/>
    <col min="7692" max="7746" width="12.7109375" style="2" customWidth="1"/>
    <col min="7747" max="7751" width="9.7109375" style="2" customWidth="1"/>
    <col min="7752" max="7752" width="12.28515625" style="2" customWidth="1"/>
    <col min="7753" max="7755" width="9.7109375" style="2" customWidth="1"/>
    <col min="7756" max="7756" width="10.42578125" style="2" customWidth="1"/>
    <col min="7757" max="7757" width="14.7109375" style="2" customWidth="1"/>
    <col min="7758" max="7758" width="12.28515625" style="2" customWidth="1"/>
    <col min="7759" max="7936" width="11.42578125" style="2"/>
    <col min="7937" max="7937" width="9.140625" style="2" customWidth="1"/>
    <col min="7938" max="7938" width="43.5703125" style="2" customWidth="1"/>
    <col min="7939" max="7939" width="10.85546875" style="2" customWidth="1"/>
    <col min="7940" max="7946" width="9.7109375" style="2" customWidth="1"/>
    <col min="7947" max="7947" width="13.7109375" style="2" customWidth="1"/>
    <col min="7948" max="8002" width="12.7109375" style="2" customWidth="1"/>
    <col min="8003" max="8007" width="9.7109375" style="2" customWidth="1"/>
    <col min="8008" max="8008" width="12.28515625" style="2" customWidth="1"/>
    <col min="8009" max="8011" width="9.7109375" style="2" customWidth="1"/>
    <col min="8012" max="8012" width="10.42578125" style="2" customWidth="1"/>
    <col min="8013" max="8013" width="14.7109375" style="2" customWidth="1"/>
    <col min="8014" max="8014" width="12.28515625" style="2" customWidth="1"/>
    <col min="8015" max="8192" width="11.42578125" style="2"/>
    <col min="8193" max="8193" width="9.140625" style="2" customWidth="1"/>
    <col min="8194" max="8194" width="43.5703125" style="2" customWidth="1"/>
    <col min="8195" max="8195" width="10.85546875" style="2" customWidth="1"/>
    <col min="8196" max="8202" width="9.7109375" style="2" customWidth="1"/>
    <col min="8203" max="8203" width="13.7109375" style="2" customWidth="1"/>
    <col min="8204" max="8258" width="12.7109375" style="2" customWidth="1"/>
    <col min="8259" max="8263" width="9.7109375" style="2" customWidth="1"/>
    <col min="8264" max="8264" width="12.28515625" style="2" customWidth="1"/>
    <col min="8265" max="8267" width="9.7109375" style="2" customWidth="1"/>
    <col min="8268" max="8268" width="10.42578125" style="2" customWidth="1"/>
    <col min="8269" max="8269" width="14.7109375" style="2" customWidth="1"/>
    <col min="8270" max="8270" width="12.28515625" style="2" customWidth="1"/>
    <col min="8271" max="8448" width="11.42578125" style="2"/>
    <col min="8449" max="8449" width="9.140625" style="2" customWidth="1"/>
    <col min="8450" max="8450" width="43.5703125" style="2" customWidth="1"/>
    <col min="8451" max="8451" width="10.85546875" style="2" customWidth="1"/>
    <col min="8452" max="8458" width="9.7109375" style="2" customWidth="1"/>
    <col min="8459" max="8459" width="13.7109375" style="2" customWidth="1"/>
    <col min="8460" max="8514" width="12.7109375" style="2" customWidth="1"/>
    <col min="8515" max="8519" width="9.7109375" style="2" customWidth="1"/>
    <col min="8520" max="8520" width="12.28515625" style="2" customWidth="1"/>
    <col min="8521" max="8523" width="9.7109375" style="2" customWidth="1"/>
    <col min="8524" max="8524" width="10.42578125" style="2" customWidth="1"/>
    <col min="8525" max="8525" width="14.7109375" style="2" customWidth="1"/>
    <col min="8526" max="8526" width="12.28515625" style="2" customWidth="1"/>
    <col min="8527" max="8704" width="11.42578125" style="2"/>
    <col min="8705" max="8705" width="9.140625" style="2" customWidth="1"/>
    <col min="8706" max="8706" width="43.5703125" style="2" customWidth="1"/>
    <col min="8707" max="8707" width="10.85546875" style="2" customWidth="1"/>
    <col min="8708" max="8714" width="9.7109375" style="2" customWidth="1"/>
    <col min="8715" max="8715" width="13.7109375" style="2" customWidth="1"/>
    <col min="8716" max="8770" width="12.7109375" style="2" customWidth="1"/>
    <col min="8771" max="8775" width="9.7109375" style="2" customWidth="1"/>
    <col min="8776" max="8776" width="12.28515625" style="2" customWidth="1"/>
    <col min="8777" max="8779" width="9.7109375" style="2" customWidth="1"/>
    <col min="8780" max="8780" width="10.42578125" style="2" customWidth="1"/>
    <col min="8781" max="8781" width="14.7109375" style="2" customWidth="1"/>
    <col min="8782" max="8782" width="12.28515625" style="2" customWidth="1"/>
    <col min="8783" max="8960" width="11.42578125" style="2"/>
    <col min="8961" max="8961" width="9.140625" style="2" customWidth="1"/>
    <col min="8962" max="8962" width="43.5703125" style="2" customWidth="1"/>
    <col min="8963" max="8963" width="10.85546875" style="2" customWidth="1"/>
    <col min="8964" max="8970" width="9.7109375" style="2" customWidth="1"/>
    <col min="8971" max="8971" width="13.7109375" style="2" customWidth="1"/>
    <col min="8972" max="9026" width="12.7109375" style="2" customWidth="1"/>
    <col min="9027" max="9031" width="9.7109375" style="2" customWidth="1"/>
    <col min="9032" max="9032" width="12.28515625" style="2" customWidth="1"/>
    <col min="9033" max="9035" width="9.7109375" style="2" customWidth="1"/>
    <col min="9036" max="9036" width="10.42578125" style="2" customWidth="1"/>
    <col min="9037" max="9037" width="14.7109375" style="2" customWidth="1"/>
    <col min="9038" max="9038" width="12.28515625" style="2" customWidth="1"/>
    <col min="9039" max="9216" width="11.42578125" style="2"/>
    <col min="9217" max="9217" width="9.140625" style="2" customWidth="1"/>
    <col min="9218" max="9218" width="43.5703125" style="2" customWidth="1"/>
    <col min="9219" max="9219" width="10.85546875" style="2" customWidth="1"/>
    <col min="9220" max="9226" width="9.7109375" style="2" customWidth="1"/>
    <col min="9227" max="9227" width="13.7109375" style="2" customWidth="1"/>
    <col min="9228" max="9282" width="12.7109375" style="2" customWidth="1"/>
    <col min="9283" max="9287" width="9.7109375" style="2" customWidth="1"/>
    <col min="9288" max="9288" width="12.28515625" style="2" customWidth="1"/>
    <col min="9289" max="9291" width="9.7109375" style="2" customWidth="1"/>
    <col min="9292" max="9292" width="10.42578125" style="2" customWidth="1"/>
    <col min="9293" max="9293" width="14.7109375" style="2" customWidth="1"/>
    <col min="9294" max="9294" width="12.28515625" style="2" customWidth="1"/>
    <col min="9295" max="9472" width="11.42578125" style="2"/>
    <col min="9473" max="9473" width="9.140625" style="2" customWidth="1"/>
    <col min="9474" max="9474" width="43.5703125" style="2" customWidth="1"/>
    <col min="9475" max="9475" width="10.85546875" style="2" customWidth="1"/>
    <col min="9476" max="9482" width="9.7109375" style="2" customWidth="1"/>
    <col min="9483" max="9483" width="13.7109375" style="2" customWidth="1"/>
    <col min="9484" max="9538" width="12.7109375" style="2" customWidth="1"/>
    <col min="9539" max="9543" width="9.7109375" style="2" customWidth="1"/>
    <col min="9544" max="9544" width="12.28515625" style="2" customWidth="1"/>
    <col min="9545" max="9547" width="9.7109375" style="2" customWidth="1"/>
    <col min="9548" max="9548" width="10.42578125" style="2" customWidth="1"/>
    <col min="9549" max="9549" width="14.7109375" style="2" customWidth="1"/>
    <col min="9550" max="9550" width="12.28515625" style="2" customWidth="1"/>
    <col min="9551" max="9728" width="11.42578125" style="2"/>
    <col min="9729" max="9729" width="9.140625" style="2" customWidth="1"/>
    <col min="9730" max="9730" width="43.5703125" style="2" customWidth="1"/>
    <col min="9731" max="9731" width="10.85546875" style="2" customWidth="1"/>
    <col min="9732" max="9738" width="9.7109375" style="2" customWidth="1"/>
    <col min="9739" max="9739" width="13.7109375" style="2" customWidth="1"/>
    <col min="9740" max="9794" width="12.7109375" style="2" customWidth="1"/>
    <col min="9795" max="9799" width="9.7109375" style="2" customWidth="1"/>
    <col min="9800" max="9800" width="12.28515625" style="2" customWidth="1"/>
    <col min="9801" max="9803" width="9.7109375" style="2" customWidth="1"/>
    <col min="9804" max="9804" width="10.42578125" style="2" customWidth="1"/>
    <col min="9805" max="9805" width="14.7109375" style="2" customWidth="1"/>
    <col min="9806" max="9806" width="12.28515625" style="2" customWidth="1"/>
    <col min="9807" max="9984" width="11.42578125" style="2"/>
    <col min="9985" max="9985" width="9.140625" style="2" customWidth="1"/>
    <col min="9986" max="9986" width="43.5703125" style="2" customWidth="1"/>
    <col min="9987" max="9987" width="10.85546875" style="2" customWidth="1"/>
    <col min="9988" max="9994" width="9.7109375" style="2" customWidth="1"/>
    <col min="9995" max="9995" width="13.7109375" style="2" customWidth="1"/>
    <col min="9996" max="10050" width="12.7109375" style="2" customWidth="1"/>
    <col min="10051" max="10055" width="9.7109375" style="2" customWidth="1"/>
    <col min="10056" max="10056" width="12.28515625" style="2" customWidth="1"/>
    <col min="10057" max="10059" width="9.7109375" style="2" customWidth="1"/>
    <col min="10060" max="10060" width="10.42578125" style="2" customWidth="1"/>
    <col min="10061" max="10061" width="14.7109375" style="2" customWidth="1"/>
    <col min="10062" max="10062" width="12.28515625" style="2" customWidth="1"/>
    <col min="10063" max="10240" width="11.42578125" style="2"/>
    <col min="10241" max="10241" width="9.140625" style="2" customWidth="1"/>
    <col min="10242" max="10242" width="43.5703125" style="2" customWidth="1"/>
    <col min="10243" max="10243" width="10.85546875" style="2" customWidth="1"/>
    <col min="10244" max="10250" width="9.7109375" style="2" customWidth="1"/>
    <col min="10251" max="10251" width="13.7109375" style="2" customWidth="1"/>
    <col min="10252" max="10306" width="12.7109375" style="2" customWidth="1"/>
    <col min="10307" max="10311" width="9.7109375" style="2" customWidth="1"/>
    <col min="10312" max="10312" width="12.28515625" style="2" customWidth="1"/>
    <col min="10313" max="10315" width="9.7109375" style="2" customWidth="1"/>
    <col min="10316" max="10316" width="10.42578125" style="2" customWidth="1"/>
    <col min="10317" max="10317" width="14.7109375" style="2" customWidth="1"/>
    <col min="10318" max="10318" width="12.28515625" style="2" customWidth="1"/>
    <col min="10319" max="10496" width="11.42578125" style="2"/>
    <col min="10497" max="10497" width="9.140625" style="2" customWidth="1"/>
    <col min="10498" max="10498" width="43.5703125" style="2" customWidth="1"/>
    <col min="10499" max="10499" width="10.85546875" style="2" customWidth="1"/>
    <col min="10500" max="10506" width="9.7109375" style="2" customWidth="1"/>
    <col min="10507" max="10507" width="13.7109375" style="2" customWidth="1"/>
    <col min="10508" max="10562" width="12.7109375" style="2" customWidth="1"/>
    <col min="10563" max="10567" width="9.7109375" style="2" customWidth="1"/>
    <col min="10568" max="10568" width="12.28515625" style="2" customWidth="1"/>
    <col min="10569" max="10571" width="9.7109375" style="2" customWidth="1"/>
    <col min="10572" max="10572" width="10.42578125" style="2" customWidth="1"/>
    <col min="10573" max="10573" width="14.7109375" style="2" customWidth="1"/>
    <col min="10574" max="10574" width="12.28515625" style="2" customWidth="1"/>
    <col min="10575" max="10752" width="11.42578125" style="2"/>
    <col min="10753" max="10753" width="9.140625" style="2" customWidth="1"/>
    <col min="10754" max="10754" width="43.5703125" style="2" customWidth="1"/>
    <col min="10755" max="10755" width="10.85546875" style="2" customWidth="1"/>
    <col min="10756" max="10762" width="9.7109375" style="2" customWidth="1"/>
    <col min="10763" max="10763" width="13.7109375" style="2" customWidth="1"/>
    <col min="10764" max="10818" width="12.7109375" style="2" customWidth="1"/>
    <col min="10819" max="10823" width="9.7109375" style="2" customWidth="1"/>
    <col min="10824" max="10824" width="12.28515625" style="2" customWidth="1"/>
    <col min="10825" max="10827" width="9.7109375" style="2" customWidth="1"/>
    <col min="10828" max="10828" width="10.42578125" style="2" customWidth="1"/>
    <col min="10829" max="10829" width="14.7109375" style="2" customWidth="1"/>
    <col min="10830" max="10830" width="12.28515625" style="2" customWidth="1"/>
    <col min="10831" max="11008" width="11.42578125" style="2"/>
    <col min="11009" max="11009" width="9.140625" style="2" customWidth="1"/>
    <col min="11010" max="11010" width="43.5703125" style="2" customWidth="1"/>
    <col min="11011" max="11011" width="10.85546875" style="2" customWidth="1"/>
    <col min="11012" max="11018" width="9.7109375" style="2" customWidth="1"/>
    <col min="11019" max="11019" width="13.7109375" style="2" customWidth="1"/>
    <col min="11020" max="11074" width="12.7109375" style="2" customWidth="1"/>
    <col min="11075" max="11079" width="9.7109375" style="2" customWidth="1"/>
    <col min="11080" max="11080" width="12.28515625" style="2" customWidth="1"/>
    <col min="11081" max="11083" width="9.7109375" style="2" customWidth="1"/>
    <col min="11084" max="11084" width="10.42578125" style="2" customWidth="1"/>
    <col min="11085" max="11085" width="14.7109375" style="2" customWidth="1"/>
    <col min="11086" max="11086" width="12.28515625" style="2" customWidth="1"/>
    <col min="11087" max="11264" width="11.42578125" style="2"/>
    <col min="11265" max="11265" width="9.140625" style="2" customWidth="1"/>
    <col min="11266" max="11266" width="43.5703125" style="2" customWidth="1"/>
    <col min="11267" max="11267" width="10.85546875" style="2" customWidth="1"/>
    <col min="11268" max="11274" width="9.7109375" style="2" customWidth="1"/>
    <col min="11275" max="11275" width="13.7109375" style="2" customWidth="1"/>
    <col min="11276" max="11330" width="12.7109375" style="2" customWidth="1"/>
    <col min="11331" max="11335" width="9.7109375" style="2" customWidth="1"/>
    <col min="11336" max="11336" width="12.28515625" style="2" customWidth="1"/>
    <col min="11337" max="11339" width="9.7109375" style="2" customWidth="1"/>
    <col min="11340" max="11340" width="10.42578125" style="2" customWidth="1"/>
    <col min="11341" max="11341" width="14.7109375" style="2" customWidth="1"/>
    <col min="11342" max="11342" width="12.28515625" style="2" customWidth="1"/>
    <col min="11343" max="11520" width="11.42578125" style="2"/>
    <col min="11521" max="11521" width="9.140625" style="2" customWidth="1"/>
    <col min="11522" max="11522" width="43.5703125" style="2" customWidth="1"/>
    <col min="11523" max="11523" width="10.85546875" style="2" customWidth="1"/>
    <col min="11524" max="11530" width="9.7109375" style="2" customWidth="1"/>
    <col min="11531" max="11531" width="13.7109375" style="2" customWidth="1"/>
    <col min="11532" max="11586" width="12.7109375" style="2" customWidth="1"/>
    <col min="11587" max="11591" width="9.7109375" style="2" customWidth="1"/>
    <col min="11592" max="11592" width="12.28515625" style="2" customWidth="1"/>
    <col min="11593" max="11595" width="9.7109375" style="2" customWidth="1"/>
    <col min="11596" max="11596" width="10.42578125" style="2" customWidth="1"/>
    <col min="11597" max="11597" width="14.7109375" style="2" customWidth="1"/>
    <col min="11598" max="11598" width="12.28515625" style="2" customWidth="1"/>
    <col min="11599" max="11776" width="11.42578125" style="2"/>
    <col min="11777" max="11777" width="9.140625" style="2" customWidth="1"/>
    <col min="11778" max="11778" width="43.5703125" style="2" customWidth="1"/>
    <col min="11779" max="11779" width="10.85546875" style="2" customWidth="1"/>
    <col min="11780" max="11786" width="9.7109375" style="2" customWidth="1"/>
    <col min="11787" max="11787" width="13.7109375" style="2" customWidth="1"/>
    <col min="11788" max="11842" width="12.7109375" style="2" customWidth="1"/>
    <col min="11843" max="11847" width="9.7109375" style="2" customWidth="1"/>
    <col min="11848" max="11848" width="12.28515625" style="2" customWidth="1"/>
    <col min="11849" max="11851" width="9.7109375" style="2" customWidth="1"/>
    <col min="11852" max="11852" width="10.42578125" style="2" customWidth="1"/>
    <col min="11853" max="11853" width="14.7109375" style="2" customWidth="1"/>
    <col min="11854" max="11854" width="12.28515625" style="2" customWidth="1"/>
    <col min="11855" max="12032" width="11.42578125" style="2"/>
    <col min="12033" max="12033" width="9.140625" style="2" customWidth="1"/>
    <col min="12034" max="12034" width="43.5703125" style="2" customWidth="1"/>
    <col min="12035" max="12035" width="10.85546875" style="2" customWidth="1"/>
    <col min="12036" max="12042" width="9.7109375" style="2" customWidth="1"/>
    <col min="12043" max="12043" width="13.7109375" style="2" customWidth="1"/>
    <col min="12044" max="12098" width="12.7109375" style="2" customWidth="1"/>
    <col min="12099" max="12103" width="9.7109375" style="2" customWidth="1"/>
    <col min="12104" max="12104" width="12.28515625" style="2" customWidth="1"/>
    <col min="12105" max="12107" width="9.7109375" style="2" customWidth="1"/>
    <col min="12108" max="12108" width="10.42578125" style="2" customWidth="1"/>
    <col min="12109" max="12109" width="14.7109375" style="2" customWidth="1"/>
    <col min="12110" max="12110" width="12.28515625" style="2" customWidth="1"/>
    <col min="12111" max="12288" width="11.42578125" style="2"/>
    <col min="12289" max="12289" width="9.140625" style="2" customWidth="1"/>
    <col min="12290" max="12290" width="43.5703125" style="2" customWidth="1"/>
    <col min="12291" max="12291" width="10.85546875" style="2" customWidth="1"/>
    <col min="12292" max="12298" width="9.7109375" style="2" customWidth="1"/>
    <col min="12299" max="12299" width="13.7109375" style="2" customWidth="1"/>
    <col min="12300" max="12354" width="12.7109375" style="2" customWidth="1"/>
    <col min="12355" max="12359" width="9.7109375" style="2" customWidth="1"/>
    <col min="12360" max="12360" width="12.28515625" style="2" customWidth="1"/>
    <col min="12361" max="12363" width="9.7109375" style="2" customWidth="1"/>
    <col min="12364" max="12364" width="10.42578125" style="2" customWidth="1"/>
    <col min="12365" max="12365" width="14.7109375" style="2" customWidth="1"/>
    <col min="12366" max="12366" width="12.28515625" style="2" customWidth="1"/>
    <col min="12367" max="12544" width="11.42578125" style="2"/>
    <col min="12545" max="12545" width="9.140625" style="2" customWidth="1"/>
    <col min="12546" max="12546" width="43.5703125" style="2" customWidth="1"/>
    <col min="12547" max="12547" width="10.85546875" style="2" customWidth="1"/>
    <col min="12548" max="12554" width="9.7109375" style="2" customWidth="1"/>
    <col min="12555" max="12555" width="13.7109375" style="2" customWidth="1"/>
    <col min="12556" max="12610" width="12.7109375" style="2" customWidth="1"/>
    <col min="12611" max="12615" width="9.7109375" style="2" customWidth="1"/>
    <col min="12616" max="12616" width="12.28515625" style="2" customWidth="1"/>
    <col min="12617" max="12619" width="9.7109375" style="2" customWidth="1"/>
    <col min="12620" max="12620" width="10.42578125" style="2" customWidth="1"/>
    <col min="12621" max="12621" width="14.7109375" style="2" customWidth="1"/>
    <col min="12622" max="12622" width="12.28515625" style="2" customWidth="1"/>
    <col min="12623" max="12800" width="11.42578125" style="2"/>
    <col min="12801" max="12801" width="9.140625" style="2" customWidth="1"/>
    <col min="12802" max="12802" width="43.5703125" style="2" customWidth="1"/>
    <col min="12803" max="12803" width="10.85546875" style="2" customWidth="1"/>
    <col min="12804" max="12810" width="9.7109375" style="2" customWidth="1"/>
    <col min="12811" max="12811" width="13.7109375" style="2" customWidth="1"/>
    <col min="12812" max="12866" width="12.7109375" style="2" customWidth="1"/>
    <col min="12867" max="12871" width="9.7109375" style="2" customWidth="1"/>
    <col min="12872" max="12872" width="12.28515625" style="2" customWidth="1"/>
    <col min="12873" max="12875" width="9.7109375" style="2" customWidth="1"/>
    <col min="12876" max="12876" width="10.42578125" style="2" customWidth="1"/>
    <col min="12877" max="12877" width="14.7109375" style="2" customWidth="1"/>
    <col min="12878" max="12878" width="12.28515625" style="2" customWidth="1"/>
    <col min="12879" max="13056" width="11.42578125" style="2"/>
    <col min="13057" max="13057" width="9.140625" style="2" customWidth="1"/>
    <col min="13058" max="13058" width="43.5703125" style="2" customWidth="1"/>
    <col min="13059" max="13059" width="10.85546875" style="2" customWidth="1"/>
    <col min="13060" max="13066" width="9.7109375" style="2" customWidth="1"/>
    <col min="13067" max="13067" width="13.7109375" style="2" customWidth="1"/>
    <col min="13068" max="13122" width="12.7109375" style="2" customWidth="1"/>
    <col min="13123" max="13127" width="9.7109375" style="2" customWidth="1"/>
    <col min="13128" max="13128" width="12.28515625" style="2" customWidth="1"/>
    <col min="13129" max="13131" width="9.7109375" style="2" customWidth="1"/>
    <col min="13132" max="13132" width="10.42578125" style="2" customWidth="1"/>
    <col min="13133" max="13133" width="14.7109375" style="2" customWidth="1"/>
    <col min="13134" max="13134" width="12.28515625" style="2" customWidth="1"/>
    <col min="13135" max="13312" width="11.42578125" style="2"/>
    <col min="13313" max="13313" width="9.140625" style="2" customWidth="1"/>
    <col min="13314" max="13314" width="43.5703125" style="2" customWidth="1"/>
    <col min="13315" max="13315" width="10.85546875" style="2" customWidth="1"/>
    <col min="13316" max="13322" width="9.7109375" style="2" customWidth="1"/>
    <col min="13323" max="13323" width="13.7109375" style="2" customWidth="1"/>
    <col min="13324" max="13378" width="12.7109375" style="2" customWidth="1"/>
    <col min="13379" max="13383" width="9.7109375" style="2" customWidth="1"/>
    <col min="13384" max="13384" width="12.28515625" style="2" customWidth="1"/>
    <col min="13385" max="13387" width="9.7109375" style="2" customWidth="1"/>
    <col min="13388" max="13388" width="10.42578125" style="2" customWidth="1"/>
    <col min="13389" max="13389" width="14.7109375" style="2" customWidth="1"/>
    <col min="13390" max="13390" width="12.28515625" style="2" customWidth="1"/>
    <col min="13391" max="13568" width="11.42578125" style="2"/>
    <col min="13569" max="13569" width="9.140625" style="2" customWidth="1"/>
    <col min="13570" max="13570" width="43.5703125" style="2" customWidth="1"/>
    <col min="13571" max="13571" width="10.85546875" style="2" customWidth="1"/>
    <col min="13572" max="13578" width="9.7109375" style="2" customWidth="1"/>
    <col min="13579" max="13579" width="13.7109375" style="2" customWidth="1"/>
    <col min="13580" max="13634" width="12.7109375" style="2" customWidth="1"/>
    <col min="13635" max="13639" width="9.7109375" style="2" customWidth="1"/>
    <col min="13640" max="13640" width="12.28515625" style="2" customWidth="1"/>
    <col min="13641" max="13643" width="9.7109375" style="2" customWidth="1"/>
    <col min="13644" max="13644" width="10.42578125" style="2" customWidth="1"/>
    <col min="13645" max="13645" width="14.7109375" style="2" customWidth="1"/>
    <col min="13646" max="13646" width="12.28515625" style="2" customWidth="1"/>
    <col min="13647" max="13824" width="11.42578125" style="2"/>
    <col min="13825" max="13825" width="9.140625" style="2" customWidth="1"/>
    <col min="13826" max="13826" width="43.5703125" style="2" customWidth="1"/>
    <col min="13827" max="13827" width="10.85546875" style="2" customWidth="1"/>
    <col min="13828" max="13834" width="9.7109375" style="2" customWidth="1"/>
    <col min="13835" max="13835" width="13.7109375" style="2" customWidth="1"/>
    <col min="13836" max="13890" width="12.7109375" style="2" customWidth="1"/>
    <col min="13891" max="13895" width="9.7109375" style="2" customWidth="1"/>
    <col min="13896" max="13896" width="12.28515625" style="2" customWidth="1"/>
    <col min="13897" max="13899" width="9.7109375" style="2" customWidth="1"/>
    <col min="13900" max="13900" width="10.42578125" style="2" customWidth="1"/>
    <col min="13901" max="13901" width="14.7109375" style="2" customWidth="1"/>
    <col min="13902" max="13902" width="12.28515625" style="2" customWidth="1"/>
    <col min="13903" max="14080" width="11.42578125" style="2"/>
    <col min="14081" max="14081" width="9.140625" style="2" customWidth="1"/>
    <col min="14082" max="14082" width="43.5703125" style="2" customWidth="1"/>
    <col min="14083" max="14083" width="10.85546875" style="2" customWidth="1"/>
    <col min="14084" max="14090" width="9.7109375" style="2" customWidth="1"/>
    <col min="14091" max="14091" width="13.7109375" style="2" customWidth="1"/>
    <col min="14092" max="14146" width="12.7109375" style="2" customWidth="1"/>
    <col min="14147" max="14151" width="9.7109375" style="2" customWidth="1"/>
    <col min="14152" max="14152" width="12.28515625" style="2" customWidth="1"/>
    <col min="14153" max="14155" width="9.7109375" style="2" customWidth="1"/>
    <col min="14156" max="14156" width="10.42578125" style="2" customWidth="1"/>
    <col min="14157" max="14157" width="14.7109375" style="2" customWidth="1"/>
    <col min="14158" max="14158" width="12.28515625" style="2" customWidth="1"/>
    <col min="14159" max="14336" width="11.42578125" style="2"/>
    <col min="14337" max="14337" width="9.140625" style="2" customWidth="1"/>
    <col min="14338" max="14338" width="43.5703125" style="2" customWidth="1"/>
    <col min="14339" max="14339" width="10.85546875" style="2" customWidth="1"/>
    <col min="14340" max="14346" width="9.7109375" style="2" customWidth="1"/>
    <col min="14347" max="14347" width="13.7109375" style="2" customWidth="1"/>
    <col min="14348" max="14402" width="12.7109375" style="2" customWidth="1"/>
    <col min="14403" max="14407" width="9.7109375" style="2" customWidth="1"/>
    <col min="14408" max="14408" width="12.28515625" style="2" customWidth="1"/>
    <col min="14409" max="14411" width="9.7109375" style="2" customWidth="1"/>
    <col min="14412" max="14412" width="10.42578125" style="2" customWidth="1"/>
    <col min="14413" max="14413" width="14.7109375" style="2" customWidth="1"/>
    <col min="14414" max="14414" width="12.28515625" style="2" customWidth="1"/>
    <col min="14415" max="14592" width="11.42578125" style="2"/>
    <col min="14593" max="14593" width="9.140625" style="2" customWidth="1"/>
    <col min="14594" max="14594" width="43.5703125" style="2" customWidth="1"/>
    <col min="14595" max="14595" width="10.85546875" style="2" customWidth="1"/>
    <col min="14596" max="14602" width="9.7109375" style="2" customWidth="1"/>
    <col min="14603" max="14603" width="13.7109375" style="2" customWidth="1"/>
    <col min="14604" max="14658" width="12.7109375" style="2" customWidth="1"/>
    <col min="14659" max="14663" width="9.7109375" style="2" customWidth="1"/>
    <col min="14664" max="14664" width="12.28515625" style="2" customWidth="1"/>
    <col min="14665" max="14667" width="9.7109375" style="2" customWidth="1"/>
    <col min="14668" max="14668" width="10.42578125" style="2" customWidth="1"/>
    <col min="14669" max="14669" width="14.7109375" style="2" customWidth="1"/>
    <col min="14670" max="14670" width="12.28515625" style="2" customWidth="1"/>
    <col min="14671" max="14848" width="11.42578125" style="2"/>
    <col min="14849" max="14849" width="9.140625" style="2" customWidth="1"/>
    <col min="14850" max="14850" width="43.5703125" style="2" customWidth="1"/>
    <col min="14851" max="14851" width="10.85546875" style="2" customWidth="1"/>
    <col min="14852" max="14858" width="9.7109375" style="2" customWidth="1"/>
    <col min="14859" max="14859" width="13.7109375" style="2" customWidth="1"/>
    <col min="14860" max="14914" width="12.7109375" style="2" customWidth="1"/>
    <col min="14915" max="14919" width="9.7109375" style="2" customWidth="1"/>
    <col min="14920" max="14920" width="12.28515625" style="2" customWidth="1"/>
    <col min="14921" max="14923" width="9.7109375" style="2" customWidth="1"/>
    <col min="14924" max="14924" width="10.42578125" style="2" customWidth="1"/>
    <col min="14925" max="14925" width="14.7109375" style="2" customWidth="1"/>
    <col min="14926" max="14926" width="12.28515625" style="2" customWidth="1"/>
    <col min="14927" max="15104" width="11.42578125" style="2"/>
    <col min="15105" max="15105" width="9.140625" style="2" customWidth="1"/>
    <col min="15106" max="15106" width="43.5703125" style="2" customWidth="1"/>
    <col min="15107" max="15107" width="10.85546875" style="2" customWidth="1"/>
    <col min="15108" max="15114" width="9.7109375" style="2" customWidth="1"/>
    <col min="15115" max="15115" width="13.7109375" style="2" customWidth="1"/>
    <col min="15116" max="15170" width="12.7109375" style="2" customWidth="1"/>
    <col min="15171" max="15175" width="9.7109375" style="2" customWidth="1"/>
    <col min="15176" max="15176" width="12.28515625" style="2" customWidth="1"/>
    <col min="15177" max="15179" width="9.7109375" style="2" customWidth="1"/>
    <col min="15180" max="15180" width="10.42578125" style="2" customWidth="1"/>
    <col min="15181" max="15181" width="14.7109375" style="2" customWidth="1"/>
    <col min="15182" max="15182" width="12.28515625" style="2" customWidth="1"/>
    <col min="15183" max="15360" width="11.42578125" style="2"/>
    <col min="15361" max="15361" width="9.140625" style="2" customWidth="1"/>
    <col min="15362" max="15362" width="43.5703125" style="2" customWidth="1"/>
    <col min="15363" max="15363" width="10.85546875" style="2" customWidth="1"/>
    <col min="15364" max="15370" width="9.7109375" style="2" customWidth="1"/>
    <col min="15371" max="15371" width="13.7109375" style="2" customWidth="1"/>
    <col min="15372" max="15426" width="12.7109375" style="2" customWidth="1"/>
    <col min="15427" max="15431" width="9.7109375" style="2" customWidth="1"/>
    <col min="15432" max="15432" width="12.28515625" style="2" customWidth="1"/>
    <col min="15433" max="15435" width="9.7109375" style="2" customWidth="1"/>
    <col min="15436" max="15436" width="10.42578125" style="2" customWidth="1"/>
    <col min="15437" max="15437" width="14.7109375" style="2" customWidth="1"/>
    <col min="15438" max="15438" width="12.28515625" style="2" customWidth="1"/>
    <col min="15439" max="15616" width="11.42578125" style="2"/>
    <col min="15617" max="15617" width="9.140625" style="2" customWidth="1"/>
    <col min="15618" max="15618" width="43.5703125" style="2" customWidth="1"/>
    <col min="15619" max="15619" width="10.85546875" style="2" customWidth="1"/>
    <col min="15620" max="15626" width="9.7109375" style="2" customWidth="1"/>
    <col min="15627" max="15627" width="13.7109375" style="2" customWidth="1"/>
    <col min="15628" max="15682" width="12.7109375" style="2" customWidth="1"/>
    <col min="15683" max="15687" width="9.7109375" style="2" customWidth="1"/>
    <col min="15688" max="15688" width="12.28515625" style="2" customWidth="1"/>
    <col min="15689" max="15691" width="9.7109375" style="2" customWidth="1"/>
    <col min="15692" max="15692" width="10.42578125" style="2" customWidth="1"/>
    <col min="15693" max="15693" width="14.7109375" style="2" customWidth="1"/>
    <col min="15694" max="15694" width="12.28515625" style="2" customWidth="1"/>
    <col min="15695" max="15872" width="11.42578125" style="2"/>
    <col min="15873" max="15873" width="9.140625" style="2" customWidth="1"/>
    <col min="15874" max="15874" width="43.5703125" style="2" customWidth="1"/>
    <col min="15875" max="15875" width="10.85546875" style="2" customWidth="1"/>
    <col min="15876" max="15882" width="9.7109375" style="2" customWidth="1"/>
    <col min="15883" max="15883" width="13.7109375" style="2" customWidth="1"/>
    <col min="15884" max="15938" width="12.7109375" style="2" customWidth="1"/>
    <col min="15939" max="15943" width="9.7109375" style="2" customWidth="1"/>
    <col min="15944" max="15944" width="12.28515625" style="2" customWidth="1"/>
    <col min="15945" max="15947" width="9.7109375" style="2" customWidth="1"/>
    <col min="15948" max="15948" width="10.42578125" style="2" customWidth="1"/>
    <col min="15949" max="15949" width="14.7109375" style="2" customWidth="1"/>
    <col min="15950" max="15950" width="12.28515625" style="2" customWidth="1"/>
    <col min="15951" max="16128" width="11.42578125" style="2"/>
    <col min="16129" max="16129" width="9.140625" style="2" customWidth="1"/>
    <col min="16130" max="16130" width="43.5703125" style="2" customWidth="1"/>
    <col min="16131" max="16131" width="10.85546875" style="2" customWidth="1"/>
    <col min="16132" max="16138" width="9.7109375" style="2" customWidth="1"/>
    <col min="16139" max="16139" width="13.7109375" style="2" customWidth="1"/>
    <col min="16140" max="16194" width="12.7109375" style="2" customWidth="1"/>
    <col min="16195" max="16199" width="9.7109375" style="2" customWidth="1"/>
    <col min="16200" max="16200" width="12.28515625" style="2" customWidth="1"/>
    <col min="16201" max="16203" width="9.7109375" style="2" customWidth="1"/>
    <col min="16204" max="16204" width="10.42578125" style="2" customWidth="1"/>
    <col min="16205" max="16205" width="14.7109375" style="2" customWidth="1"/>
    <col min="16206" max="16206" width="12.28515625" style="2" customWidth="1"/>
    <col min="16207" max="16384" width="11.42578125" style="2"/>
  </cols>
  <sheetData>
    <row r="1" spans="1:78" ht="15.75">
      <c r="F1" s="4" t="s">
        <v>256</v>
      </c>
      <c r="G1" s="492" t="s">
        <v>278</v>
      </c>
      <c r="H1" s="422"/>
      <c r="N1" s="2" t="s">
        <v>220</v>
      </c>
      <c r="BM1" s="2"/>
      <c r="BN1" s="2"/>
    </row>
    <row r="2" spans="1:78">
      <c r="B2" s="194" t="s">
        <v>0</v>
      </c>
      <c r="N2" s="8" t="s">
        <v>279</v>
      </c>
    </row>
    <row r="3" spans="1:78" ht="13.5" thickBot="1">
      <c r="C3" s="9" t="s">
        <v>85</v>
      </c>
      <c r="BN3" s="10"/>
      <c r="BT3" s="9"/>
    </row>
    <row r="4" spans="1:78" ht="14.25" thickTop="1" thickBot="1">
      <c r="L4" s="11" t="s">
        <v>86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84</v>
      </c>
      <c r="C5" s="484" t="s">
        <v>280</v>
      </c>
      <c r="D5" s="471" t="s">
        <v>87</v>
      </c>
      <c r="E5" s="471" t="s">
        <v>88</v>
      </c>
      <c r="F5" s="471" t="s">
        <v>221</v>
      </c>
      <c r="G5" s="471" t="s">
        <v>222</v>
      </c>
      <c r="H5" s="471" t="s">
        <v>89</v>
      </c>
      <c r="I5" s="471" t="s">
        <v>90</v>
      </c>
      <c r="J5" s="17" t="s">
        <v>91</v>
      </c>
      <c r="K5" s="473" t="s">
        <v>124</v>
      </c>
      <c r="L5" s="485" t="s">
        <v>281</v>
      </c>
      <c r="M5" s="423" t="s">
        <v>308</v>
      </c>
      <c r="N5" s="19" t="s">
        <v>223</v>
      </c>
      <c r="O5" s="486" t="s">
        <v>146</v>
      </c>
      <c r="P5" s="486" t="s">
        <v>282</v>
      </c>
      <c r="Q5" s="486" t="s">
        <v>283</v>
      </c>
      <c r="R5" s="19" t="s">
        <v>224</v>
      </c>
      <c r="S5" s="486" t="s">
        <v>301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225</v>
      </c>
      <c r="AA5" s="486" t="s">
        <v>311</v>
      </c>
      <c r="AB5" s="19" t="s">
        <v>135</v>
      </c>
      <c r="AC5" s="19" t="s">
        <v>226</v>
      </c>
      <c r="AD5" s="19" t="s">
        <v>136</v>
      </c>
      <c r="AE5" s="486" t="s">
        <v>242</v>
      </c>
      <c r="AF5" s="486" t="s">
        <v>302</v>
      </c>
      <c r="AG5" s="486" t="s">
        <v>151</v>
      </c>
      <c r="AH5" s="486" t="s">
        <v>303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227</v>
      </c>
      <c r="AO5" s="19" t="s">
        <v>47</v>
      </c>
      <c r="AP5" s="486" t="s">
        <v>290</v>
      </c>
      <c r="AQ5" s="19" t="s">
        <v>228</v>
      </c>
      <c r="AR5" s="19" t="s">
        <v>51</v>
      </c>
      <c r="AS5" s="19" t="s">
        <v>229</v>
      </c>
      <c r="AT5" s="19" t="s">
        <v>137</v>
      </c>
      <c r="AU5" s="19" t="s">
        <v>138</v>
      </c>
      <c r="AV5" s="19" t="s">
        <v>230</v>
      </c>
      <c r="AW5" s="19" t="s">
        <v>231</v>
      </c>
      <c r="AX5" s="19" t="s">
        <v>232</v>
      </c>
      <c r="AY5" s="19" t="s">
        <v>233</v>
      </c>
      <c r="AZ5" s="19" t="s">
        <v>234</v>
      </c>
      <c r="BA5" s="19" t="s">
        <v>235</v>
      </c>
      <c r="BB5" s="19" t="s">
        <v>236</v>
      </c>
      <c r="BC5" s="19" t="s">
        <v>63</v>
      </c>
      <c r="BD5" s="19" t="s">
        <v>237</v>
      </c>
      <c r="BE5" s="486" t="s">
        <v>74</v>
      </c>
      <c r="BF5" s="19" t="s">
        <v>67</v>
      </c>
      <c r="BG5" s="486" t="s">
        <v>304</v>
      </c>
      <c r="BH5" s="19" t="s">
        <v>238</v>
      </c>
      <c r="BI5" s="486" t="s">
        <v>247</v>
      </c>
      <c r="BJ5" s="19" t="s">
        <v>239</v>
      </c>
      <c r="BK5" s="19" t="s">
        <v>240</v>
      </c>
      <c r="BL5" s="471" t="s">
        <v>139</v>
      </c>
      <c r="BM5" s="473" t="s">
        <v>92</v>
      </c>
      <c r="BN5" s="20" t="s">
        <v>93</v>
      </c>
      <c r="BO5" s="21" t="s">
        <v>94</v>
      </c>
      <c r="BZ5" s="2"/>
    </row>
    <row r="6" spans="1:78" ht="15" customHeight="1">
      <c r="A6" s="22"/>
      <c r="B6" s="472"/>
      <c r="C6" s="24"/>
      <c r="D6" s="472"/>
      <c r="E6" s="472"/>
      <c r="F6" s="472"/>
      <c r="G6" s="472"/>
      <c r="H6" s="472"/>
      <c r="I6" s="472"/>
      <c r="J6" s="472"/>
      <c r="K6" s="472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474"/>
      <c r="BN6" s="27"/>
      <c r="BO6" s="28"/>
      <c r="BZ6" s="2"/>
    </row>
    <row r="7" spans="1:78" ht="15" customHeight="1" thickBot="1">
      <c r="A7" s="29"/>
      <c r="B7" s="30"/>
      <c r="C7" s="31"/>
      <c r="D7" s="30"/>
      <c r="E7" s="30"/>
      <c r="F7" s="30"/>
      <c r="G7" s="30"/>
      <c r="H7" s="30"/>
      <c r="I7" s="30"/>
      <c r="J7" s="30"/>
      <c r="K7" s="30"/>
      <c r="L7" s="32" t="s">
        <v>15</v>
      </c>
      <c r="M7" s="31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30</v>
      </c>
      <c r="AB7" s="31" t="s">
        <v>31</v>
      </c>
      <c r="AC7" s="31" t="s">
        <v>32</v>
      </c>
      <c r="AD7" s="31" t="s">
        <v>33</v>
      </c>
      <c r="AE7" s="31" t="s">
        <v>34</v>
      </c>
      <c r="AF7" s="31" t="s">
        <v>35</v>
      </c>
      <c r="AG7" s="31" t="s">
        <v>36</v>
      </c>
      <c r="AH7" s="31" t="s">
        <v>37</v>
      </c>
      <c r="AI7" s="31" t="s">
        <v>38</v>
      </c>
      <c r="AJ7" s="31" t="s">
        <v>39</v>
      </c>
      <c r="AK7" s="31" t="s">
        <v>40</v>
      </c>
      <c r="AL7" s="31" t="s">
        <v>42</v>
      </c>
      <c r="AM7" s="31" t="s">
        <v>44</v>
      </c>
      <c r="AN7" s="31" t="s">
        <v>45</v>
      </c>
      <c r="AO7" s="31" t="s">
        <v>46</v>
      </c>
      <c r="AP7" s="31" t="s">
        <v>48</v>
      </c>
      <c r="AQ7" s="31" t="s">
        <v>49</v>
      </c>
      <c r="AR7" s="31" t="s">
        <v>50</v>
      </c>
      <c r="AS7" s="31" t="s">
        <v>52</v>
      </c>
      <c r="AT7" s="31" t="s">
        <v>53</v>
      </c>
      <c r="AU7" s="31" t="s">
        <v>54</v>
      </c>
      <c r="AV7" s="31" t="s">
        <v>55</v>
      </c>
      <c r="AW7" s="31" t="s">
        <v>56</v>
      </c>
      <c r="AX7" s="31" t="s">
        <v>57</v>
      </c>
      <c r="AY7" s="31" t="s">
        <v>58</v>
      </c>
      <c r="AZ7" s="31" t="s">
        <v>59</v>
      </c>
      <c r="BA7" s="31" t="s">
        <v>60</v>
      </c>
      <c r="BB7" s="31" t="s">
        <v>61</v>
      </c>
      <c r="BC7" s="31" t="s">
        <v>62</v>
      </c>
      <c r="BD7" s="31" t="s">
        <v>64</v>
      </c>
      <c r="BE7" s="31" t="s">
        <v>65</v>
      </c>
      <c r="BF7" s="31" t="s">
        <v>66</v>
      </c>
      <c r="BG7" s="31" t="s">
        <v>68</v>
      </c>
      <c r="BH7" s="31" t="s">
        <v>69</v>
      </c>
      <c r="BI7" s="31" t="s">
        <v>70</v>
      </c>
      <c r="BJ7" s="31" t="s">
        <v>71</v>
      </c>
      <c r="BK7" s="31" t="s">
        <v>75</v>
      </c>
      <c r="BL7" s="31" t="s">
        <v>76</v>
      </c>
      <c r="BM7" s="33"/>
      <c r="BN7" s="27"/>
      <c r="BO7" s="28"/>
      <c r="BZ7" s="2"/>
    </row>
    <row r="8" spans="1:78" ht="13.5" thickTop="1">
      <c r="A8" s="22" t="s">
        <v>15</v>
      </c>
      <c r="B8" s="34" t="s">
        <v>281</v>
      </c>
      <c r="C8" s="35">
        <f>D8+E8+F8+G8+H8+I8+J8+K8</f>
        <v>16603.694</v>
      </c>
      <c r="D8" s="34">
        <v>2378.6210000000001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247.845</v>
      </c>
      <c r="K8" s="34">
        <f>BM8+BN8+BO8</f>
        <v>13977.228000000001</v>
      </c>
      <c r="L8" s="36">
        <v>9123.1820000000007</v>
      </c>
      <c r="M8" s="35">
        <v>0</v>
      </c>
      <c r="N8" s="35">
        <v>0</v>
      </c>
      <c r="O8" s="35">
        <v>421.315</v>
      </c>
      <c r="P8" s="35">
        <v>0</v>
      </c>
      <c r="Q8" s="35">
        <v>0</v>
      </c>
      <c r="R8" s="35">
        <v>0</v>
      </c>
      <c r="S8" s="35">
        <v>74.397999999999996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0.24299999999999999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1.1359999999999999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7">
        <f>SUM(L8:BL8)</f>
        <v>9620.2740000000013</v>
      </c>
      <c r="BN8" s="38"/>
      <c r="BO8" s="139">
        <v>4356.9539999999997</v>
      </c>
      <c r="BZ8" s="2"/>
    </row>
    <row r="9" spans="1:78">
      <c r="A9" s="22" t="s">
        <v>16</v>
      </c>
      <c r="B9" s="424" t="s">
        <v>308</v>
      </c>
      <c r="C9" s="35">
        <f t="shared" ref="C9:C60" si="0">D9+E9+F9+G9+H9+I9+J9+K9</f>
        <v>9020.0560000000005</v>
      </c>
      <c r="D9" s="34">
        <v>2682.058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10.196999999999999</v>
      </c>
      <c r="K9" s="34">
        <f t="shared" ref="K9:K60" si="1">BM9+BN9+BO9</f>
        <v>6327.8009999999995</v>
      </c>
      <c r="L9" s="36">
        <v>0</v>
      </c>
      <c r="M9" s="35">
        <v>6150.96</v>
      </c>
      <c r="N9" s="35">
        <v>0</v>
      </c>
      <c r="O9" s="35">
        <v>40.686999999999998</v>
      </c>
      <c r="P9" s="35">
        <v>0</v>
      </c>
      <c r="Q9" s="35">
        <v>0</v>
      </c>
      <c r="R9" s="35">
        <v>0</v>
      </c>
      <c r="S9" s="35">
        <v>89.453999999999994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7">
        <f t="shared" ref="BM9:BM60" si="2">SUM(L9:BL9)</f>
        <v>6281.1009999999997</v>
      </c>
      <c r="BN9" s="39"/>
      <c r="BO9" s="140">
        <v>46.7</v>
      </c>
      <c r="BZ9" s="2"/>
    </row>
    <row r="10" spans="1:78">
      <c r="A10" s="22" t="s">
        <v>17</v>
      </c>
      <c r="B10" s="34" t="s">
        <v>223</v>
      </c>
      <c r="C10" s="35">
        <f t="shared" si="0"/>
        <v>1492.1890000000001</v>
      </c>
      <c r="D10" s="34">
        <v>584.25599999999997</v>
      </c>
      <c r="E10" s="34">
        <v>0</v>
      </c>
      <c r="F10" s="34">
        <v>8.0510000000000002</v>
      </c>
      <c r="G10" s="34">
        <v>0</v>
      </c>
      <c r="H10" s="34">
        <v>0</v>
      </c>
      <c r="I10" s="34">
        <v>0</v>
      </c>
      <c r="J10" s="34">
        <v>6.5720000000000001</v>
      </c>
      <c r="K10" s="34">
        <f t="shared" si="1"/>
        <v>893.31000000000006</v>
      </c>
      <c r="L10" s="36">
        <v>0</v>
      </c>
      <c r="M10" s="35">
        <v>0</v>
      </c>
      <c r="N10" s="35">
        <v>710.02200000000005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8.2750000000000004</v>
      </c>
      <c r="AF10" s="35">
        <v>0</v>
      </c>
      <c r="AG10" s="35">
        <v>0</v>
      </c>
      <c r="AH10" s="35">
        <v>17.756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7.97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7">
        <f t="shared" si="2"/>
        <v>744.02300000000002</v>
      </c>
      <c r="BN10" s="39"/>
      <c r="BO10" s="140">
        <v>149.28700000000001</v>
      </c>
      <c r="BZ10" s="2"/>
    </row>
    <row r="11" spans="1:78">
      <c r="A11" s="22" t="s">
        <v>18</v>
      </c>
      <c r="B11" s="34" t="s">
        <v>146</v>
      </c>
      <c r="C11" s="35">
        <f t="shared" si="0"/>
        <v>40561.328999999998</v>
      </c>
      <c r="D11" s="34">
        <v>5559.5919999999996</v>
      </c>
      <c r="E11" s="34">
        <v>0</v>
      </c>
      <c r="F11" s="34">
        <v>2781.6529999999998</v>
      </c>
      <c r="G11" s="34">
        <v>0</v>
      </c>
      <c r="H11" s="34">
        <v>0</v>
      </c>
      <c r="I11" s="34">
        <v>0</v>
      </c>
      <c r="J11" s="34">
        <v>2843.373</v>
      </c>
      <c r="K11" s="34">
        <f t="shared" si="1"/>
        <v>29376.710999999999</v>
      </c>
      <c r="L11" s="36">
        <v>494.24099999999999</v>
      </c>
      <c r="M11" s="35">
        <v>12.641</v>
      </c>
      <c r="N11" s="35">
        <v>0</v>
      </c>
      <c r="O11" s="35">
        <v>11414.834000000001</v>
      </c>
      <c r="P11" s="35">
        <v>91.962000000000003</v>
      </c>
      <c r="Q11" s="35">
        <v>0</v>
      </c>
      <c r="R11" s="35">
        <v>0</v>
      </c>
      <c r="S11" s="35">
        <v>92.343999999999994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7.0999999999999994E-2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27.428999999999998</v>
      </c>
      <c r="AI11" s="35">
        <v>10.648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7">
        <f t="shared" si="2"/>
        <v>12144.169999999998</v>
      </c>
      <c r="BN11" s="39"/>
      <c r="BO11" s="140">
        <v>17232.541000000001</v>
      </c>
      <c r="BZ11" s="2"/>
    </row>
    <row r="12" spans="1:78">
      <c r="A12" s="22" t="s">
        <v>19</v>
      </c>
      <c r="B12" s="34" t="s">
        <v>282</v>
      </c>
      <c r="C12" s="35">
        <f t="shared" si="0"/>
        <v>13188.003000000001</v>
      </c>
      <c r="D12" s="34">
        <v>1247.8620000000001</v>
      </c>
      <c r="E12" s="34">
        <v>0</v>
      </c>
      <c r="F12" s="34">
        <v>926.00900000000001</v>
      </c>
      <c r="G12" s="34">
        <v>0</v>
      </c>
      <c r="H12" s="34">
        <v>0</v>
      </c>
      <c r="I12" s="34">
        <v>0</v>
      </c>
      <c r="J12" s="34">
        <v>2660.915</v>
      </c>
      <c r="K12" s="34">
        <f t="shared" si="1"/>
        <v>8353.2170000000006</v>
      </c>
      <c r="L12" s="36">
        <v>1098.798</v>
      </c>
      <c r="M12" s="35">
        <v>0</v>
      </c>
      <c r="N12" s="35">
        <v>0</v>
      </c>
      <c r="O12" s="35">
        <v>272.85199999999998</v>
      </c>
      <c r="P12" s="35">
        <v>4100.5990000000002</v>
      </c>
      <c r="Q12" s="35">
        <v>0</v>
      </c>
      <c r="R12" s="35">
        <v>5.8280000000000003</v>
      </c>
      <c r="S12" s="35">
        <v>15.53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0.66800000000000004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7">
        <f t="shared" si="2"/>
        <v>5494.2749999999996</v>
      </c>
      <c r="BN12" s="39"/>
      <c r="BO12" s="140">
        <v>2858.942</v>
      </c>
      <c r="BZ12" s="2"/>
    </row>
    <row r="13" spans="1:78">
      <c r="A13" s="22" t="s">
        <v>20</v>
      </c>
      <c r="B13" s="34" t="s">
        <v>283</v>
      </c>
      <c r="C13" s="35">
        <f t="shared" si="0"/>
        <v>1368.09</v>
      </c>
      <c r="D13" s="34">
        <v>463.97399999999999</v>
      </c>
      <c r="E13" s="34">
        <v>0</v>
      </c>
      <c r="F13" s="34">
        <v>148.13200000000001</v>
      </c>
      <c r="G13" s="34">
        <v>0</v>
      </c>
      <c r="H13" s="34">
        <v>21.460999999999999</v>
      </c>
      <c r="I13" s="34">
        <v>0</v>
      </c>
      <c r="J13" s="34">
        <v>76.073999999999998</v>
      </c>
      <c r="K13" s="34">
        <f t="shared" si="1"/>
        <v>658.44899999999996</v>
      </c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498.63099999999997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7">
        <f t="shared" si="2"/>
        <v>498.63099999999997</v>
      </c>
      <c r="BN13" s="39"/>
      <c r="BO13" s="140">
        <v>159.81800000000001</v>
      </c>
      <c r="BZ13" s="2"/>
    </row>
    <row r="14" spans="1:78">
      <c r="A14" s="22" t="s">
        <v>21</v>
      </c>
      <c r="B14" s="34" t="s">
        <v>224</v>
      </c>
      <c r="C14" s="35">
        <f t="shared" si="0"/>
        <v>5658.8359999999993</v>
      </c>
      <c r="D14" s="34">
        <v>1111.1130000000001</v>
      </c>
      <c r="E14" s="34">
        <v>0</v>
      </c>
      <c r="F14" s="34">
        <v>408.29500000000002</v>
      </c>
      <c r="G14" s="34">
        <v>0</v>
      </c>
      <c r="H14" s="34">
        <v>0</v>
      </c>
      <c r="I14" s="34">
        <v>0</v>
      </c>
      <c r="J14" s="34">
        <v>473.47</v>
      </c>
      <c r="K14" s="34">
        <f t="shared" si="1"/>
        <v>3665.9579999999996</v>
      </c>
      <c r="L14" s="36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1218.4649999999999</v>
      </c>
      <c r="S14" s="35">
        <v>179.6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0.75900000000000001</v>
      </c>
      <c r="AA14" s="35">
        <v>1.79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136.22900000000001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7">
        <f t="shared" si="2"/>
        <v>1536.8429999999998</v>
      </c>
      <c r="BN14" s="39"/>
      <c r="BO14" s="140">
        <v>2129.1149999999998</v>
      </c>
      <c r="BZ14" s="2"/>
    </row>
    <row r="15" spans="1:78">
      <c r="A15" s="22" t="s">
        <v>22</v>
      </c>
      <c r="B15" s="34" t="s">
        <v>241</v>
      </c>
      <c r="C15" s="35">
        <f t="shared" si="0"/>
        <v>2790.69</v>
      </c>
      <c r="D15" s="34">
        <v>508.298</v>
      </c>
      <c r="E15" s="34">
        <v>0</v>
      </c>
      <c r="F15" s="34">
        <v>141.166</v>
      </c>
      <c r="G15" s="34">
        <v>0</v>
      </c>
      <c r="H15" s="34">
        <v>0</v>
      </c>
      <c r="I15" s="34">
        <v>0</v>
      </c>
      <c r="J15" s="34">
        <v>126.471</v>
      </c>
      <c r="K15" s="34">
        <f t="shared" si="1"/>
        <v>2014.7550000000001</v>
      </c>
      <c r="L15" s="36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451.94600000000003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144.01499999999999</v>
      </c>
      <c r="AA15" s="35">
        <v>4.1959999999999997</v>
      </c>
      <c r="AB15" s="35">
        <v>0</v>
      </c>
      <c r="AC15" s="35">
        <v>0</v>
      </c>
      <c r="AD15" s="35">
        <v>0</v>
      </c>
      <c r="AE15" s="35">
        <v>3.5619999999999998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7">
        <f t="shared" si="2"/>
        <v>603.71900000000005</v>
      </c>
      <c r="BN15" s="39"/>
      <c r="BO15" s="140">
        <v>1411.0360000000001</v>
      </c>
      <c r="BZ15" s="2"/>
    </row>
    <row r="16" spans="1:78">
      <c r="A16" s="22" t="s">
        <v>23</v>
      </c>
      <c r="B16" s="34" t="s">
        <v>293</v>
      </c>
      <c r="C16" s="35">
        <f t="shared" si="0"/>
        <v>34732.531000000003</v>
      </c>
      <c r="D16" s="34">
        <v>5620.5140000000001</v>
      </c>
      <c r="E16" s="34">
        <v>0</v>
      </c>
      <c r="F16" s="34">
        <v>1026.308</v>
      </c>
      <c r="G16" s="34">
        <v>0</v>
      </c>
      <c r="H16" s="34">
        <v>74.988</v>
      </c>
      <c r="I16" s="34">
        <v>0</v>
      </c>
      <c r="J16" s="34">
        <v>1018.8390000000001</v>
      </c>
      <c r="K16" s="34">
        <f t="shared" si="1"/>
        <v>26991.882000000001</v>
      </c>
      <c r="L16" s="36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7.5999999999999998E-2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7">
        <f t="shared" si="2"/>
        <v>7.5999999999999998E-2</v>
      </c>
      <c r="BN16" s="39"/>
      <c r="BO16" s="140">
        <v>26991.806</v>
      </c>
      <c r="BZ16" s="2"/>
    </row>
    <row r="17" spans="1:78">
      <c r="A17" s="22" t="s">
        <v>24</v>
      </c>
      <c r="B17" s="34" t="s">
        <v>147</v>
      </c>
      <c r="C17" s="35">
        <f t="shared" si="0"/>
        <v>7030.0789999999997</v>
      </c>
      <c r="D17" s="34">
        <v>1106.769</v>
      </c>
      <c r="E17" s="34">
        <v>0</v>
      </c>
      <c r="F17" s="34">
        <v>371.33199999999999</v>
      </c>
      <c r="G17" s="34">
        <v>0</v>
      </c>
      <c r="H17" s="34">
        <v>0</v>
      </c>
      <c r="I17" s="34">
        <v>0</v>
      </c>
      <c r="J17" s="34">
        <v>476.755</v>
      </c>
      <c r="K17" s="34">
        <f t="shared" si="1"/>
        <v>5075.223</v>
      </c>
      <c r="L17" s="36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11.976000000000001</v>
      </c>
      <c r="S17" s="35">
        <v>0</v>
      </c>
      <c r="T17" s="35">
        <v>0</v>
      </c>
      <c r="U17" s="35">
        <v>1129.2539999999999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19.974</v>
      </c>
      <c r="AB17" s="35">
        <v>0</v>
      </c>
      <c r="AC17" s="35">
        <v>0</v>
      </c>
      <c r="AD17" s="35">
        <v>0</v>
      </c>
      <c r="AE17" s="35">
        <v>37.673000000000002</v>
      </c>
      <c r="AF17" s="35">
        <v>0</v>
      </c>
      <c r="AG17" s="35">
        <v>139.017</v>
      </c>
      <c r="AH17" s="35">
        <v>0.86</v>
      </c>
      <c r="AI17" s="35">
        <v>0.65300000000000002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7">
        <f t="shared" si="2"/>
        <v>1339.4069999999999</v>
      </c>
      <c r="BN17" s="39"/>
      <c r="BO17" s="140">
        <v>3735.8159999999998</v>
      </c>
      <c r="BZ17" s="2"/>
    </row>
    <row r="18" spans="1:78">
      <c r="A18" s="22" t="s">
        <v>25</v>
      </c>
      <c r="B18" s="34" t="s">
        <v>148</v>
      </c>
      <c r="C18" s="35">
        <f t="shared" si="0"/>
        <v>2793.3959999999997</v>
      </c>
      <c r="D18" s="34">
        <v>1052.1389999999999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5.9950000000000001</v>
      </c>
      <c r="K18" s="34">
        <f t="shared" si="1"/>
        <v>1735.2619999999999</v>
      </c>
      <c r="L18" s="36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557.577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7">
        <f t="shared" si="2"/>
        <v>557.577</v>
      </c>
      <c r="BN18" s="39"/>
      <c r="BO18" s="140">
        <v>1177.6849999999999</v>
      </c>
      <c r="BZ18" s="2"/>
    </row>
    <row r="19" spans="1:78">
      <c r="A19" s="22" t="s">
        <v>26</v>
      </c>
      <c r="B19" s="34" t="s">
        <v>294</v>
      </c>
      <c r="C19" s="35">
        <f t="shared" si="0"/>
        <v>4201.33</v>
      </c>
      <c r="D19" s="34">
        <v>441.59199999999998</v>
      </c>
      <c r="E19" s="34">
        <v>0</v>
      </c>
      <c r="F19" s="34">
        <v>52.505000000000003</v>
      </c>
      <c r="G19" s="34">
        <v>0</v>
      </c>
      <c r="H19" s="34">
        <v>0</v>
      </c>
      <c r="I19" s="34">
        <v>0</v>
      </c>
      <c r="J19" s="34">
        <v>314.15899999999999</v>
      </c>
      <c r="K19" s="34">
        <f t="shared" si="1"/>
        <v>3393.0740000000001</v>
      </c>
      <c r="L19" s="36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360.86200000000002</v>
      </c>
      <c r="X19" s="35">
        <v>0</v>
      </c>
      <c r="Y19" s="35">
        <v>0</v>
      </c>
      <c r="Z19" s="35">
        <v>2.141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7">
        <f t="shared" si="2"/>
        <v>363.00300000000004</v>
      </c>
      <c r="BN19" s="39"/>
      <c r="BO19" s="140">
        <v>3030.0709999999999</v>
      </c>
      <c r="BZ19" s="2"/>
    </row>
    <row r="20" spans="1:78">
      <c r="A20" s="22" t="s">
        <v>27</v>
      </c>
      <c r="B20" s="34" t="s">
        <v>149</v>
      </c>
      <c r="C20" s="35">
        <f t="shared" si="0"/>
        <v>8774.9330000000009</v>
      </c>
      <c r="D20" s="34">
        <v>1764.6010000000001</v>
      </c>
      <c r="E20" s="34">
        <v>0</v>
      </c>
      <c r="F20" s="34">
        <v>43.762999999999998</v>
      </c>
      <c r="G20" s="34">
        <v>0</v>
      </c>
      <c r="H20" s="34">
        <v>0</v>
      </c>
      <c r="I20" s="34">
        <v>0</v>
      </c>
      <c r="J20" s="34">
        <v>469.72300000000001</v>
      </c>
      <c r="K20" s="34">
        <f t="shared" si="1"/>
        <v>6496.8460000000005</v>
      </c>
      <c r="L20" s="36">
        <v>0</v>
      </c>
      <c r="M20" s="35">
        <v>0</v>
      </c>
      <c r="N20" s="35">
        <v>12.396000000000001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853.78</v>
      </c>
      <c r="Y20" s="35">
        <v>0</v>
      </c>
      <c r="Z20" s="35">
        <v>0</v>
      </c>
      <c r="AA20" s="35">
        <v>0.80200000000000005</v>
      </c>
      <c r="AB20" s="35">
        <v>0</v>
      </c>
      <c r="AC20" s="35">
        <v>0</v>
      </c>
      <c r="AD20" s="35">
        <v>0</v>
      </c>
      <c r="AE20" s="35">
        <v>50.761000000000003</v>
      </c>
      <c r="AF20" s="35">
        <v>0</v>
      </c>
      <c r="AG20" s="35">
        <v>3.4359999999999999</v>
      </c>
      <c r="AH20" s="35">
        <v>464.53500000000003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7">
        <f t="shared" si="2"/>
        <v>1385.71</v>
      </c>
      <c r="BN20" s="39"/>
      <c r="BO20" s="140">
        <v>5111.1360000000004</v>
      </c>
      <c r="BZ20" s="2"/>
    </row>
    <row r="21" spans="1:78">
      <c r="A21" s="22" t="s">
        <v>28</v>
      </c>
      <c r="B21" s="34" t="s">
        <v>295</v>
      </c>
      <c r="C21" s="35">
        <f t="shared" si="0"/>
        <v>9874.9390000000003</v>
      </c>
      <c r="D21" s="34">
        <v>2566.7689999999998</v>
      </c>
      <c r="E21" s="34">
        <v>0</v>
      </c>
      <c r="F21" s="34">
        <v>76.525999999999996</v>
      </c>
      <c r="G21" s="34">
        <v>0</v>
      </c>
      <c r="H21" s="34">
        <v>0</v>
      </c>
      <c r="I21" s="34">
        <v>0</v>
      </c>
      <c r="J21" s="34">
        <v>215.43199999999999</v>
      </c>
      <c r="K21" s="34">
        <f t="shared" si="1"/>
        <v>7016.2120000000004</v>
      </c>
      <c r="L21" s="36">
        <v>0</v>
      </c>
      <c r="M21" s="35">
        <v>0</v>
      </c>
      <c r="N21" s="35">
        <v>10.084</v>
      </c>
      <c r="O21" s="35">
        <v>0</v>
      </c>
      <c r="P21" s="35">
        <v>0</v>
      </c>
      <c r="Q21" s="35">
        <v>0</v>
      </c>
      <c r="R21" s="35">
        <v>0</v>
      </c>
      <c r="S21" s="35">
        <v>66.238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1038.9290000000001</v>
      </c>
      <c r="Z21" s="35">
        <v>21.181999999999999</v>
      </c>
      <c r="AA21" s="35">
        <v>8.25</v>
      </c>
      <c r="AB21" s="35">
        <v>0</v>
      </c>
      <c r="AC21" s="35">
        <v>0</v>
      </c>
      <c r="AD21" s="35">
        <v>0</v>
      </c>
      <c r="AE21" s="35">
        <v>2.5230000000000001</v>
      </c>
      <c r="AF21" s="35">
        <v>173.643</v>
      </c>
      <c r="AG21" s="35">
        <v>4.5670000000000002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7">
        <f t="shared" si="2"/>
        <v>1325.4160000000002</v>
      </c>
      <c r="BN21" s="39"/>
      <c r="BO21" s="140">
        <v>5690.7960000000003</v>
      </c>
      <c r="BZ21" s="2"/>
    </row>
    <row r="22" spans="1:78">
      <c r="A22" s="22" t="s">
        <v>29</v>
      </c>
      <c r="B22" s="34" t="s">
        <v>225</v>
      </c>
      <c r="C22" s="35">
        <f t="shared" si="0"/>
        <v>2817.9369999999999</v>
      </c>
      <c r="D22" s="34">
        <v>529.62699999999995</v>
      </c>
      <c r="E22" s="34">
        <v>0</v>
      </c>
      <c r="F22" s="34">
        <v>232.83699999999999</v>
      </c>
      <c r="G22" s="34">
        <v>0</v>
      </c>
      <c r="H22" s="34">
        <v>0</v>
      </c>
      <c r="I22" s="34">
        <v>0</v>
      </c>
      <c r="J22" s="34">
        <v>323.673</v>
      </c>
      <c r="K22" s="34">
        <f t="shared" si="1"/>
        <v>1731.8000000000002</v>
      </c>
      <c r="L22" s="36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5.9219999999999997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437.50900000000001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3.129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7">
        <f t="shared" si="2"/>
        <v>446.56000000000006</v>
      </c>
      <c r="BN22" s="39"/>
      <c r="BO22" s="140">
        <v>1285.24</v>
      </c>
      <c r="BZ22" s="2"/>
    </row>
    <row r="23" spans="1:78">
      <c r="A23" s="22" t="s">
        <v>30</v>
      </c>
      <c r="B23" s="34" t="s">
        <v>311</v>
      </c>
      <c r="C23" s="35">
        <f t="shared" si="0"/>
        <v>32676.954000000002</v>
      </c>
      <c r="D23" s="34">
        <v>6679.1220000000003</v>
      </c>
      <c r="E23" s="34">
        <v>0</v>
      </c>
      <c r="F23" s="34">
        <v>1638.616</v>
      </c>
      <c r="G23" s="34">
        <v>0</v>
      </c>
      <c r="H23" s="34">
        <v>0</v>
      </c>
      <c r="I23" s="34">
        <v>0</v>
      </c>
      <c r="J23" s="34">
        <v>1831.48</v>
      </c>
      <c r="K23" s="34">
        <f t="shared" si="1"/>
        <v>22527.736000000001</v>
      </c>
      <c r="L23" s="36">
        <v>0</v>
      </c>
      <c r="M23" s="35">
        <v>0</v>
      </c>
      <c r="N23" s="35">
        <v>0</v>
      </c>
      <c r="O23" s="35">
        <v>3.548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9.7629999999999999</v>
      </c>
      <c r="AA23" s="35">
        <v>800.34199999999998</v>
      </c>
      <c r="AB23" s="35">
        <v>0</v>
      </c>
      <c r="AC23" s="35">
        <v>0</v>
      </c>
      <c r="AD23" s="35">
        <v>0</v>
      </c>
      <c r="AE23" s="35">
        <v>0.57999999999999996</v>
      </c>
      <c r="AF23" s="35">
        <v>26.707000000000001</v>
      </c>
      <c r="AG23" s="35">
        <v>1.7999999999999999E-2</v>
      </c>
      <c r="AH23" s="35">
        <v>0</v>
      </c>
      <c r="AI23" s="35">
        <v>11.872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7">
        <f t="shared" si="2"/>
        <v>852.83</v>
      </c>
      <c r="BN23" s="39"/>
      <c r="BO23" s="140">
        <v>21674.905999999999</v>
      </c>
      <c r="BZ23" s="2"/>
    </row>
    <row r="24" spans="1:78">
      <c r="A24" s="22" t="s">
        <v>31</v>
      </c>
      <c r="B24" s="34" t="s">
        <v>150</v>
      </c>
      <c r="C24" s="35">
        <f t="shared" si="0"/>
        <v>1821.1499999999996</v>
      </c>
      <c r="D24" s="34">
        <v>0</v>
      </c>
      <c r="E24" s="34">
        <v>0</v>
      </c>
      <c r="F24" s="34">
        <v>6.165</v>
      </c>
      <c r="G24" s="34">
        <v>0</v>
      </c>
      <c r="H24" s="34">
        <v>0</v>
      </c>
      <c r="I24" s="34">
        <v>0</v>
      </c>
      <c r="J24" s="34">
        <v>0</v>
      </c>
      <c r="K24" s="34">
        <f t="shared" si="1"/>
        <v>1814.9849999999997</v>
      </c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946.94299999999998</v>
      </c>
      <c r="AC24" s="35">
        <v>0</v>
      </c>
      <c r="AD24" s="35">
        <v>0</v>
      </c>
      <c r="AE24" s="35">
        <v>0</v>
      </c>
      <c r="AF24" s="35">
        <v>79.703999999999994</v>
      </c>
      <c r="AG24" s="35">
        <v>8.84</v>
      </c>
      <c r="AH24" s="35">
        <v>0</v>
      </c>
      <c r="AI24" s="35">
        <v>3.512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2.2010000000000001</v>
      </c>
      <c r="BJ24" s="35">
        <v>0</v>
      </c>
      <c r="BK24" s="35">
        <v>0</v>
      </c>
      <c r="BL24" s="35">
        <v>0</v>
      </c>
      <c r="BM24" s="37">
        <f t="shared" si="2"/>
        <v>1041.1999999999998</v>
      </c>
      <c r="BN24" s="39"/>
      <c r="BO24" s="140">
        <v>773.78499999999997</v>
      </c>
      <c r="BZ24" s="2"/>
    </row>
    <row r="25" spans="1:78">
      <c r="A25" s="22" t="s">
        <v>32</v>
      </c>
      <c r="B25" s="34" t="s">
        <v>226</v>
      </c>
      <c r="C25" s="35">
        <f t="shared" si="0"/>
        <v>11435.104000000001</v>
      </c>
      <c r="D25" s="34">
        <v>0</v>
      </c>
      <c r="E25" s="34">
        <v>0</v>
      </c>
      <c r="F25" s="34">
        <v>968.298</v>
      </c>
      <c r="G25" s="34">
        <v>0</v>
      </c>
      <c r="H25" s="34">
        <v>0</v>
      </c>
      <c r="I25" s="34">
        <v>0</v>
      </c>
      <c r="J25" s="34">
        <v>0</v>
      </c>
      <c r="K25" s="34">
        <f t="shared" si="1"/>
        <v>10466.806</v>
      </c>
      <c r="L25" s="36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8946.02</v>
      </c>
      <c r="AD25" s="35">
        <v>1515.2539999999999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5.2679999999999998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0.186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7.8E-2</v>
      </c>
      <c r="BJ25" s="35">
        <v>0</v>
      </c>
      <c r="BK25" s="35">
        <v>0</v>
      </c>
      <c r="BL25" s="35">
        <v>0</v>
      </c>
      <c r="BM25" s="37">
        <f t="shared" si="2"/>
        <v>10466.806</v>
      </c>
      <c r="BN25" s="39"/>
      <c r="BO25" s="140">
        <v>0</v>
      </c>
      <c r="BZ25" s="2"/>
    </row>
    <row r="26" spans="1:78">
      <c r="A26" s="22" t="s">
        <v>33</v>
      </c>
      <c r="B26" s="34" t="s">
        <v>296</v>
      </c>
      <c r="C26" s="35">
        <f t="shared" si="0"/>
        <v>3723.4859999999994</v>
      </c>
      <c r="D26" s="34">
        <v>0</v>
      </c>
      <c r="E26" s="34">
        <v>0</v>
      </c>
      <c r="F26" s="34">
        <v>301.13799999999998</v>
      </c>
      <c r="G26" s="34">
        <v>0</v>
      </c>
      <c r="H26" s="34">
        <v>0</v>
      </c>
      <c r="I26" s="34">
        <v>0</v>
      </c>
      <c r="J26" s="34">
        <v>0</v>
      </c>
      <c r="K26" s="34">
        <f t="shared" si="1"/>
        <v>3422.3479999999995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1624.7239999999999</v>
      </c>
      <c r="AD26" s="35">
        <v>1690.31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0.22700000000000001</v>
      </c>
      <c r="AK26" s="35">
        <v>0</v>
      </c>
      <c r="AL26" s="35">
        <v>0</v>
      </c>
      <c r="AM26" s="35">
        <v>0</v>
      </c>
      <c r="AN26" s="35">
        <v>0</v>
      </c>
      <c r="AO26" s="35">
        <v>2.2629999999999999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103.20699999999999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1.617</v>
      </c>
      <c r="BJ26" s="35">
        <v>0</v>
      </c>
      <c r="BK26" s="35">
        <v>0</v>
      </c>
      <c r="BL26" s="35">
        <v>0</v>
      </c>
      <c r="BM26" s="37">
        <f t="shared" si="2"/>
        <v>3422.3479999999995</v>
      </c>
      <c r="BN26" s="39"/>
      <c r="BO26" s="140">
        <v>0</v>
      </c>
      <c r="BZ26" s="2"/>
    </row>
    <row r="27" spans="1:78">
      <c r="A27" s="22" t="s">
        <v>34</v>
      </c>
      <c r="B27" s="34" t="s">
        <v>242</v>
      </c>
      <c r="C27" s="35">
        <f t="shared" si="0"/>
        <v>36155.135999999999</v>
      </c>
      <c r="D27" s="34">
        <v>0</v>
      </c>
      <c r="E27" s="34">
        <v>0</v>
      </c>
      <c r="F27" s="34">
        <v>523.66899999999998</v>
      </c>
      <c r="G27" s="34">
        <v>0</v>
      </c>
      <c r="H27" s="34">
        <v>0</v>
      </c>
      <c r="I27" s="34">
        <v>0</v>
      </c>
      <c r="J27" s="34">
        <v>0</v>
      </c>
      <c r="K27" s="34">
        <f t="shared" si="1"/>
        <v>35631.466999999997</v>
      </c>
      <c r="L27" s="36">
        <v>0</v>
      </c>
      <c r="M27" s="35">
        <v>0</v>
      </c>
      <c r="N27" s="35">
        <v>0.69899999999999995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0.434</v>
      </c>
      <c r="Z27" s="35">
        <v>0</v>
      </c>
      <c r="AA27" s="35">
        <v>4.2919999999999998</v>
      </c>
      <c r="AB27" s="35">
        <v>0</v>
      </c>
      <c r="AC27" s="35">
        <v>0</v>
      </c>
      <c r="AD27" s="35">
        <v>9.6549999999999994</v>
      </c>
      <c r="AE27" s="35">
        <v>34766.375999999997</v>
      </c>
      <c r="AF27" s="35">
        <v>0</v>
      </c>
      <c r="AG27" s="35">
        <v>19.395</v>
      </c>
      <c r="AH27" s="35">
        <v>60.435000000000002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7.6989999999999998</v>
      </c>
      <c r="AS27" s="35">
        <v>0</v>
      </c>
      <c r="AT27" s="35">
        <v>0</v>
      </c>
      <c r="AU27" s="35">
        <v>0</v>
      </c>
      <c r="AV27" s="35">
        <v>0</v>
      </c>
      <c r="AW27" s="35">
        <v>497.13299999999998</v>
      </c>
      <c r="AX27" s="35">
        <v>2.2480000000000002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7">
        <f t="shared" si="2"/>
        <v>35368.365999999995</v>
      </c>
      <c r="BN27" s="39"/>
      <c r="BO27" s="140">
        <v>263.101</v>
      </c>
      <c r="BZ27" s="2"/>
    </row>
    <row r="28" spans="1:78">
      <c r="A28" s="22" t="s">
        <v>35</v>
      </c>
      <c r="B28" s="34" t="s">
        <v>243</v>
      </c>
      <c r="C28" s="35">
        <f t="shared" si="0"/>
        <v>1728.5920000000001</v>
      </c>
      <c r="D28" s="34">
        <v>-1242.905</v>
      </c>
      <c r="E28" s="34">
        <v>0</v>
      </c>
      <c r="F28" s="34">
        <v>90.171000000000006</v>
      </c>
      <c r="G28" s="34">
        <v>0</v>
      </c>
      <c r="H28" s="34">
        <v>0</v>
      </c>
      <c r="I28" s="34">
        <v>0</v>
      </c>
      <c r="J28" s="34">
        <v>0</v>
      </c>
      <c r="K28" s="34">
        <f t="shared" si="1"/>
        <v>2881.326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2831.3429999999998</v>
      </c>
      <c r="AG28" s="35">
        <v>1.238</v>
      </c>
      <c r="AH28" s="35">
        <v>25.9</v>
      </c>
      <c r="AI28" s="35">
        <v>0</v>
      </c>
      <c r="AJ28" s="35">
        <v>1.036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21.809000000000001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7">
        <f t="shared" si="2"/>
        <v>2881.326</v>
      </c>
      <c r="BN28" s="39"/>
      <c r="BO28" s="140">
        <v>0</v>
      </c>
      <c r="BZ28" s="2"/>
    </row>
    <row r="29" spans="1:78">
      <c r="A29" s="22" t="s">
        <v>36</v>
      </c>
      <c r="B29" s="34" t="s">
        <v>151</v>
      </c>
      <c r="C29" s="35">
        <f t="shared" si="0"/>
        <v>0</v>
      </c>
      <c r="D29" s="34">
        <v>-2209.5749999999998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 t="shared" si="1"/>
        <v>2209.5749999999998</v>
      </c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2028.5820000000001</v>
      </c>
      <c r="AH29" s="35">
        <v>0</v>
      </c>
      <c r="AI29" s="35">
        <v>1.8979999999999999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145.691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33.404000000000003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7">
        <f t="shared" si="2"/>
        <v>2209.5749999999998</v>
      </c>
      <c r="BN29" s="39"/>
      <c r="BO29" s="140">
        <v>0</v>
      </c>
      <c r="BZ29" s="2"/>
    </row>
    <row r="30" spans="1:78">
      <c r="A30" s="22" t="s">
        <v>37</v>
      </c>
      <c r="B30" s="34" t="s">
        <v>305</v>
      </c>
      <c r="C30" s="35">
        <f t="shared" si="0"/>
        <v>0</v>
      </c>
      <c r="D30" s="34">
        <v>-8634.56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f t="shared" si="1"/>
        <v>8634.56</v>
      </c>
      <c r="L30" s="3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8.2379999999999995</v>
      </c>
      <c r="T30" s="35">
        <v>0</v>
      </c>
      <c r="U30" s="35">
        <v>113.746</v>
      </c>
      <c r="V30" s="35">
        <v>0</v>
      </c>
      <c r="W30" s="35">
        <v>6.6849999999999996</v>
      </c>
      <c r="X30" s="35">
        <v>0</v>
      </c>
      <c r="Y30" s="35">
        <v>0</v>
      </c>
      <c r="Z30" s="35">
        <v>0</v>
      </c>
      <c r="AA30" s="35">
        <v>2.44</v>
      </c>
      <c r="AB30" s="35">
        <v>0</v>
      </c>
      <c r="AC30" s="35">
        <v>10.348000000000001</v>
      </c>
      <c r="AD30" s="35">
        <v>0</v>
      </c>
      <c r="AE30" s="35">
        <v>15.007999999999999</v>
      </c>
      <c r="AF30" s="35">
        <v>0</v>
      </c>
      <c r="AG30" s="35">
        <v>2.9660000000000002</v>
      </c>
      <c r="AH30" s="35">
        <v>8446.6489999999994</v>
      </c>
      <c r="AI30" s="35">
        <v>28.48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7">
        <f t="shared" si="2"/>
        <v>8634.56</v>
      </c>
      <c r="BN30" s="39"/>
      <c r="BO30" s="140">
        <v>0</v>
      </c>
      <c r="BZ30" s="2"/>
    </row>
    <row r="31" spans="1:78">
      <c r="A31" s="22" t="s">
        <v>38</v>
      </c>
      <c r="B31" s="34" t="s">
        <v>152</v>
      </c>
      <c r="C31" s="35">
        <f t="shared" si="0"/>
        <v>0</v>
      </c>
      <c r="D31" s="34">
        <v>-22209.866999999998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f t="shared" si="1"/>
        <v>22209.866999999995</v>
      </c>
      <c r="L31" s="36">
        <v>0</v>
      </c>
      <c r="M31" s="35">
        <v>0</v>
      </c>
      <c r="N31" s="35">
        <v>178.03899999999999</v>
      </c>
      <c r="O31" s="35">
        <v>572.86300000000006</v>
      </c>
      <c r="P31" s="35">
        <v>844.39499999999998</v>
      </c>
      <c r="Q31" s="35">
        <v>99.787000000000006</v>
      </c>
      <c r="R31" s="35">
        <v>146.19200000000001</v>
      </c>
      <c r="S31" s="35">
        <v>0</v>
      </c>
      <c r="T31" s="35">
        <v>0</v>
      </c>
      <c r="U31" s="35">
        <v>0</v>
      </c>
      <c r="V31" s="35">
        <v>0.88500000000000001</v>
      </c>
      <c r="W31" s="35">
        <v>0</v>
      </c>
      <c r="X31" s="35">
        <v>0</v>
      </c>
      <c r="Y31" s="35">
        <v>0</v>
      </c>
      <c r="Z31" s="35">
        <v>0.74299999999999999</v>
      </c>
      <c r="AA31" s="35">
        <v>32.115000000000002</v>
      </c>
      <c r="AB31" s="35">
        <v>35.374000000000002</v>
      </c>
      <c r="AC31" s="35">
        <v>0</v>
      </c>
      <c r="AD31" s="35">
        <v>0.21099999999999999</v>
      </c>
      <c r="AE31" s="35">
        <v>1.651</v>
      </c>
      <c r="AF31" s="35">
        <v>0</v>
      </c>
      <c r="AG31" s="35">
        <v>1.175</v>
      </c>
      <c r="AH31" s="35">
        <v>8.7579999999999991</v>
      </c>
      <c r="AI31" s="35">
        <v>19501.02</v>
      </c>
      <c r="AJ31" s="35">
        <v>0</v>
      </c>
      <c r="AK31" s="35">
        <v>0</v>
      </c>
      <c r="AL31" s="35">
        <v>0</v>
      </c>
      <c r="AM31" s="35">
        <v>1.597</v>
      </c>
      <c r="AN31" s="35">
        <v>5.3970000000000002</v>
      </c>
      <c r="AO31" s="35">
        <v>43.545999999999999</v>
      </c>
      <c r="AP31" s="35">
        <v>634.14099999999996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15.831</v>
      </c>
      <c r="AY31" s="35">
        <v>0</v>
      </c>
      <c r="AZ31" s="35">
        <v>0</v>
      </c>
      <c r="BA31" s="35">
        <v>26.844999999999999</v>
      </c>
      <c r="BB31" s="35">
        <v>0</v>
      </c>
      <c r="BC31" s="35">
        <v>0</v>
      </c>
      <c r="BD31" s="35">
        <v>0</v>
      </c>
      <c r="BE31" s="35">
        <v>0</v>
      </c>
      <c r="BF31" s="35">
        <v>16.349</v>
      </c>
      <c r="BG31" s="35">
        <v>35.658000000000001</v>
      </c>
      <c r="BH31" s="35">
        <v>0</v>
      </c>
      <c r="BI31" s="35">
        <v>7.2949999999999999</v>
      </c>
      <c r="BJ31" s="35">
        <v>0</v>
      </c>
      <c r="BK31" s="35">
        <v>0</v>
      </c>
      <c r="BL31" s="35">
        <v>0</v>
      </c>
      <c r="BM31" s="37">
        <f t="shared" si="2"/>
        <v>22209.866999999995</v>
      </c>
      <c r="BN31" s="39"/>
      <c r="BO31" s="140">
        <v>0</v>
      </c>
      <c r="BZ31" s="2"/>
    </row>
    <row r="32" spans="1:78">
      <c r="A32" s="22" t="s">
        <v>39</v>
      </c>
      <c r="B32" s="34" t="s">
        <v>153</v>
      </c>
      <c r="C32" s="35">
        <f t="shared" si="0"/>
        <v>20927.461000000003</v>
      </c>
      <c r="D32" s="34">
        <v>0</v>
      </c>
      <c r="E32" s="34">
        <v>0</v>
      </c>
      <c r="F32" s="34">
        <v>261.36599999999999</v>
      </c>
      <c r="G32" s="34">
        <v>0</v>
      </c>
      <c r="H32" s="34">
        <v>0</v>
      </c>
      <c r="I32" s="34">
        <v>0</v>
      </c>
      <c r="J32" s="34">
        <v>0</v>
      </c>
      <c r="K32" s="34">
        <f t="shared" si="1"/>
        <v>20666.095000000001</v>
      </c>
      <c r="L32" s="36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1.2210000000000001</v>
      </c>
      <c r="AG32" s="35">
        <v>20.814</v>
      </c>
      <c r="AH32" s="35">
        <v>186.07</v>
      </c>
      <c r="AI32" s="35">
        <v>12.141</v>
      </c>
      <c r="AJ32" s="35">
        <v>20438.579000000002</v>
      </c>
      <c r="AK32" s="35">
        <v>0</v>
      </c>
      <c r="AL32" s="35">
        <v>0</v>
      </c>
      <c r="AM32" s="35">
        <v>0</v>
      </c>
      <c r="AN32" s="35">
        <v>0</v>
      </c>
      <c r="AO32" s="35">
        <v>5.5549999999999997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1.7150000000000001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7">
        <f t="shared" si="2"/>
        <v>20666.095000000001</v>
      </c>
      <c r="BN32" s="39"/>
      <c r="BO32" s="140">
        <v>0</v>
      </c>
      <c r="BZ32" s="2"/>
    </row>
    <row r="33" spans="1:78">
      <c r="A33" s="22" t="s">
        <v>40</v>
      </c>
      <c r="B33" s="34" t="s">
        <v>41</v>
      </c>
      <c r="C33" s="35">
        <f t="shared" si="0"/>
        <v>3827.8670000000002</v>
      </c>
      <c r="D33" s="34">
        <v>0</v>
      </c>
      <c r="E33" s="34">
        <v>0</v>
      </c>
      <c r="F33" s="34">
        <v>185.56700000000001</v>
      </c>
      <c r="G33" s="34">
        <v>0</v>
      </c>
      <c r="H33" s="34">
        <v>0</v>
      </c>
      <c r="I33" s="34">
        <v>0</v>
      </c>
      <c r="J33" s="34">
        <v>0</v>
      </c>
      <c r="K33" s="34">
        <f t="shared" si="1"/>
        <v>3642.3</v>
      </c>
      <c r="L33" s="36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104</v>
      </c>
      <c r="AI33" s="35">
        <v>0</v>
      </c>
      <c r="AJ33" s="35">
        <v>0</v>
      </c>
      <c r="AK33" s="35">
        <v>3538.3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7">
        <f t="shared" si="2"/>
        <v>3642.3</v>
      </c>
      <c r="BN33" s="39"/>
      <c r="BO33" s="140">
        <v>0</v>
      </c>
      <c r="BZ33" s="2"/>
    </row>
    <row r="34" spans="1:78">
      <c r="A34" s="22" t="s">
        <v>42</v>
      </c>
      <c r="B34" s="34" t="s">
        <v>43</v>
      </c>
      <c r="C34" s="35">
        <f t="shared" si="0"/>
        <v>12199.439</v>
      </c>
      <c r="D34" s="34">
        <v>0</v>
      </c>
      <c r="E34" s="34">
        <v>0</v>
      </c>
      <c r="F34" s="34">
        <v>449.28100000000001</v>
      </c>
      <c r="G34" s="34">
        <v>0</v>
      </c>
      <c r="H34" s="34">
        <v>32.106000000000002</v>
      </c>
      <c r="I34" s="34">
        <v>0</v>
      </c>
      <c r="J34" s="34">
        <v>0</v>
      </c>
      <c r="K34" s="34">
        <f t="shared" si="1"/>
        <v>11718.052</v>
      </c>
      <c r="L34" s="36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9213.9050000000007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7">
        <f t="shared" si="2"/>
        <v>9213.9050000000007</v>
      </c>
      <c r="BN34" s="39"/>
      <c r="BO34" s="140">
        <v>2504.1469999999999</v>
      </c>
      <c r="BZ34" s="2"/>
    </row>
    <row r="35" spans="1:78">
      <c r="A35" s="22" t="s">
        <v>44</v>
      </c>
      <c r="B35" s="34" t="s">
        <v>154</v>
      </c>
      <c r="C35" s="35">
        <f t="shared" si="0"/>
        <v>19058.405999999999</v>
      </c>
      <c r="D35" s="34">
        <v>0</v>
      </c>
      <c r="E35" s="34">
        <v>0</v>
      </c>
      <c r="F35" s="34">
        <v>6.4550000000000001</v>
      </c>
      <c r="G35" s="34">
        <v>0</v>
      </c>
      <c r="H35" s="34">
        <v>0</v>
      </c>
      <c r="I35" s="34">
        <v>0</v>
      </c>
      <c r="J35" s="34">
        <v>0</v>
      </c>
      <c r="K35" s="34">
        <f t="shared" si="1"/>
        <v>19051.950999999997</v>
      </c>
      <c r="L35" s="36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4.6070000000000002</v>
      </c>
      <c r="AG35" s="35">
        <v>5.6000000000000001E-2</v>
      </c>
      <c r="AH35" s="35">
        <v>174.10400000000001</v>
      </c>
      <c r="AI35" s="35">
        <v>20.478000000000002</v>
      </c>
      <c r="AJ35" s="35">
        <v>790.12599999999998</v>
      </c>
      <c r="AK35" s="35">
        <v>0</v>
      </c>
      <c r="AL35" s="35">
        <v>0</v>
      </c>
      <c r="AM35" s="35">
        <v>14803.156999999999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7">
        <f t="shared" si="2"/>
        <v>15792.527999999998</v>
      </c>
      <c r="BN35" s="39"/>
      <c r="BO35" s="140">
        <v>3259.4229999999998</v>
      </c>
      <c r="BZ35" s="2"/>
    </row>
    <row r="36" spans="1:78">
      <c r="A36" s="22" t="s">
        <v>45</v>
      </c>
      <c r="B36" s="34" t="s">
        <v>227</v>
      </c>
      <c r="C36" s="35">
        <f t="shared" si="0"/>
        <v>328.79200000000003</v>
      </c>
      <c r="D36" s="34">
        <v>0</v>
      </c>
      <c r="E36" s="34">
        <v>0</v>
      </c>
      <c r="F36" s="34">
        <v>28.725999999999999</v>
      </c>
      <c r="G36" s="34">
        <v>0</v>
      </c>
      <c r="H36" s="34">
        <v>0</v>
      </c>
      <c r="I36" s="34">
        <v>0</v>
      </c>
      <c r="J36" s="34">
        <v>0</v>
      </c>
      <c r="K36" s="34">
        <f t="shared" si="1"/>
        <v>300.06600000000003</v>
      </c>
      <c r="L36" s="36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292.38400000000001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7">
        <f t="shared" si="2"/>
        <v>292.38400000000001</v>
      </c>
      <c r="BN36" s="39"/>
      <c r="BO36" s="140">
        <v>7.6820000000000004</v>
      </c>
      <c r="BZ36" s="2"/>
    </row>
    <row r="37" spans="1:78">
      <c r="A37" s="22" t="s">
        <v>46</v>
      </c>
      <c r="B37" s="34" t="s">
        <v>47</v>
      </c>
      <c r="C37" s="35">
        <f t="shared" si="0"/>
        <v>33993.417000000001</v>
      </c>
      <c r="D37" s="34">
        <v>0</v>
      </c>
      <c r="E37" s="34">
        <v>0</v>
      </c>
      <c r="F37" s="34">
        <v>2720.3090000000002</v>
      </c>
      <c r="G37" s="34">
        <v>0</v>
      </c>
      <c r="H37" s="34">
        <v>966.755</v>
      </c>
      <c r="I37" s="34">
        <v>0</v>
      </c>
      <c r="J37" s="34">
        <v>0</v>
      </c>
      <c r="K37" s="34">
        <f t="shared" si="1"/>
        <v>30306.352999999999</v>
      </c>
      <c r="L37" s="36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7.1310000000000002</v>
      </c>
      <c r="AF37" s="35">
        <v>0</v>
      </c>
      <c r="AG37" s="35">
        <v>0</v>
      </c>
      <c r="AH37" s="35">
        <v>0</v>
      </c>
      <c r="AI37" s="35">
        <v>9.141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27453.764999999999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2836.3159999999998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7">
        <f t="shared" si="2"/>
        <v>30306.352999999999</v>
      </c>
      <c r="BN37" s="39"/>
      <c r="BO37" s="140">
        <v>0</v>
      </c>
      <c r="BZ37" s="2"/>
    </row>
    <row r="38" spans="1:78">
      <c r="A38" s="22" t="s">
        <v>48</v>
      </c>
      <c r="B38" s="34" t="s">
        <v>290</v>
      </c>
      <c r="C38" s="35">
        <f t="shared" si="0"/>
        <v>12405.887000000001</v>
      </c>
      <c r="D38" s="34">
        <v>0</v>
      </c>
      <c r="E38" s="34">
        <v>0</v>
      </c>
      <c r="F38" s="34">
        <v>320.92</v>
      </c>
      <c r="G38" s="34">
        <v>0</v>
      </c>
      <c r="H38" s="34">
        <v>0</v>
      </c>
      <c r="I38" s="34">
        <v>0</v>
      </c>
      <c r="J38" s="34">
        <v>0</v>
      </c>
      <c r="K38" s="34">
        <f t="shared" si="1"/>
        <v>12084.967000000001</v>
      </c>
      <c r="L38" s="36">
        <v>4.3899999999999997</v>
      </c>
      <c r="M38" s="35">
        <v>0</v>
      </c>
      <c r="N38" s="35">
        <v>0</v>
      </c>
      <c r="O38" s="35">
        <v>19.821000000000002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6.3040000000000003</v>
      </c>
      <c r="AG38" s="35">
        <v>0</v>
      </c>
      <c r="AH38" s="35">
        <v>1.6120000000000001</v>
      </c>
      <c r="AI38" s="35">
        <v>83.156999999999996</v>
      </c>
      <c r="AJ38" s="35">
        <v>14.768000000000001</v>
      </c>
      <c r="AK38" s="35">
        <v>11.824999999999999</v>
      </c>
      <c r="AL38" s="35">
        <v>0</v>
      </c>
      <c r="AM38" s="35">
        <v>0</v>
      </c>
      <c r="AN38" s="35">
        <v>0</v>
      </c>
      <c r="AO38" s="35">
        <v>3734.779</v>
      </c>
      <c r="AP38" s="35">
        <v>7688.2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460.16199999999998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4.41</v>
      </c>
      <c r="BD38" s="35">
        <v>0</v>
      </c>
      <c r="BE38" s="35">
        <v>0</v>
      </c>
      <c r="BF38" s="35">
        <v>0</v>
      </c>
      <c r="BG38" s="35">
        <v>40.875</v>
      </c>
      <c r="BH38" s="35">
        <v>0</v>
      </c>
      <c r="BI38" s="35">
        <v>14.664</v>
      </c>
      <c r="BJ38" s="35">
        <v>0</v>
      </c>
      <c r="BK38" s="35">
        <v>0</v>
      </c>
      <c r="BL38" s="35">
        <v>0</v>
      </c>
      <c r="BM38" s="37">
        <f t="shared" si="2"/>
        <v>12084.967000000001</v>
      </c>
      <c r="BN38" s="39"/>
      <c r="BO38" s="140">
        <v>0</v>
      </c>
      <c r="BZ38" s="2"/>
    </row>
    <row r="39" spans="1:78">
      <c r="A39" s="22" t="s">
        <v>49</v>
      </c>
      <c r="B39" s="34" t="s">
        <v>244</v>
      </c>
      <c r="C39" s="35">
        <f t="shared" si="0"/>
        <v>1592.6360000000002</v>
      </c>
      <c r="D39" s="34">
        <v>0</v>
      </c>
      <c r="E39" s="34">
        <v>0</v>
      </c>
      <c r="F39" s="34">
        <v>115.974</v>
      </c>
      <c r="G39" s="34">
        <v>0</v>
      </c>
      <c r="H39" s="34">
        <v>0</v>
      </c>
      <c r="I39" s="34">
        <v>0</v>
      </c>
      <c r="J39" s="34">
        <v>5.8390000000000004</v>
      </c>
      <c r="K39" s="34">
        <f t="shared" si="1"/>
        <v>1470.8230000000001</v>
      </c>
      <c r="L39" s="36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6.7000000000000004E-2</v>
      </c>
      <c r="AH39" s="35">
        <v>0</v>
      </c>
      <c r="AI39" s="35">
        <v>2.65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1086.2070000000001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12.907</v>
      </c>
      <c r="AY39" s="35">
        <v>0</v>
      </c>
      <c r="AZ39" s="35">
        <v>0</v>
      </c>
      <c r="BA39" s="35">
        <v>0</v>
      </c>
      <c r="BB39" s="35">
        <v>0</v>
      </c>
      <c r="BC39" s="35">
        <v>108.602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13.34</v>
      </c>
      <c r="BJ39" s="35">
        <v>0</v>
      </c>
      <c r="BK39" s="35">
        <v>0</v>
      </c>
      <c r="BL39" s="35">
        <v>0</v>
      </c>
      <c r="BM39" s="37">
        <f t="shared" si="2"/>
        <v>1223.7730000000001</v>
      </c>
      <c r="BN39" s="39"/>
      <c r="BO39" s="140">
        <v>247.05</v>
      </c>
      <c r="BZ39" s="2"/>
    </row>
    <row r="40" spans="1:78">
      <c r="A40" s="22" t="s">
        <v>50</v>
      </c>
      <c r="B40" s="34" t="s">
        <v>51</v>
      </c>
      <c r="C40" s="35">
        <f t="shared" si="0"/>
        <v>9584.8880000000008</v>
      </c>
      <c r="D40" s="34">
        <v>0</v>
      </c>
      <c r="E40" s="34">
        <v>0</v>
      </c>
      <c r="F40" s="34">
        <v>729.27800000000002</v>
      </c>
      <c r="G40" s="34">
        <v>0</v>
      </c>
      <c r="H40" s="34">
        <v>0</v>
      </c>
      <c r="I40" s="34">
        <v>0</v>
      </c>
      <c r="J40" s="34">
        <v>0</v>
      </c>
      <c r="K40" s="34">
        <f t="shared" si="1"/>
        <v>8855.61</v>
      </c>
      <c r="L40" s="3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10.286</v>
      </c>
      <c r="AH40" s="35">
        <v>0.95499999999999996</v>
      </c>
      <c r="AI40" s="35">
        <v>123.611</v>
      </c>
      <c r="AJ40" s="35">
        <v>0</v>
      </c>
      <c r="AK40" s="35">
        <v>0</v>
      </c>
      <c r="AL40" s="35">
        <v>0</v>
      </c>
      <c r="AM40" s="35">
        <v>0</v>
      </c>
      <c r="AN40" s="35">
        <v>0.98699999999999999</v>
      </c>
      <c r="AO40" s="35">
        <v>55.64</v>
      </c>
      <c r="AP40" s="35">
        <v>22.001000000000001</v>
      </c>
      <c r="AQ40" s="35">
        <v>0</v>
      </c>
      <c r="AR40" s="35">
        <v>8304.6280000000006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11.858000000000001</v>
      </c>
      <c r="BJ40" s="35">
        <v>0</v>
      </c>
      <c r="BK40" s="35">
        <v>0</v>
      </c>
      <c r="BL40" s="35">
        <v>0</v>
      </c>
      <c r="BM40" s="37">
        <f t="shared" si="2"/>
        <v>8529.9660000000003</v>
      </c>
      <c r="BN40" s="39"/>
      <c r="BO40" s="140">
        <v>325.64400000000001</v>
      </c>
      <c r="BZ40" s="2"/>
    </row>
    <row r="41" spans="1:78">
      <c r="A41" s="22" t="s">
        <v>52</v>
      </c>
      <c r="B41" s="34" t="s">
        <v>306</v>
      </c>
      <c r="C41" s="35">
        <f t="shared" si="0"/>
        <v>2505.2970000000005</v>
      </c>
      <c r="D41" s="34">
        <v>0</v>
      </c>
      <c r="E41" s="34">
        <v>0</v>
      </c>
      <c r="F41" s="34">
        <v>9.3000000000000007</v>
      </c>
      <c r="G41" s="34">
        <v>0</v>
      </c>
      <c r="H41" s="34">
        <v>0</v>
      </c>
      <c r="I41" s="34">
        <v>0</v>
      </c>
      <c r="J41" s="34">
        <v>0</v>
      </c>
      <c r="K41" s="34">
        <f t="shared" si="1"/>
        <v>2495.9970000000003</v>
      </c>
      <c r="L41" s="36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135.017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1155.133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1.7769999999999999</v>
      </c>
      <c r="BJ41" s="35">
        <v>0</v>
      </c>
      <c r="BK41" s="35">
        <v>0</v>
      </c>
      <c r="BL41" s="35">
        <v>0</v>
      </c>
      <c r="BM41" s="37">
        <f t="shared" si="2"/>
        <v>1291.9270000000001</v>
      </c>
      <c r="BN41" s="39"/>
      <c r="BO41" s="140">
        <v>1204.07</v>
      </c>
      <c r="BZ41" s="2"/>
    </row>
    <row r="42" spans="1:78">
      <c r="A42" s="22" t="s">
        <v>53</v>
      </c>
      <c r="B42" s="34" t="s">
        <v>299</v>
      </c>
      <c r="C42" s="35">
        <f t="shared" si="0"/>
        <v>18463.444</v>
      </c>
      <c r="D42" s="34">
        <v>0</v>
      </c>
      <c r="E42" s="34">
        <v>0</v>
      </c>
      <c r="F42" s="34">
        <v>0</v>
      </c>
      <c r="G42" s="34">
        <v>0</v>
      </c>
      <c r="H42" s="34">
        <v>379.53300000000002</v>
      </c>
      <c r="I42" s="34">
        <v>0</v>
      </c>
      <c r="J42" s="34">
        <v>0</v>
      </c>
      <c r="K42" s="34">
        <f t="shared" si="1"/>
        <v>18083.911</v>
      </c>
      <c r="L42" s="36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17289.999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7">
        <f t="shared" si="2"/>
        <v>17289.999</v>
      </c>
      <c r="BN42" s="39"/>
      <c r="BO42" s="140">
        <v>793.91200000000003</v>
      </c>
      <c r="BZ42" s="2"/>
    </row>
    <row r="43" spans="1:78">
      <c r="A43" s="22" t="s">
        <v>54</v>
      </c>
      <c r="B43" s="34" t="s">
        <v>155</v>
      </c>
      <c r="C43" s="35">
        <f t="shared" si="0"/>
        <v>2862.5359999999996</v>
      </c>
      <c r="D43" s="34">
        <v>0</v>
      </c>
      <c r="E43" s="34">
        <v>0</v>
      </c>
      <c r="F43" s="34">
        <v>0</v>
      </c>
      <c r="G43" s="34">
        <v>0</v>
      </c>
      <c r="H43" s="34">
        <v>97.085999999999999</v>
      </c>
      <c r="I43" s="34">
        <v>0</v>
      </c>
      <c r="J43" s="34">
        <v>0</v>
      </c>
      <c r="K43" s="34">
        <f t="shared" si="1"/>
        <v>2765.45</v>
      </c>
      <c r="L43" s="36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1866.567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7">
        <f t="shared" si="2"/>
        <v>1866.567</v>
      </c>
      <c r="BN43" s="39"/>
      <c r="BO43" s="140">
        <v>898.88300000000004</v>
      </c>
      <c r="BZ43" s="2"/>
    </row>
    <row r="44" spans="1:78">
      <c r="A44" s="22" t="s">
        <v>55</v>
      </c>
      <c r="B44" s="34" t="s">
        <v>230</v>
      </c>
      <c r="C44" s="35">
        <f t="shared" si="0"/>
        <v>1463.8329999999999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1463.8329999999999</v>
      </c>
      <c r="L44" s="36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1.3620000000000001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1410.7539999999999</v>
      </c>
      <c r="AW44" s="35">
        <v>0</v>
      </c>
      <c r="AX44" s="35">
        <v>0</v>
      </c>
      <c r="AY44" s="35">
        <v>0</v>
      </c>
      <c r="AZ44" s="35">
        <v>0</v>
      </c>
      <c r="BA44" s="35">
        <v>2.9660000000000002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48.750999999999998</v>
      </c>
      <c r="BJ44" s="35">
        <v>0</v>
      </c>
      <c r="BK44" s="35">
        <v>0</v>
      </c>
      <c r="BL44" s="35">
        <v>0</v>
      </c>
      <c r="BM44" s="37">
        <f t="shared" si="2"/>
        <v>1463.8329999999999</v>
      </c>
      <c r="BN44" s="39"/>
      <c r="BO44" s="140">
        <v>0</v>
      </c>
      <c r="BZ44" s="2"/>
    </row>
    <row r="45" spans="1:78">
      <c r="A45" s="22" t="s">
        <v>56</v>
      </c>
      <c r="B45" s="34" t="s">
        <v>231</v>
      </c>
      <c r="C45" s="35">
        <f t="shared" si="0"/>
        <v>19283.571999999996</v>
      </c>
      <c r="D45" s="34">
        <v>0</v>
      </c>
      <c r="E45" s="34">
        <v>0</v>
      </c>
      <c r="F45" s="34">
        <v>160.67699999999999</v>
      </c>
      <c r="G45" s="34">
        <v>0</v>
      </c>
      <c r="H45" s="34">
        <v>0.114</v>
      </c>
      <c r="I45" s="34">
        <v>0</v>
      </c>
      <c r="J45" s="34">
        <v>0</v>
      </c>
      <c r="K45" s="34">
        <f t="shared" si="1"/>
        <v>19122.780999999995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6.5519999999999996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3.492</v>
      </c>
      <c r="AA45" s="35">
        <v>0</v>
      </c>
      <c r="AB45" s="35">
        <v>0</v>
      </c>
      <c r="AC45" s="35">
        <v>0</v>
      </c>
      <c r="AD45" s="35">
        <v>0</v>
      </c>
      <c r="AE45" s="35">
        <v>297.065</v>
      </c>
      <c r="AF45" s="35">
        <v>19.167000000000002</v>
      </c>
      <c r="AG45" s="35">
        <v>34.9</v>
      </c>
      <c r="AH45" s="35">
        <v>76.372</v>
      </c>
      <c r="AI45" s="35">
        <v>91.078000000000003</v>
      </c>
      <c r="AJ45" s="35">
        <v>0</v>
      </c>
      <c r="AK45" s="35">
        <v>0</v>
      </c>
      <c r="AL45" s="35">
        <v>0</v>
      </c>
      <c r="AM45" s="35">
        <v>0</v>
      </c>
      <c r="AN45" s="35">
        <v>20.454000000000001</v>
      </c>
      <c r="AO45" s="35">
        <v>46.473999999999997</v>
      </c>
      <c r="AP45" s="35">
        <v>0</v>
      </c>
      <c r="AQ45" s="35">
        <v>0</v>
      </c>
      <c r="AR45" s="35">
        <v>17.581</v>
      </c>
      <c r="AS45" s="35">
        <v>0</v>
      </c>
      <c r="AT45" s="35">
        <v>0</v>
      </c>
      <c r="AU45" s="35">
        <v>0</v>
      </c>
      <c r="AV45" s="35">
        <v>0</v>
      </c>
      <c r="AW45" s="35">
        <v>18271.98</v>
      </c>
      <c r="AX45" s="35">
        <v>5.8890000000000002</v>
      </c>
      <c r="AY45" s="35">
        <v>0</v>
      </c>
      <c r="AZ45" s="35">
        <v>0</v>
      </c>
      <c r="BA45" s="35">
        <v>0</v>
      </c>
      <c r="BB45" s="35">
        <v>0</v>
      </c>
      <c r="BC45" s="35">
        <v>229.70699999999999</v>
      </c>
      <c r="BD45" s="35">
        <v>0</v>
      </c>
      <c r="BE45" s="35">
        <v>0</v>
      </c>
      <c r="BF45" s="35">
        <v>2.0699999999999998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7">
        <f t="shared" si="2"/>
        <v>19122.780999999995</v>
      </c>
      <c r="BN45" s="39"/>
      <c r="BO45" s="140">
        <v>0</v>
      </c>
      <c r="BZ45" s="2"/>
    </row>
    <row r="46" spans="1:78">
      <c r="A46" s="22" t="s">
        <v>57</v>
      </c>
      <c r="B46" s="34" t="s">
        <v>245</v>
      </c>
      <c r="C46" s="35">
        <f t="shared" si="0"/>
        <v>10554.461999999998</v>
      </c>
      <c r="D46" s="34">
        <v>0</v>
      </c>
      <c r="E46" s="34">
        <v>0</v>
      </c>
      <c r="F46" s="34">
        <v>163.774</v>
      </c>
      <c r="G46" s="34">
        <v>0</v>
      </c>
      <c r="H46" s="34">
        <v>0</v>
      </c>
      <c r="I46" s="34">
        <v>0</v>
      </c>
      <c r="J46" s="34">
        <v>1E-3</v>
      </c>
      <c r="K46" s="34">
        <f t="shared" si="1"/>
        <v>10390.686999999998</v>
      </c>
      <c r="L46" s="36">
        <v>0</v>
      </c>
      <c r="M46" s="35">
        <v>0</v>
      </c>
      <c r="N46" s="35">
        <v>0</v>
      </c>
      <c r="O46" s="35">
        <v>73.635000000000005</v>
      </c>
      <c r="P46" s="35">
        <v>88.102000000000004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5.6459999999999999</v>
      </c>
      <c r="AF46" s="35">
        <v>31.021999999999998</v>
      </c>
      <c r="AG46" s="35">
        <v>5.5990000000000002</v>
      </c>
      <c r="AH46" s="35">
        <v>244.995</v>
      </c>
      <c r="AI46" s="35">
        <v>72.183999999999997</v>
      </c>
      <c r="AJ46" s="35">
        <v>0</v>
      </c>
      <c r="AK46" s="35">
        <v>6.3159999999999998</v>
      </c>
      <c r="AL46" s="35">
        <v>0</v>
      </c>
      <c r="AM46" s="35">
        <v>600.67600000000004</v>
      </c>
      <c r="AN46" s="35">
        <v>143.84800000000001</v>
      </c>
      <c r="AO46" s="35">
        <v>200.08699999999999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25.315999999999999</v>
      </c>
      <c r="AX46" s="35">
        <v>3839.03</v>
      </c>
      <c r="AY46" s="35">
        <v>0</v>
      </c>
      <c r="AZ46" s="35">
        <v>0</v>
      </c>
      <c r="BA46" s="35">
        <v>0</v>
      </c>
      <c r="BB46" s="35">
        <v>0</v>
      </c>
      <c r="BC46" s="35">
        <v>160.69</v>
      </c>
      <c r="BD46" s="35">
        <v>0</v>
      </c>
      <c r="BE46" s="35">
        <v>0</v>
      </c>
      <c r="BF46" s="35">
        <v>-0.79600000000000004</v>
      </c>
      <c r="BG46" s="35">
        <v>0</v>
      </c>
      <c r="BH46" s="35">
        <v>0</v>
      </c>
      <c r="BI46" s="35">
        <v>100.985</v>
      </c>
      <c r="BJ46" s="35">
        <v>0</v>
      </c>
      <c r="BK46" s="35">
        <v>0</v>
      </c>
      <c r="BL46" s="35">
        <v>0</v>
      </c>
      <c r="BM46" s="37">
        <f t="shared" si="2"/>
        <v>5597.3349999999991</v>
      </c>
      <c r="BN46" s="39"/>
      <c r="BO46" s="140">
        <v>4793.3519999999999</v>
      </c>
      <c r="BZ46" s="2"/>
    </row>
    <row r="47" spans="1:78">
      <c r="A47" s="22" t="s">
        <v>58</v>
      </c>
      <c r="B47" s="34" t="s">
        <v>233</v>
      </c>
      <c r="C47" s="35">
        <f t="shared" si="0"/>
        <v>22.375999999999998</v>
      </c>
      <c r="D47" s="34">
        <v>0</v>
      </c>
      <c r="E47" s="34">
        <v>0</v>
      </c>
      <c r="F47" s="34">
        <v>2.1349999999999998</v>
      </c>
      <c r="G47" s="34">
        <v>0</v>
      </c>
      <c r="H47" s="34">
        <v>0</v>
      </c>
      <c r="I47" s="34">
        <v>0</v>
      </c>
      <c r="J47" s="34">
        <v>0</v>
      </c>
      <c r="K47" s="34">
        <f t="shared" si="1"/>
        <v>20.241</v>
      </c>
      <c r="L47" s="36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20.241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7">
        <f t="shared" si="2"/>
        <v>20.241</v>
      </c>
      <c r="BN47" s="39"/>
      <c r="BO47" s="140">
        <v>0</v>
      </c>
      <c r="BZ47" s="2"/>
    </row>
    <row r="48" spans="1:78">
      <c r="A48" s="22" t="s">
        <v>59</v>
      </c>
      <c r="B48" s="34" t="s">
        <v>234</v>
      </c>
      <c r="C48" s="35">
        <f t="shared" si="0"/>
        <v>7439.726999999999</v>
      </c>
      <c r="D48" s="34">
        <v>0</v>
      </c>
      <c r="E48" s="34">
        <v>0</v>
      </c>
      <c r="F48" s="34">
        <v>283.29300000000001</v>
      </c>
      <c r="G48" s="34">
        <v>0</v>
      </c>
      <c r="H48" s="34">
        <v>0</v>
      </c>
      <c r="I48" s="34">
        <v>0</v>
      </c>
      <c r="J48" s="34">
        <v>0</v>
      </c>
      <c r="K48" s="34">
        <f t="shared" si="1"/>
        <v>7156.4339999999993</v>
      </c>
      <c r="L48" s="36">
        <v>0</v>
      </c>
      <c r="M48" s="35">
        <v>0</v>
      </c>
      <c r="N48" s="35">
        <v>0</v>
      </c>
      <c r="O48" s="35">
        <v>0</v>
      </c>
      <c r="P48" s="35">
        <v>5.0490000000000004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58.218000000000004</v>
      </c>
      <c r="AE48" s="35">
        <v>75.623999999999995</v>
      </c>
      <c r="AF48" s="35">
        <v>29.959</v>
      </c>
      <c r="AG48" s="35">
        <v>0.308</v>
      </c>
      <c r="AH48" s="35">
        <v>39.713000000000001</v>
      </c>
      <c r="AI48" s="35">
        <v>105.18300000000001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24.004999999999999</v>
      </c>
      <c r="AP48" s="35">
        <v>0</v>
      </c>
      <c r="AQ48" s="35">
        <v>0</v>
      </c>
      <c r="AR48" s="35">
        <v>1.385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781.471</v>
      </c>
      <c r="BA48" s="35">
        <v>1.2E-2</v>
      </c>
      <c r="BB48" s="35">
        <v>0</v>
      </c>
      <c r="BC48" s="35">
        <v>42.497</v>
      </c>
      <c r="BD48" s="35">
        <v>4.4989999999999997</v>
      </c>
      <c r="BE48" s="35">
        <v>0</v>
      </c>
      <c r="BF48" s="35">
        <v>1.2629999999999999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7">
        <f t="shared" si="2"/>
        <v>1169.1859999999999</v>
      </c>
      <c r="BN48" s="39"/>
      <c r="BO48" s="140">
        <v>5987.2479999999996</v>
      </c>
      <c r="BZ48" s="2"/>
    </row>
    <row r="49" spans="1:79">
      <c r="A49" s="22" t="s">
        <v>60</v>
      </c>
      <c r="B49" s="34" t="s">
        <v>156</v>
      </c>
      <c r="C49" s="35">
        <f t="shared" si="0"/>
        <v>5718.9400000000005</v>
      </c>
      <c r="D49" s="34">
        <v>0</v>
      </c>
      <c r="E49" s="34">
        <v>0</v>
      </c>
      <c r="F49" s="34">
        <v>472.96600000000001</v>
      </c>
      <c r="G49" s="34">
        <v>0</v>
      </c>
      <c r="H49" s="34">
        <v>0</v>
      </c>
      <c r="I49" s="34">
        <v>0</v>
      </c>
      <c r="J49" s="34">
        <v>0</v>
      </c>
      <c r="K49" s="34">
        <f t="shared" si="1"/>
        <v>5245.9740000000002</v>
      </c>
      <c r="L49" s="36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2.194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5243.78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7">
        <f t="shared" si="2"/>
        <v>5245.9740000000002</v>
      </c>
      <c r="BN49" s="39"/>
      <c r="BO49" s="140">
        <v>0</v>
      </c>
      <c r="BZ49" s="2"/>
    </row>
    <row r="50" spans="1:79">
      <c r="A50" s="22" t="s">
        <v>61</v>
      </c>
      <c r="B50" s="34" t="s">
        <v>307</v>
      </c>
      <c r="C50" s="35">
        <f t="shared" si="0"/>
        <v>3273.2339999999999</v>
      </c>
      <c r="D50" s="34">
        <v>0</v>
      </c>
      <c r="E50" s="34">
        <v>0</v>
      </c>
      <c r="F50" s="34">
        <v>79.625</v>
      </c>
      <c r="G50" s="34">
        <v>0</v>
      </c>
      <c r="H50" s="34">
        <v>0</v>
      </c>
      <c r="I50" s="34">
        <v>0</v>
      </c>
      <c r="J50" s="34">
        <v>0</v>
      </c>
      <c r="K50" s="34">
        <f t="shared" si="1"/>
        <v>3193.6089999999999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39.744999999999997</v>
      </c>
      <c r="AF50" s="35">
        <v>0</v>
      </c>
      <c r="AG50" s="35">
        <v>14.622</v>
      </c>
      <c r="AH50" s="35">
        <v>0</v>
      </c>
      <c r="AI50" s="35">
        <v>35.433</v>
      </c>
      <c r="AJ50" s="35">
        <v>10.648999999999999</v>
      </c>
      <c r="AK50" s="35">
        <v>0</v>
      </c>
      <c r="AL50" s="35">
        <v>0</v>
      </c>
      <c r="AM50" s="35">
        <v>0</v>
      </c>
      <c r="AN50" s="35">
        <v>43.124000000000002</v>
      </c>
      <c r="AO50" s="35">
        <v>33.432000000000002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0.28199999999999997</v>
      </c>
      <c r="BB50" s="35">
        <v>3007.9160000000002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8.4060000000000006</v>
      </c>
      <c r="BJ50" s="35">
        <v>0</v>
      </c>
      <c r="BK50" s="35">
        <v>0</v>
      </c>
      <c r="BL50" s="35">
        <v>0</v>
      </c>
      <c r="BM50" s="37">
        <f t="shared" si="2"/>
        <v>3193.6089999999999</v>
      </c>
      <c r="BN50" s="39"/>
      <c r="BO50" s="140">
        <v>0</v>
      </c>
      <c r="BZ50" s="2"/>
    </row>
    <row r="51" spans="1:79">
      <c r="A51" s="22" t="s">
        <v>62</v>
      </c>
      <c r="B51" s="34" t="s">
        <v>63</v>
      </c>
      <c r="C51" s="35">
        <f t="shared" si="0"/>
        <v>30362.690999999999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f t="shared" si="1"/>
        <v>30362.690999999999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30362.690999999999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7">
        <f t="shared" si="2"/>
        <v>30362.690999999999</v>
      </c>
      <c r="BN51" s="39"/>
      <c r="BO51" s="140">
        <v>0</v>
      </c>
      <c r="BZ51" s="2"/>
    </row>
    <row r="52" spans="1:79">
      <c r="A52" s="22" t="s">
        <v>64</v>
      </c>
      <c r="B52" s="34" t="s">
        <v>237</v>
      </c>
      <c r="C52" s="35">
        <f t="shared" si="0"/>
        <v>710.57100000000003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f t="shared" si="1"/>
        <v>710.57100000000003</v>
      </c>
      <c r="L52" s="36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710.57100000000003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7">
        <f t="shared" si="2"/>
        <v>710.57100000000003</v>
      </c>
      <c r="BN52" s="39"/>
      <c r="BO52" s="140">
        <v>0</v>
      </c>
      <c r="BZ52" s="2"/>
    </row>
    <row r="53" spans="1:79">
      <c r="A53" s="22" t="s">
        <v>65</v>
      </c>
      <c r="B53" s="34" t="s">
        <v>157</v>
      </c>
      <c r="C53" s="35">
        <f t="shared" si="0"/>
        <v>11515.694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f t="shared" si="1"/>
        <v>11515.694</v>
      </c>
      <c r="L53" s="36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11427.453</v>
      </c>
      <c r="BF53" s="35">
        <v>0</v>
      </c>
      <c r="BG53" s="35">
        <v>0</v>
      </c>
      <c r="BH53" s="35">
        <v>0</v>
      </c>
      <c r="BI53" s="35">
        <v>88.241</v>
      </c>
      <c r="BJ53" s="35">
        <v>0</v>
      </c>
      <c r="BK53" s="35">
        <v>0</v>
      </c>
      <c r="BL53" s="35">
        <v>0</v>
      </c>
      <c r="BM53" s="37">
        <f t="shared" si="2"/>
        <v>11515.694</v>
      </c>
      <c r="BN53" s="39"/>
      <c r="BO53" s="140">
        <v>0</v>
      </c>
      <c r="BZ53" s="2"/>
    </row>
    <row r="54" spans="1:79">
      <c r="A54" s="22" t="s">
        <v>66</v>
      </c>
      <c r="B54" s="34" t="s">
        <v>158</v>
      </c>
      <c r="C54" s="35">
        <f t="shared" si="0"/>
        <v>7213.6459999999997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f t="shared" si="1"/>
        <v>7213.6459999999997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0.76300000000000001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7212.8829999999998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7">
        <f t="shared" si="2"/>
        <v>7213.6459999999997</v>
      </c>
      <c r="BN54" s="39"/>
      <c r="BO54" s="140">
        <v>0</v>
      </c>
      <c r="BZ54" s="2"/>
    </row>
    <row r="55" spans="1:79">
      <c r="A55" s="22" t="s">
        <v>68</v>
      </c>
      <c r="B55" s="34" t="s">
        <v>246</v>
      </c>
      <c r="C55" s="35">
        <f t="shared" si="0"/>
        <v>3952.337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0.72799999999999998</v>
      </c>
      <c r="K55" s="34">
        <f t="shared" si="1"/>
        <v>3951.6089999999999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7.0179999999999998</v>
      </c>
      <c r="AH55" s="35">
        <v>0</v>
      </c>
      <c r="AI55" s="35">
        <v>2.76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0.85299999999999998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41.731000000000002</v>
      </c>
      <c r="BD55" s="35">
        <v>0</v>
      </c>
      <c r="BE55" s="35">
        <v>0</v>
      </c>
      <c r="BF55" s="35">
        <v>0</v>
      </c>
      <c r="BG55" s="35">
        <v>3885.3609999999999</v>
      </c>
      <c r="BH55" s="35">
        <v>0</v>
      </c>
      <c r="BI55" s="35">
        <v>8.1370000000000005</v>
      </c>
      <c r="BJ55" s="35">
        <v>0</v>
      </c>
      <c r="BK55" s="35">
        <v>0</v>
      </c>
      <c r="BL55" s="35">
        <v>0</v>
      </c>
      <c r="BM55" s="37">
        <f t="shared" si="2"/>
        <v>3945.86</v>
      </c>
      <c r="BN55" s="39"/>
      <c r="BO55" s="140">
        <v>5.7489999999999997</v>
      </c>
      <c r="BZ55" s="2"/>
    </row>
    <row r="56" spans="1:79">
      <c r="A56" s="22" t="s">
        <v>69</v>
      </c>
      <c r="B56" s="34" t="s">
        <v>238</v>
      </c>
      <c r="C56" s="35">
        <f t="shared" si="0"/>
        <v>765.07600000000002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f t="shared" si="1"/>
        <v>765.07600000000002</v>
      </c>
      <c r="L56" s="36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765.07600000000002</v>
      </c>
      <c r="BI56" s="35">
        <v>0</v>
      </c>
      <c r="BJ56" s="35">
        <v>0</v>
      </c>
      <c r="BK56" s="35">
        <v>0</v>
      </c>
      <c r="BL56" s="35">
        <v>0</v>
      </c>
      <c r="BM56" s="37">
        <f t="shared" si="2"/>
        <v>765.07600000000002</v>
      </c>
      <c r="BN56" s="39"/>
      <c r="BO56" s="140">
        <v>0</v>
      </c>
      <c r="BZ56" s="2"/>
    </row>
    <row r="57" spans="1:79">
      <c r="A57" s="22" t="s">
        <v>70</v>
      </c>
      <c r="B57" s="34" t="s">
        <v>247</v>
      </c>
      <c r="C57" s="35">
        <f t="shared" si="0"/>
        <v>2501.2799999999997</v>
      </c>
      <c r="D57" s="34">
        <v>0</v>
      </c>
      <c r="E57" s="34">
        <v>0</v>
      </c>
      <c r="F57" s="34">
        <v>135.398</v>
      </c>
      <c r="G57" s="34">
        <v>0</v>
      </c>
      <c r="H57" s="34">
        <v>0</v>
      </c>
      <c r="I57" s="34">
        <v>0</v>
      </c>
      <c r="J57" s="34">
        <v>8.0000000000000002E-3</v>
      </c>
      <c r="K57" s="34">
        <f t="shared" si="1"/>
        <v>2365.8739999999998</v>
      </c>
      <c r="L57" s="36">
        <v>0</v>
      </c>
      <c r="M57" s="35">
        <v>0</v>
      </c>
      <c r="N57" s="35">
        <v>3.6970000000000001</v>
      </c>
      <c r="O57" s="35">
        <v>0</v>
      </c>
      <c r="P57" s="35">
        <v>0</v>
      </c>
      <c r="Q57" s="35">
        <v>0</v>
      </c>
      <c r="R57" s="35">
        <v>25.876999999999999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73.528999999999996</v>
      </c>
      <c r="AA57" s="35">
        <v>1.784</v>
      </c>
      <c r="AB57" s="35">
        <v>0</v>
      </c>
      <c r="AC57" s="35">
        <v>0</v>
      </c>
      <c r="AD57" s="35">
        <v>0</v>
      </c>
      <c r="AE57" s="35">
        <v>0</v>
      </c>
      <c r="AF57" s="35">
        <v>96.691000000000003</v>
      </c>
      <c r="AG57" s="35">
        <v>94.935000000000002</v>
      </c>
      <c r="AH57" s="35">
        <v>0.64700000000000002</v>
      </c>
      <c r="AI57" s="35">
        <v>18.178999999999998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42.523000000000003</v>
      </c>
      <c r="AP57" s="35">
        <v>2.1230000000000002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2.4380000000000002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2003.4159999999999</v>
      </c>
      <c r="BJ57" s="35">
        <v>0</v>
      </c>
      <c r="BK57" s="35">
        <v>0</v>
      </c>
      <c r="BL57" s="35">
        <v>0</v>
      </c>
      <c r="BM57" s="37">
        <f t="shared" si="2"/>
        <v>2365.8389999999999</v>
      </c>
      <c r="BN57" s="39"/>
      <c r="BO57" s="140">
        <v>3.5000000000000003E-2</v>
      </c>
      <c r="BZ57" s="2"/>
    </row>
    <row r="58" spans="1:79">
      <c r="A58" s="22" t="s">
        <v>71</v>
      </c>
      <c r="B58" s="34" t="s">
        <v>248</v>
      </c>
      <c r="C58" s="35">
        <f t="shared" si="0"/>
        <v>1029.2149999999999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f t="shared" si="1"/>
        <v>1029.2149999999999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1029.2149999999999</v>
      </c>
      <c r="BK58" s="35">
        <v>0</v>
      </c>
      <c r="BL58" s="35">
        <v>0</v>
      </c>
      <c r="BM58" s="37">
        <f t="shared" si="2"/>
        <v>1029.2149999999999</v>
      </c>
      <c r="BN58" s="39"/>
      <c r="BO58" s="140">
        <v>0</v>
      </c>
      <c r="BZ58" s="2"/>
    </row>
    <row r="59" spans="1:79">
      <c r="A59" s="22" t="s">
        <v>75</v>
      </c>
      <c r="B59" s="34" t="s">
        <v>249</v>
      </c>
      <c r="C59" s="35">
        <f t="shared" si="0"/>
        <v>9591.3320000000003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f t="shared" si="1"/>
        <v>9591.3320000000003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7">
        <f t="shared" si="2"/>
        <v>0</v>
      </c>
      <c r="BN59" s="39"/>
      <c r="BO59" s="140">
        <v>9591.3320000000003</v>
      </c>
      <c r="BZ59" s="2"/>
    </row>
    <row r="60" spans="1:79" ht="13.5" thickBot="1">
      <c r="A60" s="29" t="s">
        <v>76</v>
      </c>
      <c r="B60" s="34" t="s">
        <v>250</v>
      </c>
      <c r="C60" s="35">
        <f t="shared" si="0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f t="shared" si="1"/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7">
        <f t="shared" si="2"/>
        <v>0</v>
      </c>
      <c r="BN60" s="41"/>
      <c r="BO60" s="141">
        <v>0</v>
      </c>
      <c r="BZ60" s="2"/>
    </row>
    <row r="61" spans="1:79" s="49" customFormat="1" ht="21.75" customHeight="1" thickTop="1" thickBot="1">
      <c r="A61" s="43"/>
      <c r="B61" s="44">
        <f>SUM(B8:B60)</f>
        <v>0</v>
      </c>
      <c r="C61" s="45">
        <f>SUM(C8:C60)</f>
        <v>501596.51000000013</v>
      </c>
      <c r="D61" s="45">
        <f>SUM(D8:D60)</f>
        <v>0</v>
      </c>
      <c r="E61" s="45">
        <f t="shared" ref="E61:BO61" si="3">SUM(E8:E60)</f>
        <v>0</v>
      </c>
      <c r="F61" s="45">
        <f t="shared" si="3"/>
        <v>15869.677999999998</v>
      </c>
      <c r="G61" s="45">
        <f t="shared" si="3"/>
        <v>0</v>
      </c>
      <c r="H61" s="45">
        <f t="shared" si="3"/>
        <v>1572.0429999999999</v>
      </c>
      <c r="I61" s="45">
        <f t="shared" si="3"/>
        <v>0</v>
      </c>
      <c r="J61" s="45">
        <f t="shared" si="3"/>
        <v>11107.548999999999</v>
      </c>
      <c r="K61" s="46">
        <f t="shared" si="3"/>
        <v>473047.24</v>
      </c>
      <c r="L61" s="44">
        <f t="shared" si="3"/>
        <v>10720.611000000001</v>
      </c>
      <c r="M61" s="44">
        <f t="shared" si="3"/>
        <v>6163.6009999999997</v>
      </c>
      <c r="N61" s="44">
        <f t="shared" si="3"/>
        <v>914.9369999999999</v>
      </c>
      <c r="O61" s="44">
        <f t="shared" si="3"/>
        <v>12819.555000000002</v>
      </c>
      <c r="P61" s="44">
        <f t="shared" si="3"/>
        <v>5130.107</v>
      </c>
      <c r="Q61" s="44">
        <f t="shared" si="3"/>
        <v>598.41800000000001</v>
      </c>
      <c r="R61" s="44">
        <f t="shared" si="3"/>
        <v>1420.8119999999999</v>
      </c>
      <c r="S61" s="44">
        <f t="shared" si="3"/>
        <v>977.74800000000005</v>
      </c>
      <c r="T61" s="44">
        <f t="shared" si="3"/>
        <v>0</v>
      </c>
      <c r="U61" s="44">
        <f t="shared" si="3"/>
        <v>1243</v>
      </c>
      <c r="V61" s="44">
        <f t="shared" si="3"/>
        <v>558.46199999999999</v>
      </c>
      <c r="W61" s="44">
        <f t="shared" si="3"/>
        <v>367.54700000000003</v>
      </c>
      <c r="X61" s="44">
        <f t="shared" si="3"/>
        <v>853.78</v>
      </c>
      <c r="Y61" s="44">
        <f t="shared" si="3"/>
        <v>1039.3630000000001</v>
      </c>
      <c r="Z61" s="44">
        <f t="shared" si="3"/>
        <v>693.13300000000004</v>
      </c>
      <c r="AA61" s="44">
        <f t="shared" si="3"/>
        <v>877.04300000000012</v>
      </c>
      <c r="AB61" s="44">
        <f t="shared" si="3"/>
        <v>982.31700000000001</v>
      </c>
      <c r="AC61" s="44">
        <f t="shared" si="3"/>
        <v>10581.092000000001</v>
      </c>
      <c r="AD61" s="44">
        <f t="shared" si="3"/>
        <v>3273.6479999999997</v>
      </c>
      <c r="AE61" s="44">
        <f t="shared" si="3"/>
        <v>35311.62000000001</v>
      </c>
      <c r="AF61" s="44">
        <f t="shared" si="3"/>
        <v>3300.3679999999995</v>
      </c>
      <c r="AG61" s="44">
        <f t="shared" si="3"/>
        <v>2532.8560000000002</v>
      </c>
      <c r="AH61" s="44">
        <f t="shared" si="3"/>
        <v>9882.9839999999986</v>
      </c>
      <c r="AI61" s="44">
        <f t="shared" si="3"/>
        <v>20274.199000000001</v>
      </c>
      <c r="AJ61" s="44">
        <f t="shared" si="3"/>
        <v>21255.385000000002</v>
      </c>
      <c r="AK61" s="44">
        <f t="shared" si="3"/>
        <v>3556.4409999999998</v>
      </c>
      <c r="AL61" s="44">
        <f t="shared" si="3"/>
        <v>9213.9050000000007</v>
      </c>
      <c r="AM61" s="44">
        <f t="shared" si="3"/>
        <v>15405.429999999998</v>
      </c>
      <c r="AN61" s="44">
        <f t="shared" si="3"/>
        <v>506.19400000000007</v>
      </c>
      <c r="AO61" s="44">
        <f t="shared" si="3"/>
        <v>31649.552</v>
      </c>
      <c r="AP61" s="44">
        <f t="shared" si="3"/>
        <v>8346.4650000000001</v>
      </c>
      <c r="AQ61" s="44">
        <f t="shared" si="3"/>
        <v>1086.2070000000001</v>
      </c>
      <c r="AR61" s="44">
        <f t="shared" si="3"/>
        <v>8476.9840000000004</v>
      </c>
      <c r="AS61" s="44">
        <f t="shared" si="3"/>
        <v>1155.133</v>
      </c>
      <c r="AT61" s="44">
        <f t="shared" si="3"/>
        <v>17289.999</v>
      </c>
      <c r="AU61" s="44">
        <f t="shared" si="3"/>
        <v>1866.567</v>
      </c>
      <c r="AV61" s="44">
        <f t="shared" si="3"/>
        <v>1410.7539999999999</v>
      </c>
      <c r="AW61" s="44">
        <f t="shared" si="3"/>
        <v>22090.906999999999</v>
      </c>
      <c r="AX61" s="44">
        <f t="shared" si="3"/>
        <v>3875.9050000000002</v>
      </c>
      <c r="AY61" s="44">
        <f t="shared" si="3"/>
        <v>20.241</v>
      </c>
      <c r="AZ61" s="44">
        <f t="shared" si="3"/>
        <v>803.28</v>
      </c>
      <c r="BA61" s="44">
        <f t="shared" si="3"/>
        <v>5273.8850000000002</v>
      </c>
      <c r="BB61" s="44">
        <f t="shared" si="3"/>
        <v>3041.32</v>
      </c>
      <c r="BC61" s="44">
        <f t="shared" si="3"/>
        <v>31059.01</v>
      </c>
      <c r="BD61" s="44">
        <f t="shared" si="3"/>
        <v>715.07</v>
      </c>
      <c r="BE61" s="44">
        <f t="shared" si="3"/>
        <v>11427.453</v>
      </c>
      <c r="BF61" s="44">
        <f t="shared" si="3"/>
        <v>7231.7690000000002</v>
      </c>
      <c r="BG61" s="44">
        <f t="shared" si="3"/>
        <v>3969.864</v>
      </c>
      <c r="BH61" s="44">
        <f t="shared" si="3"/>
        <v>765.07600000000002</v>
      </c>
      <c r="BI61" s="44">
        <f t="shared" si="3"/>
        <v>2310.7660000000001</v>
      </c>
      <c r="BJ61" s="44">
        <f t="shared" si="3"/>
        <v>1029.2149999999999</v>
      </c>
      <c r="BK61" s="44">
        <f t="shared" si="3"/>
        <v>0</v>
      </c>
      <c r="BL61" s="44">
        <f t="shared" si="3"/>
        <v>0</v>
      </c>
      <c r="BM61" s="44">
        <f t="shared" si="3"/>
        <v>345349.97799999994</v>
      </c>
      <c r="BN61" s="47">
        <f t="shared" si="3"/>
        <v>0</v>
      </c>
      <c r="BO61" s="46">
        <f t="shared" si="3"/>
        <v>127697.262</v>
      </c>
      <c r="BP61" s="2"/>
      <c r="BQ61" s="2"/>
      <c r="BR61" s="2"/>
      <c r="BS61" s="2"/>
      <c r="BT61" s="2"/>
      <c r="BU61" s="2"/>
      <c r="BV61" s="2"/>
      <c r="BW61" s="2"/>
      <c r="BX61" s="2"/>
      <c r="BY61" s="48"/>
      <c r="BZ61" s="48"/>
      <c r="CA61" s="48"/>
    </row>
    <row r="62" spans="1:79" s="49" customFormat="1" ht="21.75" customHeight="1" thickTop="1" thickBo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48"/>
      <c r="BY62" s="48"/>
      <c r="BZ62" s="48"/>
    </row>
    <row r="63" spans="1:79" ht="14.25" thickTop="1" thickBot="1">
      <c r="C63" s="425"/>
      <c r="D63" s="425"/>
      <c r="E63" s="425"/>
      <c r="F63" s="425"/>
      <c r="G63" s="425"/>
      <c r="H63" s="425"/>
      <c r="I63" s="425"/>
      <c r="J63" s="425"/>
      <c r="K63" s="425"/>
      <c r="L63" s="426" t="s">
        <v>251</v>
      </c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8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7"/>
      <c r="BZ63" s="2"/>
    </row>
    <row r="64" spans="1:79" ht="65.25" thickTop="1" thickBot="1">
      <c r="A64" s="14"/>
      <c r="B64" s="54" t="s">
        <v>95</v>
      </c>
      <c r="C64" s="429" t="s">
        <v>123</v>
      </c>
      <c r="D64" s="429" t="s">
        <v>87</v>
      </c>
      <c r="E64" s="429" t="s">
        <v>88</v>
      </c>
      <c r="F64" s="429" t="s">
        <v>221</v>
      </c>
      <c r="G64" s="429" t="s">
        <v>222</v>
      </c>
      <c r="H64" s="429" t="s">
        <v>89</v>
      </c>
      <c r="I64" s="429" t="s">
        <v>90</v>
      </c>
      <c r="J64" s="430" t="s">
        <v>91</v>
      </c>
      <c r="K64" s="138" t="s">
        <v>125</v>
      </c>
      <c r="L64" s="493" t="s">
        <v>281</v>
      </c>
      <c r="M64" s="423" t="s">
        <v>308</v>
      </c>
      <c r="N64" s="423" t="s">
        <v>223</v>
      </c>
      <c r="O64" s="423" t="s">
        <v>146</v>
      </c>
      <c r="P64" s="494" t="s">
        <v>282</v>
      </c>
      <c r="Q64" s="494" t="s">
        <v>283</v>
      </c>
      <c r="R64" s="423" t="s">
        <v>224</v>
      </c>
      <c r="S64" s="423" t="s">
        <v>241</v>
      </c>
      <c r="T64" s="494" t="s">
        <v>293</v>
      </c>
      <c r="U64" s="423" t="s">
        <v>147</v>
      </c>
      <c r="V64" s="423" t="s">
        <v>148</v>
      </c>
      <c r="W64" s="494" t="s">
        <v>294</v>
      </c>
      <c r="X64" s="423" t="s">
        <v>149</v>
      </c>
      <c r="Y64" s="494" t="s">
        <v>295</v>
      </c>
      <c r="Z64" s="423" t="s">
        <v>225</v>
      </c>
      <c r="AA64" s="494" t="s">
        <v>311</v>
      </c>
      <c r="AB64" s="423" t="s">
        <v>150</v>
      </c>
      <c r="AC64" s="423" t="s">
        <v>226</v>
      </c>
      <c r="AD64" s="494" t="s">
        <v>296</v>
      </c>
      <c r="AE64" s="423" t="s">
        <v>242</v>
      </c>
      <c r="AF64" s="423" t="s">
        <v>243</v>
      </c>
      <c r="AG64" s="423" t="s">
        <v>151</v>
      </c>
      <c r="AH64" s="494" t="s">
        <v>305</v>
      </c>
      <c r="AI64" s="423" t="s">
        <v>152</v>
      </c>
      <c r="AJ64" s="423" t="s">
        <v>153</v>
      </c>
      <c r="AK64" s="423" t="s">
        <v>41</v>
      </c>
      <c r="AL64" s="423" t="s">
        <v>43</v>
      </c>
      <c r="AM64" s="423" t="s">
        <v>154</v>
      </c>
      <c r="AN64" s="423" t="s">
        <v>227</v>
      </c>
      <c r="AO64" s="423" t="s">
        <v>47</v>
      </c>
      <c r="AP64" s="494" t="s">
        <v>290</v>
      </c>
      <c r="AQ64" s="423" t="s">
        <v>244</v>
      </c>
      <c r="AR64" s="423" t="s">
        <v>51</v>
      </c>
      <c r="AS64" s="494" t="s">
        <v>306</v>
      </c>
      <c r="AT64" s="494" t="s">
        <v>299</v>
      </c>
      <c r="AU64" s="423" t="s">
        <v>155</v>
      </c>
      <c r="AV64" s="423" t="s">
        <v>230</v>
      </c>
      <c r="AW64" s="423" t="s">
        <v>231</v>
      </c>
      <c r="AX64" s="423" t="s">
        <v>245</v>
      </c>
      <c r="AY64" s="423" t="s">
        <v>233</v>
      </c>
      <c r="AZ64" s="423" t="s">
        <v>234</v>
      </c>
      <c r="BA64" s="423" t="s">
        <v>156</v>
      </c>
      <c r="BB64" s="494" t="s">
        <v>307</v>
      </c>
      <c r="BC64" s="423" t="s">
        <v>63</v>
      </c>
      <c r="BD64" s="423" t="s">
        <v>237</v>
      </c>
      <c r="BE64" s="423" t="s">
        <v>157</v>
      </c>
      <c r="BF64" s="423" t="s">
        <v>158</v>
      </c>
      <c r="BG64" s="423" t="s">
        <v>246</v>
      </c>
      <c r="BH64" s="423" t="s">
        <v>238</v>
      </c>
      <c r="BI64" s="423" t="s">
        <v>247</v>
      </c>
      <c r="BJ64" s="423" t="s">
        <v>248</v>
      </c>
      <c r="BK64" s="423" t="s">
        <v>252</v>
      </c>
      <c r="BL64" s="423" t="s">
        <v>159</v>
      </c>
      <c r="BM64" s="138" t="s">
        <v>96</v>
      </c>
      <c r="BN64" s="431" t="s">
        <v>97</v>
      </c>
      <c r="BO64" s="432" t="s">
        <v>98</v>
      </c>
      <c r="BP64" s="433" t="s">
        <v>100</v>
      </c>
      <c r="BQ64" s="434"/>
      <c r="BR64" s="435"/>
      <c r="BS64" s="436"/>
      <c r="BT64" s="436"/>
      <c r="BU64" s="436"/>
      <c r="BV64" s="437" t="s">
        <v>101</v>
      </c>
      <c r="BW64" s="429" t="s">
        <v>102</v>
      </c>
      <c r="BX64" s="495" t="s">
        <v>292</v>
      </c>
      <c r="BZ64" s="2"/>
    </row>
    <row r="65" spans="1:78" ht="13.5" thickTop="1">
      <c r="A65" s="60"/>
      <c r="B65" s="61"/>
      <c r="C65" s="438"/>
      <c r="D65" s="439"/>
      <c r="E65" s="439"/>
      <c r="F65" s="439"/>
      <c r="G65" s="439"/>
      <c r="H65" s="439"/>
      <c r="I65" s="439"/>
      <c r="J65" s="439"/>
      <c r="K65" s="439"/>
      <c r="L65" s="440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41"/>
      <c r="BM65" s="442"/>
      <c r="BN65" s="443"/>
      <c r="BO65" s="444"/>
      <c r="BP65" s="445" t="s">
        <v>99</v>
      </c>
      <c r="BQ65" s="446" t="s">
        <v>103</v>
      </c>
      <c r="BR65" s="447"/>
      <c r="BS65" s="448"/>
      <c r="BT65" s="449" t="s">
        <v>77</v>
      </c>
      <c r="BU65" s="450" t="s">
        <v>106</v>
      </c>
      <c r="BV65" s="439"/>
      <c r="BW65" s="451"/>
      <c r="BX65" s="452"/>
      <c r="BZ65" s="2"/>
    </row>
    <row r="66" spans="1:78" ht="13.5" thickBot="1">
      <c r="A66" s="72"/>
      <c r="B66" s="73"/>
      <c r="C66" s="453"/>
      <c r="D66" s="454"/>
      <c r="E66" s="454"/>
      <c r="F66" s="454"/>
      <c r="G66" s="454"/>
      <c r="H66" s="454"/>
      <c r="I66" s="454"/>
      <c r="J66" s="454"/>
      <c r="K66" s="454"/>
      <c r="L66" s="455" t="s">
        <v>15</v>
      </c>
      <c r="M66" s="453" t="s">
        <v>16</v>
      </c>
      <c r="N66" s="453" t="s">
        <v>17</v>
      </c>
      <c r="O66" s="453" t="s">
        <v>18</v>
      </c>
      <c r="P66" s="453" t="s">
        <v>19</v>
      </c>
      <c r="Q66" s="453" t="s">
        <v>20</v>
      </c>
      <c r="R66" s="453" t="s">
        <v>21</v>
      </c>
      <c r="S66" s="453" t="s">
        <v>22</v>
      </c>
      <c r="T66" s="453" t="s">
        <v>23</v>
      </c>
      <c r="U66" s="453" t="s">
        <v>24</v>
      </c>
      <c r="V66" s="453" t="s">
        <v>25</v>
      </c>
      <c r="W66" s="453" t="s">
        <v>26</v>
      </c>
      <c r="X66" s="453" t="s">
        <v>27</v>
      </c>
      <c r="Y66" s="453" t="s">
        <v>28</v>
      </c>
      <c r="Z66" s="453" t="s">
        <v>29</v>
      </c>
      <c r="AA66" s="453" t="s">
        <v>30</v>
      </c>
      <c r="AB66" s="453" t="s">
        <v>31</v>
      </c>
      <c r="AC66" s="453" t="s">
        <v>32</v>
      </c>
      <c r="AD66" s="453" t="s">
        <v>33</v>
      </c>
      <c r="AE66" s="453" t="s">
        <v>34</v>
      </c>
      <c r="AF66" s="453" t="s">
        <v>35</v>
      </c>
      <c r="AG66" s="453" t="s">
        <v>36</v>
      </c>
      <c r="AH66" s="453" t="s">
        <v>37</v>
      </c>
      <c r="AI66" s="453" t="s">
        <v>38</v>
      </c>
      <c r="AJ66" s="453" t="s">
        <v>39</v>
      </c>
      <c r="AK66" s="453" t="s">
        <v>40</v>
      </c>
      <c r="AL66" s="453" t="s">
        <v>42</v>
      </c>
      <c r="AM66" s="453" t="s">
        <v>44</v>
      </c>
      <c r="AN66" s="453" t="s">
        <v>45</v>
      </c>
      <c r="AO66" s="453" t="s">
        <v>46</v>
      </c>
      <c r="AP66" s="453" t="s">
        <v>48</v>
      </c>
      <c r="AQ66" s="453" t="s">
        <v>49</v>
      </c>
      <c r="AR66" s="453" t="s">
        <v>50</v>
      </c>
      <c r="AS66" s="453" t="s">
        <v>52</v>
      </c>
      <c r="AT66" s="453" t="s">
        <v>53</v>
      </c>
      <c r="AU66" s="453" t="s">
        <v>54</v>
      </c>
      <c r="AV66" s="453" t="s">
        <v>55</v>
      </c>
      <c r="AW66" s="453" t="s">
        <v>56</v>
      </c>
      <c r="AX66" s="453" t="s">
        <v>57</v>
      </c>
      <c r="AY66" s="453" t="s">
        <v>58</v>
      </c>
      <c r="AZ66" s="453" t="s">
        <v>59</v>
      </c>
      <c r="BA66" s="453" t="s">
        <v>60</v>
      </c>
      <c r="BB66" s="453" t="s">
        <v>61</v>
      </c>
      <c r="BC66" s="453" t="s">
        <v>62</v>
      </c>
      <c r="BD66" s="453" t="s">
        <v>64</v>
      </c>
      <c r="BE66" s="453" t="s">
        <v>65</v>
      </c>
      <c r="BF66" s="453" t="s">
        <v>66</v>
      </c>
      <c r="BG66" s="453" t="s">
        <v>68</v>
      </c>
      <c r="BH66" s="453" t="s">
        <v>69</v>
      </c>
      <c r="BI66" s="453" t="s">
        <v>70</v>
      </c>
      <c r="BJ66" s="453" t="s">
        <v>71</v>
      </c>
      <c r="BK66" s="453" t="s">
        <v>75</v>
      </c>
      <c r="BL66" s="453" t="s">
        <v>76</v>
      </c>
      <c r="BM66" s="456"/>
      <c r="BN66" s="457"/>
      <c r="BO66" s="458"/>
      <c r="BP66" s="459" t="s">
        <v>78</v>
      </c>
      <c r="BQ66" s="460" t="s">
        <v>104</v>
      </c>
      <c r="BR66" s="461" t="s">
        <v>79</v>
      </c>
      <c r="BS66" s="462" t="s">
        <v>105</v>
      </c>
      <c r="BT66" s="463" t="s">
        <v>107</v>
      </c>
      <c r="BU66" s="463"/>
      <c r="BV66" s="458"/>
      <c r="BW66" s="464"/>
      <c r="BX66" s="457"/>
      <c r="BZ66" s="2"/>
    </row>
    <row r="67" spans="1:78" ht="13.5" thickTop="1">
      <c r="A67" s="60" t="s">
        <v>15</v>
      </c>
      <c r="B67" s="37" t="s">
        <v>281</v>
      </c>
      <c r="C67" s="35">
        <f>BM67+BO67+BP67+SUM(BV67:BX67)</f>
        <v>16603.694000000003</v>
      </c>
      <c r="D67" s="34"/>
      <c r="E67" s="34"/>
      <c r="F67" s="34"/>
      <c r="G67" s="34"/>
      <c r="H67" s="34"/>
      <c r="I67" s="34"/>
      <c r="J67" s="34"/>
      <c r="K67" s="34"/>
      <c r="L67" s="36">
        <v>2564.4960000000001</v>
      </c>
      <c r="M67" s="35">
        <v>38.024000000000001</v>
      </c>
      <c r="N67" s="35">
        <v>0</v>
      </c>
      <c r="O67" s="35">
        <v>1268.6489999999999</v>
      </c>
      <c r="P67" s="35">
        <v>32.86</v>
      </c>
      <c r="Q67" s="35">
        <v>0</v>
      </c>
      <c r="R67" s="35">
        <v>0</v>
      </c>
      <c r="S67" s="35">
        <v>1.4419999999999999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0.20399999999999999</v>
      </c>
      <c r="AA67" s="35">
        <v>0.14099999999999999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10.023999999999999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741.49900000000002</v>
      </c>
      <c r="AP67" s="35">
        <v>470.12</v>
      </c>
      <c r="AQ67" s="35">
        <v>5.0000000000000001E-3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1.1399999999999999</v>
      </c>
      <c r="BC67" s="35">
        <v>45.158000000000001</v>
      </c>
      <c r="BD67" s="35">
        <v>0</v>
      </c>
      <c r="BE67" s="35">
        <v>20.291</v>
      </c>
      <c r="BF67" s="35">
        <v>22.984000000000002</v>
      </c>
      <c r="BG67" s="35">
        <v>0</v>
      </c>
      <c r="BH67" s="35">
        <v>0</v>
      </c>
      <c r="BI67" s="35">
        <v>2.1160000000000001</v>
      </c>
      <c r="BJ67" s="35">
        <v>0</v>
      </c>
      <c r="BK67" s="35">
        <v>0</v>
      </c>
      <c r="BL67" s="80">
        <v>0</v>
      </c>
      <c r="BM67" s="81">
        <f>SUM(L67:BL67)</f>
        <v>5219.1530000000012</v>
      </c>
      <c r="BN67" s="37"/>
      <c r="BO67" s="34">
        <v>18.164999999999999</v>
      </c>
      <c r="BP67" s="82">
        <f>BQ67+BT67+BU67</f>
        <v>6621.549</v>
      </c>
      <c r="BQ67" s="36">
        <f>SUM(BR67:BS67)</f>
        <v>6621.549</v>
      </c>
      <c r="BR67" s="83">
        <v>508.084</v>
      </c>
      <c r="BS67" s="34">
        <v>6113.4650000000001</v>
      </c>
      <c r="BT67" s="84">
        <v>0</v>
      </c>
      <c r="BU67" s="84">
        <v>0</v>
      </c>
      <c r="BV67" s="34">
        <v>4553.4179999999997</v>
      </c>
      <c r="BW67" s="85">
        <v>191.40899999999999</v>
      </c>
      <c r="BX67" s="37">
        <v>0</v>
      </c>
      <c r="BZ67" s="2"/>
    </row>
    <row r="68" spans="1:78">
      <c r="A68" s="60" t="s">
        <v>16</v>
      </c>
      <c r="B68" s="465" t="s">
        <v>308</v>
      </c>
      <c r="C68" s="35">
        <f t="shared" ref="C68:C119" si="4">BM68+BO68+BP68+SUM(BV68:BX68)</f>
        <v>9020.0560000000005</v>
      </c>
      <c r="D68" s="34"/>
      <c r="E68" s="34"/>
      <c r="F68" s="34"/>
      <c r="G68" s="34"/>
      <c r="H68" s="34"/>
      <c r="I68" s="34"/>
      <c r="J68" s="34"/>
      <c r="K68" s="34"/>
      <c r="L68" s="36">
        <v>0</v>
      </c>
      <c r="M68" s="35">
        <v>548.90099999999995</v>
      </c>
      <c r="N68" s="35">
        <v>0</v>
      </c>
      <c r="O68" s="35">
        <v>3083.5050000000001</v>
      </c>
      <c r="P68" s="35">
        <v>0</v>
      </c>
      <c r="Q68" s="35">
        <v>0</v>
      </c>
      <c r="R68" s="35">
        <v>0</v>
      </c>
      <c r="S68" s="35">
        <v>1.3819999999999999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0.02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7.9550000000000001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844.30799999999999</v>
      </c>
      <c r="AP68" s="35">
        <v>280.96800000000002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100.46899999999999</v>
      </c>
      <c r="BD68" s="35">
        <v>0</v>
      </c>
      <c r="BE68" s="35">
        <v>45.356999999999999</v>
      </c>
      <c r="BF68" s="35">
        <v>51.134999999999998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80">
        <v>0</v>
      </c>
      <c r="BM68" s="81">
        <f t="shared" ref="BM68:BM119" si="5">SUM(L68:BL68)</f>
        <v>4964</v>
      </c>
      <c r="BN68" s="37"/>
      <c r="BO68" s="34">
        <v>1001.455</v>
      </c>
      <c r="BP68" s="82">
        <f t="shared" ref="BP68:BP119" si="6">BQ68+BT68+BU68</f>
        <v>3054.6010000000001</v>
      </c>
      <c r="BQ68" s="36">
        <f t="shared" ref="BQ68:BQ119" si="7">SUM(BR68:BS68)</f>
        <v>3054.6010000000001</v>
      </c>
      <c r="BR68" s="83">
        <v>104.283</v>
      </c>
      <c r="BS68" s="34">
        <v>2950.3180000000002</v>
      </c>
      <c r="BT68" s="84">
        <v>0</v>
      </c>
      <c r="BU68" s="84">
        <v>0</v>
      </c>
      <c r="BV68" s="34">
        <v>0</v>
      </c>
      <c r="BW68" s="85">
        <v>0</v>
      </c>
      <c r="BX68" s="37">
        <v>0</v>
      </c>
      <c r="BZ68" s="2"/>
    </row>
    <row r="69" spans="1:78">
      <c r="A69" s="60" t="s">
        <v>17</v>
      </c>
      <c r="B69" s="37" t="s">
        <v>223</v>
      </c>
      <c r="C69" s="35">
        <f t="shared" si="4"/>
        <v>1492.1889999999999</v>
      </c>
      <c r="D69" s="34"/>
      <c r="E69" s="34"/>
      <c r="F69" s="34"/>
      <c r="G69" s="34"/>
      <c r="H69" s="34"/>
      <c r="I69" s="34"/>
      <c r="J69" s="34"/>
      <c r="K69" s="34"/>
      <c r="L69" s="36">
        <v>0</v>
      </c>
      <c r="M69" s="35">
        <v>0</v>
      </c>
      <c r="N69" s="35">
        <v>4.5999999999999999E-2</v>
      </c>
      <c r="O69" s="35">
        <v>35.646999999999998</v>
      </c>
      <c r="P69" s="35">
        <v>7.6020000000000003</v>
      </c>
      <c r="Q69" s="35">
        <v>0</v>
      </c>
      <c r="R69" s="35">
        <v>0</v>
      </c>
      <c r="S69" s="35">
        <v>0.67700000000000005</v>
      </c>
      <c r="T69" s="35">
        <v>0</v>
      </c>
      <c r="U69" s="35">
        <v>0</v>
      </c>
      <c r="V69" s="35">
        <v>0</v>
      </c>
      <c r="W69" s="35">
        <v>0</v>
      </c>
      <c r="X69" s="35">
        <v>159.06800000000001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771.57299999999998</v>
      </c>
      <c r="AF69" s="35">
        <v>0</v>
      </c>
      <c r="AG69" s="35">
        <v>0</v>
      </c>
      <c r="AH69" s="35">
        <v>11.9</v>
      </c>
      <c r="AI69" s="35">
        <v>9.9749999999999996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266.12099999999998</v>
      </c>
      <c r="AP69" s="35">
        <v>8.9260000000000002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53.957000000000001</v>
      </c>
      <c r="AX69" s="35">
        <v>0</v>
      </c>
      <c r="AY69" s="35">
        <v>0</v>
      </c>
      <c r="AZ69" s="35">
        <v>3.3969999999999998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80">
        <v>0</v>
      </c>
      <c r="BM69" s="81">
        <f t="shared" si="5"/>
        <v>1328.8889999999999</v>
      </c>
      <c r="BN69" s="37"/>
      <c r="BO69" s="34">
        <v>4.1000000000000002E-2</v>
      </c>
      <c r="BP69" s="82">
        <f t="shared" si="6"/>
        <v>190.739</v>
      </c>
      <c r="BQ69" s="36">
        <f t="shared" si="7"/>
        <v>190.739</v>
      </c>
      <c r="BR69" s="83">
        <v>0</v>
      </c>
      <c r="BS69" s="34">
        <v>190.739</v>
      </c>
      <c r="BT69" s="84">
        <v>0</v>
      </c>
      <c r="BU69" s="84">
        <v>0</v>
      </c>
      <c r="BV69" s="34">
        <v>0</v>
      </c>
      <c r="BW69" s="85">
        <v>-27.48</v>
      </c>
      <c r="BX69" s="37">
        <v>0</v>
      </c>
      <c r="BZ69" s="2"/>
    </row>
    <row r="70" spans="1:78">
      <c r="A70" s="60" t="s">
        <v>18</v>
      </c>
      <c r="B70" s="37" t="s">
        <v>146</v>
      </c>
      <c r="C70" s="35">
        <f t="shared" si="4"/>
        <v>40561.329000000005</v>
      </c>
      <c r="D70" s="34"/>
      <c r="E70" s="34"/>
      <c r="F70" s="34"/>
      <c r="G70" s="34"/>
      <c r="H70" s="34"/>
      <c r="I70" s="34"/>
      <c r="J70" s="34"/>
      <c r="K70" s="34"/>
      <c r="L70" s="36">
        <v>954.88199999999995</v>
      </c>
      <c r="M70" s="35">
        <v>383.62</v>
      </c>
      <c r="N70" s="35">
        <v>0</v>
      </c>
      <c r="O70" s="35">
        <v>1848.6849999999999</v>
      </c>
      <c r="P70" s="35">
        <v>202.041</v>
      </c>
      <c r="Q70" s="35">
        <v>0</v>
      </c>
      <c r="R70" s="35">
        <v>0</v>
      </c>
      <c r="S70" s="35">
        <v>3.6659999999999999</v>
      </c>
      <c r="T70" s="35">
        <v>0</v>
      </c>
      <c r="U70" s="35">
        <v>39.308999999999997</v>
      </c>
      <c r="V70" s="35">
        <v>1.641</v>
      </c>
      <c r="W70" s="35">
        <v>0</v>
      </c>
      <c r="X70" s="35">
        <v>0</v>
      </c>
      <c r="Y70" s="35">
        <v>0</v>
      </c>
      <c r="Z70" s="35">
        <v>1.284</v>
      </c>
      <c r="AA70" s="35">
        <v>3.4129999999999998</v>
      </c>
      <c r="AB70" s="35">
        <v>0.41399999999999998</v>
      </c>
      <c r="AC70" s="35">
        <v>0</v>
      </c>
      <c r="AD70" s="35">
        <v>0</v>
      </c>
      <c r="AE70" s="35">
        <v>2.367</v>
      </c>
      <c r="AF70" s="35">
        <v>96.259</v>
      </c>
      <c r="AG70" s="35">
        <v>0</v>
      </c>
      <c r="AH70" s="35">
        <v>0</v>
      </c>
      <c r="AI70" s="35">
        <v>312.84399999999999</v>
      </c>
      <c r="AJ70" s="35">
        <v>0</v>
      </c>
      <c r="AK70" s="35">
        <v>8.4649999999999999</v>
      </c>
      <c r="AL70" s="35">
        <v>0</v>
      </c>
      <c r="AM70" s="35">
        <v>0</v>
      </c>
      <c r="AN70" s="35">
        <v>0</v>
      </c>
      <c r="AO70" s="35">
        <v>2053.8490000000002</v>
      </c>
      <c r="AP70" s="35">
        <v>1844.941</v>
      </c>
      <c r="AQ70" s="35">
        <v>0</v>
      </c>
      <c r="AR70" s="35">
        <v>0</v>
      </c>
      <c r="AS70" s="35">
        <v>0</v>
      </c>
      <c r="AT70" s="35">
        <v>0</v>
      </c>
      <c r="AU70" s="35">
        <v>1.1850000000000001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0.17100000000000001</v>
      </c>
      <c r="BB70" s="35">
        <v>0</v>
      </c>
      <c r="BC70" s="35">
        <v>296.077</v>
      </c>
      <c r="BD70" s="35">
        <v>0</v>
      </c>
      <c r="BE70" s="35">
        <v>48.777999999999999</v>
      </c>
      <c r="BF70" s="35">
        <v>92.004000000000005</v>
      </c>
      <c r="BG70" s="35">
        <v>4.0750000000000002</v>
      </c>
      <c r="BH70" s="35">
        <v>57.396000000000001</v>
      </c>
      <c r="BI70" s="35">
        <v>31.722000000000001</v>
      </c>
      <c r="BJ70" s="35">
        <v>0</v>
      </c>
      <c r="BK70" s="35">
        <v>0</v>
      </c>
      <c r="BL70" s="80">
        <v>0</v>
      </c>
      <c r="BM70" s="81">
        <f t="shared" si="5"/>
        <v>8289.0880000000034</v>
      </c>
      <c r="BN70" s="37"/>
      <c r="BO70" s="34">
        <v>3972.415</v>
      </c>
      <c r="BP70" s="82">
        <f t="shared" si="6"/>
        <v>28103.418000000001</v>
      </c>
      <c r="BQ70" s="36">
        <f t="shared" si="7"/>
        <v>28103.418000000001</v>
      </c>
      <c r="BR70" s="83">
        <v>228.81</v>
      </c>
      <c r="BS70" s="34">
        <v>27874.608</v>
      </c>
      <c r="BT70" s="84">
        <v>0</v>
      </c>
      <c r="BU70" s="84">
        <v>0</v>
      </c>
      <c r="BV70" s="34">
        <v>0</v>
      </c>
      <c r="BW70" s="85">
        <v>196.40799999999999</v>
      </c>
      <c r="BX70" s="37">
        <v>0</v>
      </c>
      <c r="BZ70" s="2"/>
    </row>
    <row r="71" spans="1:78">
      <c r="A71" s="60" t="s">
        <v>19</v>
      </c>
      <c r="B71" s="37" t="s">
        <v>282</v>
      </c>
      <c r="C71" s="35">
        <f t="shared" si="4"/>
        <v>13188.003000000001</v>
      </c>
      <c r="D71" s="34"/>
      <c r="E71" s="34"/>
      <c r="F71" s="34"/>
      <c r="G71" s="34"/>
      <c r="H71" s="34"/>
      <c r="I71" s="34"/>
      <c r="J71" s="34"/>
      <c r="K71" s="34"/>
      <c r="L71" s="36">
        <v>0</v>
      </c>
      <c r="M71" s="35">
        <v>39.506</v>
      </c>
      <c r="N71" s="35">
        <v>0</v>
      </c>
      <c r="O71" s="35">
        <v>44.901000000000003</v>
      </c>
      <c r="P71" s="35">
        <v>135.53899999999999</v>
      </c>
      <c r="Q71" s="35">
        <v>0</v>
      </c>
      <c r="R71" s="35">
        <v>0</v>
      </c>
      <c r="S71" s="35">
        <v>0.35699999999999998</v>
      </c>
      <c r="T71" s="35">
        <v>0</v>
      </c>
      <c r="U71" s="35">
        <v>0</v>
      </c>
      <c r="V71" s="35">
        <v>10.379</v>
      </c>
      <c r="W71" s="35">
        <v>0.158</v>
      </c>
      <c r="X71" s="35">
        <v>0</v>
      </c>
      <c r="Y71" s="35">
        <v>1.4E-2</v>
      </c>
      <c r="Z71" s="35">
        <v>0.34100000000000003</v>
      </c>
      <c r="AA71" s="35">
        <v>0.104</v>
      </c>
      <c r="AB71" s="35">
        <v>2.335</v>
      </c>
      <c r="AC71" s="35">
        <v>0</v>
      </c>
      <c r="AD71" s="35">
        <v>0</v>
      </c>
      <c r="AE71" s="35">
        <v>1.228</v>
      </c>
      <c r="AF71" s="35">
        <v>0</v>
      </c>
      <c r="AG71" s="35">
        <v>0</v>
      </c>
      <c r="AH71" s="35">
        <v>0</v>
      </c>
      <c r="AI71" s="35">
        <v>34.344999999999999</v>
      </c>
      <c r="AJ71" s="35">
        <v>0</v>
      </c>
      <c r="AK71" s="35">
        <v>0</v>
      </c>
      <c r="AL71" s="35">
        <v>21.933</v>
      </c>
      <c r="AM71" s="35">
        <v>0</v>
      </c>
      <c r="AN71" s="35">
        <v>0</v>
      </c>
      <c r="AO71" s="35">
        <v>3214.2350000000001</v>
      </c>
      <c r="AP71" s="35">
        <v>648.95500000000004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0.14899999999999999</v>
      </c>
      <c r="AW71" s="35">
        <v>0</v>
      </c>
      <c r="AX71" s="35">
        <v>0</v>
      </c>
      <c r="AY71" s="35">
        <v>0</v>
      </c>
      <c r="AZ71" s="35">
        <v>0</v>
      </c>
      <c r="BA71" s="35">
        <v>3.6999999999999998E-2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1188.6959999999999</v>
      </c>
      <c r="BH71" s="35">
        <v>0</v>
      </c>
      <c r="BI71" s="35">
        <v>3.4089999999999998</v>
      </c>
      <c r="BJ71" s="35">
        <v>0</v>
      </c>
      <c r="BK71" s="35">
        <v>0</v>
      </c>
      <c r="BL71" s="80">
        <v>0</v>
      </c>
      <c r="BM71" s="81">
        <f t="shared" si="5"/>
        <v>5346.6210000000001</v>
      </c>
      <c r="BN71" s="37"/>
      <c r="BO71" s="34">
        <v>49.777999999999999</v>
      </c>
      <c r="BP71" s="82">
        <f t="shared" si="6"/>
        <v>7702.3229999999994</v>
      </c>
      <c r="BQ71" s="36">
        <f t="shared" si="7"/>
        <v>7702.3229999999994</v>
      </c>
      <c r="BR71" s="83">
        <v>457.37799999999999</v>
      </c>
      <c r="BS71" s="34">
        <v>7244.9449999999997</v>
      </c>
      <c r="BT71" s="84">
        <v>0</v>
      </c>
      <c r="BU71" s="84">
        <v>0</v>
      </c>
      <c r="BV71" s="34">
        <v>0</v>
      </c>
      <c r="BW71" s="85">
        <v>89.281000000000006</v>
      </c>
      <c r="BX71" s="37">
        <v>0</v>
      </c>
      <c r="BZ71" s="2"/>
    </row>
    <row r="72" spans="1:78">
      <c r="A72" s="60" t="s">
        <v>20</v>
      </c>
      <c r="B72" s="37" t="s">
        <v>283</v>
      </c>
      <c r="C72" s="35">
        <f t="shared" si="4"/>
        <v>1368.09</v>
      </c>
      <c r="D72" s="34"/>
      <c r="E72" s="34"/>
      <c r="F72" s="34"/>
      <c r="G72" s="34"/>
      <c r="H72" s="34"/>
      <c r="I72" s="34"/>
      <c r="J72" s="34"/>
      <c r="K72" s="34"/>
      <c r="L72" s="36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224.042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113.687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80">
        <v>0</v>
      </c>
      <c r="BM72" s="81">
        <f t="shared" si="5"/>
        <v>337.72899999999998</v>
      </c>
      <c r="BN72" s="37"/>
      <c r="BO72" s="34">
        <v>0</v>
      </c>
      <c r="BP72" s="82">
        <f t="shared" si="6"/>
        <v>1098.194</v>
      </c>
      <c r="BQ72" s="36">
        <f t="shared" si="7"/>
        <v>1098.194</v>
      </c>
      <c r="BR72" s="83">
        <v>0</v>
      </c>
      <c r="BS72" s="34">
        <v>1098.194</v>
      </c>
      <c r="BT72" s="84">
        <v>0</v>
      </c>
      <c r="BU72" s="84">
        <v>0</v>
      </c>
      <c r="BV72" s="34">
        <v>0</v>
      </c>
      <c r="BW72" s="85">
        <v>-67.832999999999998</v>
      </c>
      <c r="BX72" s="37">
        <v>0</v>
      </c>
      <c r="BZ72" s="2"/>
    </row>
    <row r="73" spans="1:78">
      <c r="A73" s="60" t="s">
        <v>21</v>
      </c>
      <c r="B73" s="37" t="s">
        <v>224</v>
      </c>
      <c r="C73" s="35">
        <f t="shared" si="4"/>
        <v>5658.8360000000002</v>
      </c>
      <c r="D73" s="34"/>
      <c r="E73" s="34"/>
      <c r="F73" s="34"/>
      <c r="G73" s="34"/>
      <c r="H73" s="34"/>
      <c r="I73" s="34"/>
      <c r="J73" s="34"/>
      <c r="K73" s="34"/>
      <c r="L73" s="36">
        <v>0</v>
      </c>
      <c r="M73" s="35">
        <v>0</v>
      </c>
      <c r="N73" s="35">
        <v>0</v>
      </c>
      <c r="O73" s="35">
        <v>17.311</v>
      </c>
      <c r="P73" s="35">
        <v>9.0500000000000007</v>
      </c>
      <c r="Q73" s="35">
        <v>0</v>
      </c>
      <c r="R73" s="35">
        <v>690.01800000000003</v>
      </c>
      <c r="S73" s="35">
        <v>21.984000000000002</v>
      </c>
      <c r="T73" s="35">
        <v>0</v>
      </c>
      <c r="U73" s="35">
        <v>4.2839999999999998</v>
      </c>
      <c r="V73" s="35">
        <v>0.71199999999999997</v>
      </c>
      <c r="W73" s="35">
        <v>0</v>
      </c>
      <c r="X73" s="35">
        <v>0</v>
      </c>
      <c r="Y73" s="35">
        <v>12.073</v>
      </c>
      <c r="Z73" s="35">
        <v>0.18</v>
      </c>
      <c r="AA73" s="35">
        <v>142.39699999999999</v>
      </c>
      <c r="AB73" s="35">
        <v>8.2989999999999995</v>
      </c>
      <c r="AC73" s="35">
        <v>0</v>
      </c>
      <c r="AD73" s="35">
        <v>12.962</v>
      </c>
      <c r="AE73" s="35">
        <v>0</v>
      </c>
      <c r="AF73" s="35">
        <v>0.92</v>
      </c>
      <c r="AG73" s="35">
        <v>0</v>
      </c>
      <c r="AH73" s="35">
        <v>0</v>
      </c>
      <c r="AI73" s="35">
        <v>11.032</v>
      </c>
      <c r="AJ73" s="35">
        <v>0</v>
      </c>
      <c r="AK73" s="35">
        <v>0</v>
      </c>
      <c r="AL73" s="35">
        <v>14.143000000000001</v>
      </c>
      <c r="AM73" s="35">
        <v>1.385</v>
      </c>
      <c r="AN73" s="35">
        <v>0</v>
      </c>
      <c r="AO73" s="35">
        <v>40.457000000000001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3.4000000000000002E-2</v>
      </c>
      <c r="AV73" s="35">
        <v>0</v>
      </c>
      <c r="AW73" s="35">
        <v>0</v>
      </c>
      <c r="AX73" s="35">
        <v>0.3</v>
      </c>
      <c r="AY73" s="35">
        <v>0</v>
      </c>
      <c r="AZ73" s="35">
        <v>1.3380000000000001</v>
      </c>
      <c r="BA73" s="35">
        <v>0</v>
      </c>
      <c r="BB73" s="35">
        <v>0</v>
      </c>
      <c r="BC73" s="35">
        <v>401.08600000000001</v>
      </c>
      <c r="BD73" s="35">
        <v>0.36499999999999999</v>
      </c>
      <c r="BE73" s="35">
        <v>1.5569999999999999</v>
      </c>
      <c r="BF73" s="35">
        <v>31.26</v>
      </c>
      <c r="BG73" s="35">
        <v>109.458</v>
      </c>
      <c r="BH73" s="35">
        <v>19.696000000000002</v>
      </c>
      <c r="BI73" s="35">
        <v>33.250999999999998</v>
      </c>
      <c r="BJ73" s="35">
        <v>0</v>
      </c>
      <c r="BK73" s="35">
        <v>0</v>
      </c>
      <c r="BL73" s="80">
        <v>0</v>
      </c>
      <c r="BM73" s="81">
        <f t="shared" si="5"/>
        <v>1585.5519999999999</v>
      </c>
      <c r="BN73" s="37"/>
      <c r="BO73" s="34">
        <v>995.44100000000003</v>
      </c>
      <c r="BP73" s="82">
        <f t="shared" si="6"/>
        <v>3076.1590000000001</v>
      </c>
      <c r="BQ73" s="36">
        <f t="shared" si="7"/>
        <v>3076.1590000000001</v>
      </c>
      <c r="BR73" s="83">
        <v>0</v>
      </c>
      <c r="BS73" s="34">
        <v>3076.1590000000001</v>
      </c>
      <c r="BT73" s="84">
        <v>0</v>
      </c>
      <c r="BU73" s="84">
        <v>0</v>
      </c>
      <c r="BV73" s="34">
        <v>0</v>
      </c>
      <c r="BW73" s="85">
        <v>1.6839999999999999</v>
      </c>
      <c r="BX73" s="37">
        <v>0</v>
      </c>
      <c r="BZ73" s="2"/>
    </row>
    <row r="74" spans="1:78">
      <c r="A74" s="60" t="s">
        <v>22</v>
      </c>
      <c r="B74" s="37" t="s">
        <v>241</v>
      </c>
      <c r="C74" s="35">
        <f t="shared" si="4"/>
        <v>2790.69</v>
      </c>
      <c r="D74" s="34"/>
      <c r="E74" s="34"/>
      <c r="F74" s="34"/>
      <c r="G74" s="34"/>
      <c r="H74" s="34"/>
      <c r="I74" s="34"/>
      <c r="J74" s="34"/>
      <c r="K74" s="34"/>
      <c r="L74" s="36">
        <v>0</v>
      </c>
      <c r="M74" s="35">
        <v>0</v>
      </c>
      <c r="N74" s="35">
        <v>0</v>
      </c>
      <c r="O74" s="35">
        <v>0</v>
      </c>
      <c r="P74" s="35">
        <v>25.161999999999999</v>
      </c>
      <c r="Q74" s="35">
        <v>0</v>
      </c>
      <c r="R74" s="35">
        <v>0</v>
      </c>
      <c r="S74" s="35">
        <v>272.62900000000002</v>
      </c>
      <c r="T74" s="35">
        <v>0</v>
      </c>
      <c r="U74" s="35">
        <v>-3.0000000000000001E-3</v>
      </c>
      <c r="V74" s="35">
        <v>0</v>
      </c>
      <c r="W74" s="35">
        <v>0</v>
      </c>
      <c r="X74" s="35">
        <v>3.5270000000000001</v>
      </c>
      <c r="Y74" s="35">
        <v>11.032</v>
      </c>
      <c r="Z74" s="35">
        <v>103.614</v>
      </c>
      <c r="AA74" s="35">
        <v>7.6779999999999999</v>
      </c>
      <c r="AB74" s="35">
        <v>0</v>
      </c>
      <c r="AC74" s="35">
        <v>0</v>
      </c>
      <c r="AD74" s="35">
        <v>0</v>
      </c>
      <c r="AE74" s="35">
        <v>1905.463</v>
      </c>
      <c r="AF74" s="35">
        <v>0</v>
      </c>
      <c r="AG74" s="35">
        <v>0</v>
      </c>
      <c r="AH74" s="35">
        <v>0</v>
      </c>
      <c r="AI74" s="35">
        <v>144.38399999999999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80.944999999999993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16.292999999999999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145.327</v>
      </c>
      <c r="BH74" s="35">
        <v>0</v>
      </c>
      <c r="BI74" s="35">
        <v>0.76400000000000001</v>
      </c>
      <c r="BJ74" s="35">
        <v>0</v>
      </c>
      <c r="BK74" s="35">
        <v>0</v>
      </c>
      <c r="BL74" s="80">
        <v>0</v>
      </c>
      <c r="BM74" s="81">
        <f t="shared" si="5"/>
        <v>2716.8150000000005</v>
      </c>
      <c r="BN74" s="37"/>
      <c r="BO74" s="34">
        <v>8.0000000000000002E-3</v>
      </c>
      <c r="BP74" s="82">
        <f t="shared" si="6"/>
        <v>127.09099999999999</v>
      </c>
      <c r="BQ74" s="36">
        <f t="shared" si="7"/>
        <v>127.09099999999999</v>
      </c>
      <c r="BR74" s="83">
        <v>0</v>
      </c>
      <c r="BS74" s="34">
        <v>127.09099999999999</v>
      </c>
      <c r="BT74" s="84">
        <v>0</v>
      </c>
      <c r="BU74" s="84">
        <v>0</v>
      </c>
      <c r="BV74" s="34">
        <v>0.11600000000000001</v>
      </c>
      <c r="BW74" s="85">
        <v>-53.34</v>
      </c>
      <c r="BX74" s="37">
        <v>0</v>
      </c>
      <c r="BZ74" s="2"/>
    </row>
    <row r="75" spans="1:78">
      <c r="A75" s="60" t="s">
        <v>23</v>
      </c>
      <c r="B75" s="37" t="s">
        <v>293</v>
      </c>
      <c r="C75" s="35">
        <f t="shared" si="4"/>
        <v>34732.531000000003</v>
      </c>
      <c r="D75" s="34"/>
      <c r="E75" s="34"/>
      <c r="F75" s="34"/>
      <c r="G75" s="34"/>
      <c r="H75" s="34"/>
      <c r="I75" s="34"/>
      <c r="J75" s="34"/>
      <c r="K75" s="34"/>
      <c r="L75" s="36">
        <v>2.8319999999999999</v>
      </c>
      <c r="M75" s="35">
        <v>790.42899999999997</v>
      </c>
      <c r="N75" s="35">
        <v>19.27</v>
      </c>
      <c r="O75" s="35">
        <v>67.08</v>
      </c>
      <c r="P75" s="35">
        <v>31.876999999999999</v>
      </c>
      <c r="Q75" s="35">
        <v>6.0000000000000001E-3</v>
      </c>
      <c r="R75" s="35">
        <v>1.9690000000000001</v>
      </c>
      <c r="S75" s="35">
        <v>6.008</v>
      </c>
      <c r="T75" s="35">
        <v>0</v>
      </c>
      <c r="U75" s="35">
        <v>7.9189999999999996</v>
      </c>
      <c r="V75" s="35">
        <v>3.0870000000000002</v>
      </c>
      <c r="W75" s="35">
        <v>4.5250000000000004</v>
      </c>
      <c r="X75" s="35">
        <v>18.045999999999999</v>
      </c>
      <c r="Y75" s="35">
        <v>5.8470000000000004</v>
      </c>
      <c r="Z75" s="35">
        <v>0.13300000000000001</v>
      </c>
      <c r="AA75" s="35">
        <v>1.0740000000000001</v>
      </c>
      <c r="AB75" s="35">
        <v>3.0179999999999998</v>
      </c>
      <c r="AC75" s="35">
        <v>5319.5749999999998</v>
      </c>
      <c r="AD75" s="35">
        <v>18.736999999999998</v>
      </c>
      <c r="AE75" s="35">
        <v>138.9</v>
      </c>
      <c r="AF75" s="35">
        <v>57.097000000000001</v>
      </c>
      <c r="AG75" s="35">
        <v>47.704000000000001</v>
      </c>
      <c r="AH75" s="35">
        <v>177.56800000000001</v>
      </c>
      <c r="AI75" s="35">
        <v>175.803</v>
      </c>
      <c r="AJ75" s="35">
        <v>3252.991</v>
      </c>
      <c r="AK75" s="35">
        <v>491.47</v>
      </c>
      <c r="AL75" s="35">
        <v>2805.7710000000002</v>
      </c>
      <c r="AM75" s="35">
        <v>161.69999999999999</v>
      </c>
      <c r="AN75" s="35">
        <v>3.5459999999999998</v>
      </c>
      <c r="AO75" s="35">
        <v>207.149</v>
      </c>
      <c r="AP75" s="35">
        <v>26.114999999999998</v>
      </c>
      <c r="AQ75" s="35">
        <v>12.718999999999999</v>
      </c>
      <c r="AR75" s="35">
        <v>37.956000000000003</v>
      </c>
      <c r="AS75" s="35">
        <v>2.4289999999999998</v>
      </c>
      <c r="AT75" s="35">
        <v>29.763000000000002</v>
      </c>
      <c r="AU75" s="35">
        <v>4.5270000000000001</v>
      </c>
      <c r="AV75" s="35">
        <v>3.1030000000000002</v>
      </c>
      <c r="AW75" s="35">
        <v>26.021000000000001</v>
      </c>
      <c r="AX75" s="35">
        <v>4.7430000000000003</v>
      </c>
      <c r="AY75" s="35">
        <v>0.56000000000000005</v>
      </c>
      <c r="AZ75" s="35">
        <v>36.673999999999999</v>
      </c>
      <c r="BA75" s="35">
        <v>40.218000000000004</v>
      </c>
      <c r="BB75" s="35">
        <v>27.062999999999999</v>
      </c>
      <c r="BC75" s="35">
        <v>487.9</v>
      </c>
      <c r="BD75" s="35">
        <v>3.74</v>
      </c>
      <c r="BE75" s="35">
        <v>36.229999999999997</v>
      </c>
      <c r="BF75" s="35">
        <v>49.277999999999999</v>
      </c>
      <c r="BG75" s="35">
        <v>11.215999999999999</v>
      </c>
      <c r="BH75" s="35">
        <v>13.042</v>
      </c>
      <c r="BI75" s="35">
        <v>70.456000000000003</v>
      </c>
      <c r="BJ75" s="35">
        <v>0</v>
      </c>
      <c r="BK75" s="35">
        <v>0</v>
      </c>
      <c r="BL75" s="80">
        <v>0</v>
      </c>
      <c r="BM75" s="81">
        <f t="shared" si="5"/>
        <v>14744.884</v>
      </c>
      <c r="BN75" s="37"/>
      <c r="BO75" s="34">
        <v>16294.834000000001</v>
      </c>
      <c r="BP75" s="82">
        <f t="shared" si="6"/>
        <v>5718.43</v>
      </c>
      <c r="BQ75" s="36">
        <f t="shared" si="7"/>
        <v>5718.43</v>
      </c>
      <c r="BR75" s="83">
        <v>0</v>
      </c>
      <c r="BS75" s="34">
        <v>5718.43</v>
      </c>
      <c r="BT75" s="84">
        <v>0</v>
      </c>
      <c r="BU75" s="84">
        <v>0</v>
      </c>
      <c r="BV75" s="34">
        <v>0</v>
      </c>
      <c r="BW75" s="85">
        <v>-2025.617</v>
      </c>
      <c r="BX75" s="37">
        <v>0</v>
      </c>
      <c r="BZ75" s="2"/>
    </row>
    <row r="76" spans="1:78">
      <c r="A76" s="60" t="s">
        <v>24</v>
      </c>
      <c r="B76" s="37" t="s">
        <v>147</v>
      </c>
      <c r="C76" s="35">
        <f t="shared" si="4"/>
        <v>7030.0789999999988</v>
      </c>
      <c r="D76" s="34"/>
      <c r="E76" s="34"/>
      <c r="F76" s="34"/>
      <c r="G76" s="34"/>
      <c r="H76" s="34"/>
      <c r="I76" s="34"/>
      <c r="J76" s="34"/>
      <c r="K76" s="34"/>
      <c r="L76" s="36">
        <v>427.46499999999997</v>
      </c>
      <c r="M76" s="35">
        <v>0</v>
      </c>
      <c r="N76" s="35">
        <v>0.29599999999999999</v>
      </c>
      <c r="O76" s="35">
        <v>310.22199999999998</v>
      </c>
      <c r="P76" s="35">
        <v>369.06700000000001</v>
      </c>
      <c r="Q76" s="35">
        <v>4.0000000000000001E-3</v>
      </c>
      <c r="R76" s="35">
        <v>5.6369999999999996</v>
      </c>
      <c r="S76" s="35">
        <v>6.5309999999999997</v>
      </c>
      <c r="T76" s="35">
        <v>0</v>
      </c>
      <c r="U76" s="35">
        <v>451.512</v>
      </c>
      <c r="V76" s="35">
        <v>134.37899999999999</v>
      </c>
      <c r="W76" s="35">
        <v>237.71</v>
      </c>
      <c r="X76" s="35">
        <v>0.22900000000000001</v>
      </c>
      <c r="Y76" s="35">
        <v>1.8919999999999999</v>
      </c>
      <c r="Z76" s="35">
        <v>1.661</v>
      </c>
      <c r="AA76" s="35">
        <v>112.57599999999999</v>
      </c>
      <c r="AB76" s="35">
        <v>34.787999999999997</v>
      </c>
      <c r="AC76" s="35">
        <v>0.77300000000000002</v>
      </c>
      <c r="AD76" s="35">
        <v>0</v>
      </c>
      <c r="AE76" s="35">
        <v>267.166</v>
      </c>
      <c r="AF76" s="35">
        <v>75.866</v>
      </c>
      <c r="AG76" s="35">
        <v>4.71</v>
      </c>
      <c r="AH76" s="35">
        <v>1.3740000000000001</v>
      </c>
      <c r="AI76" s="35">
        <v>28.835000000000001</v>
      </c>
      <c r="AJ76" s="35">
        <v>0.871</v>
      </c>
      <c r="AK76" s="35">
        <v>6.452</v>
      </c>
      <c r="AL76" s="35">
        <v>14.673</v>
      </c>
      <c r="AM76" s="35">
        <v>125.419</v>
      </c>
      <c r="AN76" s="35">
        <v>0.97899999999999998</v>
      </c>
      <c r="AO76" s="35">
        <v>344.01799999999997</v>
      </c>
      <c r="AP76" s="35">
        <v>15.757999999999999</v>
      </c>
      <c r="AQ76" s="35">
        <v>3.1E-2</v>
      </c>
      <c r="AR76" s="35">
        <v>0</v>
      </c>
      <c r="AS76" s="35">
        <v>0.10299999999999999</v>
      </c>
      <c r="AT76" s="35">
        <v>0</v>
      </c>
      <c r="AU76" s="35">
        <v>0</v>
      </c>
      <c r="AV76" s="35">
        <v>0.129</v>
      </c>
      <c r="AW76" s="35">
        <v>18.041</v>
      </c>
      <c r="AX76" s="35">
        <v>1.1539999999999999</v>
      </c>
      <c r="AY76" s="35">
        <v>0.14199999999999999</v>
      </c>
      <c r="AZ76" s="35">
        <v>0.36299999999999999</v>
      </c>
      <c r="BA76" s="35">
        <v>0.66800000000000004</v>
      </c>
      <c r="BB76" s="35">
        <v>490.85199999999998</v>
      </c>
      <c r="BC76" s="35">
        <v>101.7</v>
      </c>
      <c r="BD76" s="35">
        <v>7.5170000000000003</v>
      </c>
      <c r="BE76" s="35">
        <v>29.77</v>
      </c>
      <c r="BF76" s="35">
        <v>350.745</v>
      </c>
      <c r="BG76" s="35">
        <v>89.63</v>
      </c>
      <c r="BH76" s="35">
        <v>0</v>
      </c>
      <c r="BI76" s="35">
        <v>126.586</v>
      </c>
      <c r="BJ76" s="35">
        <v>0</v>
      </c>
      <c r="BK76" s="35">
        <v>0</v>
      </c>
      <c r="BL76" s="80">
        <v>0</v>
      </c>
      <c r="BM76" s="81">
        <f t="shared" si="5"/>
        <v>4198.293999999999</v>
      </c>
      <c r="BN76" s="37"/>
      <c r="BO76" s="34">
        <v>1E-3</v>
      </c>
      <c r="BP76" s="82">
        <f t="shared" si="6"/>
        <v>2701.1619999999998</v>
      </c>
      <c r="BQ76" s="36">
        <f t="shared" si="7"/>
        <v>2701.1619999999998</v>
      </c>
      <c r="BR76" s="83">
        <v>0</v>
      </c>
      <c r="BS76" s="34">
        <v>2701.1619999999998</v>
      </c>
      <c r="BT76" s="84">
        <v>0</v>
      </c>
      <c r="BU76" s="84">
        <v>0</v>
      </c>
      <c r="BV76" s="34">
        <v>0</v>
      </c>
      <c r="BW76" s="85">
        <v>130.62200000000001</v>
      </c>
      <c r="BX76" s="37">
        <v>0</v>
      </c>
      <c r="BZ76" s="2"/>
    </row>
    <row r="77" spans="1:78">
      <c r="A77" s="60" t="s">
        <v>25</v>
      </c>
      <c r="B77" s="37" t="s">
        <v>148</v>
      </c>
      <c r="C77" s="35">
        <f t="shared" si="4"/>
        <v>2793.3960000000002</v>
      </c>
      <c r="D77" s="34"/>
      <c r="E77" s="34"/>
      <c r="F77" s="34"/>
      <c r="G77" s="34"/>
      <c r="H77" s="34"/>
      <c r="I77" s="34"/>
      <c r="J77" s="34"/>
      <c r="K77" s="34"/>
      <c r="L77" s="36">
        <v>43.332000000000001</v>
      </c>
      <c r="M77" s="35">
        <v>0</v>
      </c>
      <c r="N77" s="35">
        <v>0</v>
      </c>
      <c r="O77" s="35">
        <v>8.2850000000000001</v>
      </c>
      <c r="P77" s="35">
        <v>4.5750000000000002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0.56999999999999995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13.538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2.5950000000000002</v>
      </c>
      <c r="AZ77" s="35">
        <v>0</v>
      </c>
      <c r="BA77" s="35">
        <v>0</v>
      </c>
      <c r="BB77" s="35">
        <v>0</v>
      </c>
      <c r="BC77" s="35">
        <v>14.802</v>
      </c>
      <c r="BD77" s="35">
        <v>0</v>
      </c>
      <c r="BE77" s="35">
        <v>0.21199999999999999</v>
      </c>
      <c r="BF77" s="35">
        <v>491.85399999999998</v>
      </c>
      <c r="BG77" s="35">
        <v>0.53200000000000003</v>
      </c>
      <c r="BH77" s="35">
        <v>7.44</v>
      </c>
      <c r="BI77" s="35">
        <v>0.221</v>
      </c>
      <c r="BJ77" s="35">
        <v>0</v>
      </c>
      <c r="BK77" s="35">
        <v>0</v>
      </c>
      <c r="BL77" s="80">
        <v>0</v>
      </c>
      <c r="BM77" s="81">
        <f t="shared" si="5"/>
        <v>587.95600000000013</v>
      </c>
      <c r="BN77" s="37"/>
      <c r="BO77" s="34">
        <v>23.242000000000001</v>
      </c>
      <c r="BP77" s="82">
        <f t="shared" si="6"/>
        <v>2122.0749999999998</v>
      </c>
      <c r="BQ77" s="36">
        <f t="shared" si="7"/>
        <v>2122.0749999999998</v>
      </c>
      <c r="BR77" s="83">
        <v>0</v>
      </c>
      <c r="BS77" s="34">
        <v>2122.0749999999998</v>
      </c>
      <c r="BT77" s="84">
        <v>0</v>
      </c>
      <c r="BU77" s="84">
        <v>0</v>
      </c>
      <c r="BV77" s="34">
        <v>0</v>
      </c>
      <c r="BW77" s="85">
        <v>60.122999999999998</v>
      </c>
      <c r="BX77" s="37">
        <v>0</v>
      </c>
      <c r="BZ77" s="2"/>
    </row>
    <row r="78" spans="1:78">
      <c r="A78" s="60" t="s">
        <v>26</v>
      </c>
      <c r="B78" s="37" t="s">
        <v>294</v>
      </c>
      <c r="C78" s="35">
        <f t="shared" si="4"/>
        <v>4201.33</v>
      </c>
      <c r="D78" s="34"/>
      <c r="E78" s="34"/>
      <c r="F78" s="34"/>
      <c r="G78" s="34"/>
      <c r="H78" s="34"/>
      <c r="I78" s="34"/>
      <c r="J78" s="34"/>
      <c r="K78" s="34"/>
      <c r="L78" s="36">
        <v>0</v>
      </c>
      <c r="M78" s="35">
        <v>0</v>
      </c>
      <c r="N78" s="35">
        <v>0</v>
      </c>
      <c r="O78" s="35">
        <v>165.922</v>
      </c>
      <c r="P78" s="35">
        <v>398.54300000000001</v>
      </c>
      <c r="Q78" s="35">
        <v>2E-3</v>
      </c>
      <c r="R78" s="35">
        <v>6.6000000000000003E-2</v>
      </c>
      <c r="S78" s="35">
        <v>29.295999999999999</v>
      </c>
      <c r="T78" s="35">
        <v>0</v>
      </c>
      <c r="U78" s="35">
        <v>0</v>
      </c>
      <c r="V78" s="35">
        <v>0</v>
      </c>
      <c r="W78" s="35">
        <v>0</v>
      </c>
      <c r="X78" s="35">
        <v>14.961</v>
      </c>
      <c r="Y78" s="35">
        <v>22.088000000000001</v>
      </c>
      <c r="Z78" s="35">
        <v>0.17399999999999999</v>
      </c>
      <c r="AA78" s="35">
        <v>0</v>
      </c>
      <c r="AB78" s="35">
        <v>21.207000000000001</v>
      </c>
      <c r="AC78" s="35">
        <v>0</v>
      </c>
      <c r="AD78" s="35">
        <v>1397.047</v>
      </c>
      <c r="AE78" s="35">
        <v>354.892</v>
      </c>
      <c r="AF78" s="35">
        <v>0</v>
      </c>
      <c r="AG78" s="35">
        <v>0</v>
      </c>
      <c r="AH78" s="35">
        <v>0</v>
      </c>
      <c r="AI78" s="35">
        <v>21.949000000000002</v>
      </c>
      <c r="AJ78" s="35">
        <v>1424.5920000000001</v>
      </c>
      <c r="AK78" s="35">
        <v>0</v>
      </c>
      <c r="AL78" s="35">
        <v>0</v>
      </c>
      <c r="AM78" s="35">
        <v>34.011000000000003</v>
      </c>
      <c r="AN78" s="35">
        <v>0</v>
      </c>
      <c r="AO78" s="35">
        <v>137.12100000000001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0.82799999999999996</v>
      </c>
      <c r="AW78" s="35">
        <v>27.638000000000002</v>
      </c>
      <c r="AX78" s="35">
        <v>0</v>
      </c>
      <c r="AY78" s="35">
        <v>0</v>
      </c>
      <c r="AZ78" s="35">
        <v>0</v>
      </c>
      <c r="BA78" s="35">
        <v>0</v>
      </c>
      <c r="BB78" s="35">
        <v>0.33600000000000002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0.35799999999999998</v>
      </c>
      <c r="BJ78" s="35">
        <v>0</v>
      </c>
      <c r="BK78" s="35">
        <v>0</v>
      </c>
      <c r="BL78" s="80">
        <v>0</v>
      </c>
      <c r="BM78" s="81">
        <f t="shared" si="5"/>
        <v>4051.0309999999999</v>
      </c>
      <c r="BN78" s="37"/>
      <c r="BO78" s="34">
        <v>0</v>
      </c>
      <c r="BP78" s="82">
        <f t="shared" si="6"/>
        <v>270.10300000000001</v>
      </c>
      <c r="BQ78" s="36">
        <f t="shared" si="7"/>
        <v>270.10300000000001</v>
      </c>
      <c r="BR78" s="83">
        <v>0</v>
      </c>
      <c r="BS78" s="34">
        <v>270.10300000000001</v>
      </c>
      <c r="BT78" s="84">
        <v>0</v>
      </c>
      <c r="BU78" s="84">
        <v>0</v>
      </c>
      <c r="BV78" s="34">
        <v>367.56400000000002</v>
      </c>
      <c r="BW78" s="85">
        <v>-487.36799999999999</v>
      </c>
      <c r="BX78" s="37">
        <v>0</v>
      </c>
      <c r="BZ78" s="2"/>
    </row>
    <row r="79" spans="1:78">
      <c r="A79" s="60" t="s">
        <v>27</v>
      </c>
      <c r="B79" s="37" t="s">
        <v>149</v>
      </c>
      <c r="C79" s="35">
        <f t="shared" si="4"/>
        <v>8774.9330000000009</v>
      </c>
      <c r="D79" s="34"/>
      <c r="E79" s="34"/>
      <c r="F79" s="34"/>
      <c r="G79" s="34"/>
      <c r="H79" s="34"/>
      <c r="I79" s="34"/>
      <c r="J79" s="34"/>
      <c r="K79" s="34"/>
      <c r="L79" s="36">
        <v>0</v>
      </c>
      <c r="M79" s="35">
        <v>0</v>
      </c>
      <c r="N79" s="35">
        <v>0</v>
      </c>
      <c r="O79" s="35">
        <v>15.281000000000001</v>
      </c>
      <c r="P79" s="35">
        <v>529.70299999999997</v>
      </c>
      <c r="Q79" s="35">
        <v>1E-3</v>
      </c>
      <c r="R79" s="35">
        <v>0.23</v>
      </c>
      <c r="S79" s="35">
        <v>37.844000000000001</v>
      </c>
      <c r="T79" s="35">
        <v>0</v>
      </c>
      <c r="U79" s="35">
        <v>0</v>
      </c>
      <c r="V79" s="35">
        <v>0</v>
      </c>
      <c r="W79" s="35">
        <v>0</v>
      </c>
      <c r="X79" s="35">
        <v>362.53699999999998</v>
      </c>
      <c r="Y79" s="35">
        <v>184.529</v>
      </c>
      <c r="Z79" s="35">
        <v>0.73</v>
      </c>
      <c r="AA79" s="35">
        <v>0.74299999999999999</v>
      </c>
      <c r="AB79" s="35">
        <v>0</v>
      </c>
      <c r="AC79" s="35">
        <v>0</v>
      </c>
      <c r="AD79" s="35">
        <v>0</v>
      </c>
      <c r="AE79" s="35">
        <v>4291.8959999999997</v>
      </c>
      <c r="AF79" s="35">
        <v>0.89</v>
      </c>
      <c r="AG79" s="35">
        <v>0</v>
      </c>
      <c r="AH79" s="35">
        <v>33.002000000000002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1946.9010000000001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362.14299999999997</v>
      </c>
      <c r="AX79" s="35">
        <v>0</v>
      </c>
      <c r="AY79" s="35">
        <v>0</v>
      </c>
      <c r="AZ79" s="35">
        <v>15.164999999999999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1.732</v>
      </c>
      <c r="BJ79" s="35">
        <v>0</v>
      </c>
      <c r="BK79" s="35">
        <v>0</v>
      </c>
      <c r="BL79" s="80">
        <v>0</v>
      </c>
      <c r="BM79" s="81">
        <f t="shared" si="5"/>
        <v>7783.3270000000002</v>
      </c>
      <c r="BN79" s="37"/>
      <c r="BO79" s="34">
        <v>0</v>
      </c>
      <c r="BP79" s="82">
        <f t="shared" si="6"/>
        <v>236.18899999999999</v>
      </c>
      <c r="BQ79" s="36">
        <f t="shared" si="7"/>
        <v>236.18899999999999</v>
      </c>
      <c r="BR79" s="83">
        <v>0</v>
      </c>
      <c r="BS79" s="34">
        <v>236.18899999999999</v>
      </c>
      <c r="BT79" s="84">
        <v>0</v>
      </c>
      <c r="BU79" s="84">
        <v>0</v>
      </c>
      <c r="BV79" s="34">
        <v>0</v>
      </c>
      <c r="BW79" s="85">
        <v>755.41700000000003</v>
      </c>
      <c r="BX79" s="37">
        <v>0</v>
      </c>
      <c r="BZ79" s="2"/>
    </row>
    <row r="80" spans="1:78">
      <c r="A80" s="60" t="s">
        <v>28</v>
      </c>
      <c r="B80" s="37" t="s">
        <v>295</v>
      </c>
      <c r="C80" s="35">
        <f t="shared" si="4"/>
        <v>9874.9390000000003</v>
      </c>
      <c r="D80" s="34"/>
      <c r="E80" s="34"/>
      <c r="F80" s="34"/>
      <c r="G80" s="34"/>
      <c r="H80" s="34"/>
      <c r="I80" s="34"/>
      <c r="J80" s="34"/>
      <c r="K80" s="34"/>
      <c r="L80" s="36">
        <v>0.109</v>
      </c>
      <c r="M80" s="35">
        <v>0</v>
      </c>
      <c r="N80" s="35">
        <v>0.47699999999999998</v>
      </c>
      <c r="O80" s="35">
        <v>798.14700000000005</v>
      </c>
      <c r="P80" s="35">
        <v>87.441999999999993</v>
      </c>
      <c r="Q80" s="35">
        <v>2E-3</v>
      </c>
      <c r="R80" s="35">
        <v>7.9909999999999997</v>
      </c>
      <c r="S80" s="35">
        <v>41.055</v>
      </c>
      <c r="T80" s="35">
        <v>0</v>
      </c>
      <c r="U80" s="35">
        <v>54.006</v>
      </c>
      <c r="V80" s="35">
        <v>24.376000000000001</v>
      </c>
      <c r="W80" s="35">
        <v>1.5449999999999999</v>
      </c>
      <c r="X80" s="35">
        <v>0.86399999999999999</v>
      </c>
      <c r="Y80" s="35">
        <v>423.851</v>
      </c>
      <c r="Z80" s="35">
        <v>1.421</v>
      </c>
      <c r="AA80" s="35">
        <v>9.7230000000000008</v>
      </c>
      <c r="AB80" s="35">
        <v>139.524</v>
      </c>
      <c r="AC80" s="35">
        <v>3.1749999999999998</v>
      </c>
      <c r="AD80" s="35">
        <v>5.0999999999999997E-2</v>
      </c>
      <c r="AE80" s="35">
        <v>842.61400000000003</v>
      </c>
      <c r="AF80" s="35">
        <v>31.105</v>
      </c>
      <c r="AG80" s="35">
        <v>21.49</v>
      </c>
      <c r="AH80" s="35">
        <v>106.46599999999999</v>
      </c>
      <c r="AI80" s="35">
        <v>41.92</v>
      </c>
      <c r="AJ80" s="35">
        <v>68.33</v>
      </c>
      <c r="AK80" s="35">
        <v>3.996</v>
      </c>
      <c r="AL80" s="35">
        <v>223.328</v>
      </c>
      <c r="AM80" s="35">
        <v>30.036000000000001</v>
      </c>
      <c r="AN80" s="35">
        <v>1E-3</v>
      </c>
      <c r="AO80" s="35">
        <v>699.41800000000001</v>
      </c>
      <c r="AP80" s="35">
        <v>49.84</v>
      </c>
      <c r="AQ80" s="35">
        <v>6.2110000000000003</v>
      </c>
      <c r="AR80" s="35">
        <v>3.4529999999999998</v>
      </c>
      <c r="AS80" s="35">
        <v>1.383</v>
      </c>
      <c r="AT80" s="35">
        <v>0</v>
      </c>
      <c r="AU80" s="35">
        <v>0</v>
      </c>
      <c r="AV80" s="35">
        <v>2.2170000000000001</v>
      </c>
      <c r="AW80" s="35">
        <v>70.804000000000002</v>
      </c>
      <c r="AX80" s="35">
        <v>60.274000000000001</v>
      </c>
      <c r="AY80" s="35">
        <v>0.33900000000000002</v>
      </c>
      <c r="AZ80" s="35">
        <v>0.67500000000000004</v>
      </c>
      <c r="BA80" s="35">
        <v>2.5449999999999999</v>
      </c>
      <c r="BB80" s="35">
        <v>3.5790000000000002</v>
      </c>
      <c r="BC80" s="35">
        <v>76.319999999999993</v>
      </c>
      <c r="BD80" s="35">
        <v>0.107</v>
      </c>
      <c r="BE80" s="35">
        <v>21.596</v>
      </c>
      <c r="BF80" s="35">
        <v>45.036000000000001</v>
      </c>
      <c r="BG80" s="35">
        <v>2.6749999999999998</v>
      </c>
      <c r="BH80" s="35">
        <v>0</v>
      </c>
      <c r="BI80" s="35">
        <v>29.65</v>
      </c>
      <c r="BJ80" s="35">
        <v>0</v>
      </c>
      <c r="BK80" s="35">
        <v>0</v>
      </c>
      <c r="BL80" s="80">
        <v>0</v>
      </c>
      <c r="BM80" s="81">
        <f t="shared" si="5"/>
        <v>4039.1670000000004</v>
      </c>
      <c r="BN80" s="37"/>
      <c r="BO80" s="34">
        <v>0</v>
      </c>
      <c r="BP80" s="82">
        <f t="shared" si="6"/>
        <v>187.15100000000001</v>
      </c>
      <c r="BQ80" s="36">
        <f t="shared" si="7"/>
        <v>187.15100000000001</v>
      </c>
      <c r="BR80" s="83">
        <v>0</v>
      </c>
      <c r="BS80" s="34">
        <v>187.15100000000001</v>
      </c>
      <c r="BT80" s="84">
        <v>0</v>
      </c>
      <c r="BU80" s="84">
        <v>0</v>
      </c>
      <c r="BV80" s="34">
        <v>5620.7020000000002</v>
      </c>
      <c r="BW80" s="85">
        <v>27.919</v>
      </c>
      <c r="BX80" s="37">
        <v>0</v>
      </c>
      <c r="BZ80" s="2"/>
    </row>
    <row r="81" spans="1:78">
      <c r="A81" s="60" t="s">
        <v>29</v>
      </c>
      <c r="B81" s="37" t="s">
        <v>225</v>
      </c>
      <c r="C81" s="35">
        <f t="shared" si="4"/>
        <v>2817.9369999999999</v>
      </c>
      <c r="D81" s="34"/>
      <c r="E81" s="34"/>
      <c r="F81" s="34"/>
      <c r="G81" s="34"/>
      <c r="H81" s="34"/>
      <c r="I81" s="34"/>
      <c r="J81" s="34"/>
      <c r="K81" s="34"/>
      <c r="L81" s="36">
        <v>0</v>
      </c>
      <c r="M81" s="35">
        <v>0</v>
      </c>
      <c r="N81" s="35">
        <v>0</v>
      </c>
      <c r="O81" s="35">
        <v>0</v>
      </c>
      <c r="P81" s="35">
        <v>335.64299999999997</v>
      </c>
      <c r="Q81" s="35">
        <v>0</v>
      </c>
      <c r="R81" s="35">
        <v>5.4059999999999997</v>
      </c>
      <c r="S81" s="35">
        <v>116.42700000000001</v>
      </c>
      <c r="T81" s="35">
        <v>0</v>
      </c>
      <c r="U81" s="35">
        <v>0.86899999999999999</v>
      </c>
      <c r="V81" s="35">
        <v>0</v>
      </c>
      <c r="W81" s="35">
        <v>0</v>
      </c>
      <c r="X81" s="35">
        <v>0.25700000000000001</v>
      </c>
      <c r="Y81" s="35">
        <v>0</v>
      </c>
      <c r="Z81" s="35">
        <v>222.73</v>
      </c>
      <c r="AA81" s="35">
        <v>22.584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176.089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14.167999999999999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31.152000000000001</v>
      </c>
      <c r="BJ81" s="35">
        <v>0</v>
      </c>
      <c r="BK81" s="35">
        <v>0</v>
      </c>
      <c r="BL81" s="80">
        <v>0</v>
      </c>
      <c r="BM81" s="81">
        <f t="shared" si="5"/>
        <v>925.32499999999993</v>
      </c>
      <c r="BN81" s="37"/>
      <c r="BO81" s="34">
        <v>0</v>
      </c>
      <c r="BP81" s="82">
        <f t="shared" si="6"/>
        <v>1249.6220000000001</v>
      </c>
      <c r="BQ81" s="36">
        <f t="shared" si="7"/>
        <v>1249.6220000000001</v>
      </c>
      <c r="BR81" s="83">
        <v>0</v>
      </c>
      <c r="BS81" s="34">
        <v>1249.6220000000001</v>
      </c>
      <c r="BT81" s="84">
        <v>0</v>
      </c>
      <c r="BU81" s="84">
        <v>0</v>
      </c>
      <c r="BV81" s="34">
        <v>641.73800000000006</v>
      </c>
      <c r="BW81" s="85">
        <v>1.252</v>
      </c>
      <c r="BX81" s="37">
        <v>0</v>
      </c>
      <c r="BZ81" s="2"/>
    </row>
    <row r="82" spans="1:78">
      <c r="A82" s="60" t="s">
        <v>30</v>
      </c>
      <c r="B82" s="37" t="s">
        <v>311</v>
      </c>
      <c r="C82" s="35">
        <f t="shared" si="4"/>
        <v>32676.954000000002</v>
      </c>
      <c r="D82" s="34"/>
      <c r="E82" s="34"/>
      <c r="F82" s="34"/>
      <c r="G82" s="34"/>
      <c r="H82" s="34"/>
      <c r="I82" s="34"/>
      <c r="J82" s="34"/>
      <c r="K82" s="34"/>
      <c r="L82" s="36">
        <v>0.47</v>
      </c>
      <c r="M82" s="35">
        <v>3.2010000000000001</v>
      </c>
      <c r="N82" s="35">
        <v>1.6140000000000001</v>
      </c>
      <c r="O82" s="35">
        <v>115.124</v>
      </c>
      <c r="P82" s="35">
        <v>249.26300000000001</v>
      </c>
      <c r="Q82" s="35">
        <v>7.0000000000000001E-3</v>
      </c>
      <c r="R82" s="35">
        <v>3.423</v>
      </c>
      <c r="S82" s="35">
        <v>0.50700000000000001</v>
      </c>
      <c r="T82" s="35">
        <v>0</v>
      </c>
      <c r="U82" s="35">
        <v>29.445</v>
      </c>
      <c r="V82" s="35">
        <v>11.993</v>
      </c>
      <c r="W82" s="35">
        <v>0.88500000000000001</v>
      </c>
      <c r="X82" s="35">
        <v>4.7080000000000002</v>
      </c>
      <c r="Y82" s="35">
        <v>0.61699999999999999</v>
      </c>
      <c r="Z82" s="35">
        <v>0.248</v>
      </c>
      <c r="AA82" s="35">
        <v>69.771000000000001</v>
      </c>
      <c r="AB82" s="35">
        <v>5.3490000000000002</v>
      </c>
      <c r="AC82" s="35">
        <v>509.80099999999999</v>
      </c>
      <c r="AD82" s="35">
        <v>218.19900000000001</v>
      </c>
      <c r="AE82" s="35">
        <v>97.254999999999995</v>
      </c>
      <c r="AF82" s="35">
        <v>54.767000000000003</v>
      </c>
      <c r="AG82" s="35">
        <v>26.544</v>
      </c>
      <c r="AH82" s="35">
        <v>273.10199999999998</v>
      </c>
      <c r="AI82" s="35">
        <v>132.26900000000001</v>
      </c>
      <c r="AJ82" s="35">
        <v>2607.627</v>
      </c>
      <c r="AK82" s="35">
        <v>12.696</v>
      </c>
      <c r="AL82" s="35">
        <v>20.213999999999999</v>
      </c>
      <c r="AM82" s="35">
        <v>91.257999999999996</v>
      </c>
      <c r="AN82" s="35">
        <v>15.625999999999999</v>
      </c>
      <c r="AO82" s="35">
        <v>240.268</v>
      </c>
      <c r="AP82" s="35">
        <v>24.274000000000001</v>
      </c>
      <c r="AQ82" s="35">
        <v>51.832999999999998</v>
      </c>
      <c r="AR82" s="35">
        <v>340.92500000000001</v>
      </c>
      <c r="AS82" s="35">
        <v>390.03699999999998</v>
      </c>
      <c r="AT82" s="35">
        <v>246.45699999999999</v>
      </c>
      <c r="AU82" s="35">
        <v>27.106999999999999</v>
      </c>
      <c r="AV82" s="35">
        <v>19.783999999999999</v>
      </c>
      <c r="AW82" s="35">
        <v>13.138999999999999</v>
      </c>
      <c r="AX82" s="35">
        <v>61.287999999999997</v>
      </c>
      <c r="AY82" s="35">
        <v>0.30199999999999999</v>
      </c>
      <c r="AZ82" s="35">
        <v>86.165000000000006</v>
      </c>
      <c r="BA82" s="35">
        <v>61.468000000000004</v>
      </c>
      <c r="BB82" s="35">
        <v>18.916</v>
      </c>
      <c r="BC82" s="35">
        <v>398.64400000000001</v>
      </c>
      <c r="BD82" s="35">
        <v>7.6479999999999997</v>
      </c>
      <c r="BE82" s="35">
        <v>97.325000000000003</v>
      </c>
      <c r="BF82" s="35">
        <v>189.53899999999999</v>
      </c>
      <c r="BG82" s="35">
        <v>13.49</v>
      </c>
      <c r="BH82" s="35">
        <v>14.138</v>
      </c>
      <c r="BI82" s="35">
        <v>42.661000000000001</v>
      </c>
      <c r="BJ82" s="35">
        <v>0</v>
      </c>
      <c r="BK82" s="35">
        <v>0</v>
      </c>
      <c r="BL82" s="80">
        <v>0</v>
      </c>
      <c r="BM82" s="81">
        <f t="shared" si="5"/>
        <v>6901.3909999999996</v>
      </c>
      <c r="BN82" s="37"/>
      <c r="BO82" s="34">
        <v>135.447</v>
      </c>
      <c r="BP82" s="82">
        <f t="shared" si="6"/>
        <v>7313.0479999999998</v>
      </c>
      <c r="BQ82" s="36">
        <f t="shared" si="7"/>
        <v>7313.0479999999998</v>
      </c>
      <c r="BR82" s="83">
        <v>0</v>
      </c>
      <c r="BS82" s="34">
        <v>7313.0479999999998</v>
      </c>
      <c r="BT82" s="84">
        <v>0</v>
      </c>
      <c r="BU82" s="84">
        <v>0</v>
      </c>
      <c r="BV82" s="34">
        <v>18504.47</v>
      </c>
      <c r="BW82" s="85">
        <v>-177.40199999999999</v>
      </c>
      <c r="BX82" s="37">
        <v>0</v>
      </c>
      <c r="BZ82" s="2"/>
    </row>
    <row r="83" spans="1:78">
      <c r="A83" s="60" t="s">
        <v>31</v>
      </c>
      <c r="B83" s="37" t="s">
        <v>150</v>
      </c>
      <c r="C83" s="35">
        <f t="shared" si="4"/>
        <v>1821.1499999999999</v>
      </c>
      <c r="D83" s="34"/>
      <c r="E83" s="34"/>
      <c r="F83" s="34"/>
      <c r="G83" s="34"/>
      <c r="H83" s="34"/>
      <c r="I83" s="34"/>
      <c r="J83" s="34"/>
      <c r="K83" s="34"/>
      <c r="L83" s="36">
        <v>5.2160000000000002</v>
      </c>
      <c r="M83" s="35">
        <v>101.339</v>
      </c>
      <c r="N83" s="35">
        <v>22.062000000000001</v>
      </c>
      <c r="O83" s="35">
        <v>109.866</v>
      </c>
      <c r="P83" s="35">
        <v>2.1859999999999999</v>
      </c>
      <c r="Q83" s="35">
        <v>8.0000000000000002E-3</v>
      </c>
      <c r="R83" s="35">
        <v>1.6559999999999999</v>
      </c>
      <c r="S83" s="35">
        <v>0.91900000000000004</v>
      </c>
      <c r="T83" s="35">
        <v>0</v>
      </c>
      <c r="U83" s="35">
        <v>3.3660000000000001</v>
      </c>
      <c r="V83" s="35">
        <v>10.818</v>
      </c>
      <c r="W83" s="35">
        <v>1.839</v>
      </c>
      <c r="X83" s="35">
        <v>14.564</v>
      </c>
      <c r="Y83" s="35">
        <v>3.6339999999999999</v>
      </c>
      <c r="Z83" s="35">
        <v>0.151</v>
      </c>
      <c r="AA83" s="35">
        <v>0</v>
      </c>
      <c r="AB83" s="35">
        <v>0.70499999999999996</v>
      </c>
      <c r="AC83" s="35">
        <v>90.652000000000001</v>
      </c>
      <c r="AD83" s="35">
        <v>20.41</v>
      </c>
      <c r="AE83" s="35">
        <v>5.2750000000000004</v>
      </c>
      <c r="AF83" s="35">
        <v>12.339</v>
      </c>
      <c r="AG83" s="35">
        <v>10.978</v>
      </c>
      <c r="AH83" s="35">
        <v>13.385</v>
      </c>
      <c r="AI83" s="35">
        <v>14.606999999999999</v>
      </c>
      <c r="AJ83" s="35">
        <v>0</v>
      </c>
      <c r="AK83" s="35">
        <v>380.27800000000002</v>
      </c>
      <c r="AL83" s="35">
        <v>502.10199999999998</v>
      </c>
      <c r="AM83" s="35">
        <v>37.561999999999998</v>
      </c>
      <c r="AN83" s="35">
        <v>0.69299999999999995</v>
      </c>
      <c r="AO83" s="35">
        <v>17.951000000000001</v>
      </c>
      <c r="AP83" s="35">
        <v>7.0110000000000001</v>
      </c>
      <c r="AQ83" s="35">
        <v>2.734</v>
      </c>
      <c r="AR83" s="35">
        <v>42.658000000000001</v>
      </c>
      <c r="AS83" s="35">
        <v>4.8040000000000003</v>
      </c>
      <c r="AT83" s="35">
        <v>0</v>
      </c>
      <c r="AU83" s="35">
        <v>7.0679999999999996</v>
      </c>
      <c r="AV83" s="35">
        <v>4.6929999999999996</v>
      </c>
      <c r="AW83" s="35">
        <v>16.765999999999998</v>
      </c>
      <c r="AX83" s="35">
        <v>1.0329999999999999</v>
      </c>
      <c r="AY83" s="35">
        <v>0</v>
      </c>
      <c r="AZ83" s="35">
        <v>21.834</v>
      </c>
      <c r="BA83" s="35">
        <v>5.75</v>
      </c>
      <c r="BB83" s="35">
        <v>1.734</v>
      </c>
      <c r="BC83" s="35">
        <v>69.891000000000005</v>
      </c>
      <c r="BD83" s="35">
        <v>1.867</v>
      </c>
      <c r="BE83" s="35">
        <v>12.935</v>
      </c>
      <c r="BF83" s="35">
        <v>19.463000000000001</v>
      </c>
      <c r="BG83" s="35">
        <v>7.1710000000000003</v>
      </c>
      <c r="BH83" s="35">
        <v>0</v>
      </c>
      <c r="BI83" s="35">
        <v>12.444000000000001</v>
      </c>
      <c r="BJ83" s="35">
        <v>0</v>
      </c>
      <c r="BK83" s="35">
        <v>0</v>
      </c>
      <c r="BL83" s="80">
        <v>0</v>
      </c>
      <c r="BM83" s="81">
        <f t="shared" si="5"/>
        <v>1624.4169999999997</v>
      </c>
      <c r="BN83" s="37"/>
      <c r="BO83" s="34">
        <v>223.79499999999999</v>
      </c>
      <c r="BP83" s="82">
        <f t="shared" si="6"/>
        <v>0</v>
      </c>
      <c r="BQ83" s="36">
        <f t="shared" si="7"/>
        <v>0</v>
      </c>
      <c r="BR83" s="83">
        <v>0</v>
      </c>
      <c r="BS83" s="34">
        <v>0</v>
      </c>
      <c r="BT83" s="84">
        <v>0</v>
      </c>
      <c r="BU83" s="84">
        <v>0</v>
      </c>
      <c r="BV83" s="34">
        <v>0</v>
      </c>
      <c r="BW83" s="85">
        <v>-27.062000000000001</v>
      </c>
      <c r="BX83" s="37">
        <v>0</v>
      </c>
      <c r="BZ83" s="2"/>
    </row>
    <row r="84" spans="1:78">
      <c r="A84" s="60" t="s">
        <v>32</v>
      </c>
      <c r="B84" s="37" t="s">
        <v>226</v>
      </c>
      <c r="C84" s="35">
        <f t="shared" si="4"/>
        <v>11435.103999999998</v>
      </c>
      <c r="D84" s="34"/>
      <c r="E84" s="34"/>
      <c r="F84" s="34"/>
      <c r="G84" s="34"/>
      <c r="H84" s="34"/>
      <c r="I84" s="34"/>
      <c r="J84" s="34"/>
      <c r="K84" s="34"/>
      <c r="L84" s="36">
        <v>5.2560000000000002</v>
      </c>
      <c r="M84" s="35">
        <v>254.101</v>
      </c>
      <c r="N84" s="35">
        <v>76.260999999999996</v>
      </c>
      <c r="O84" s="35">
        <v>176.995</v>
      </c>
      <c r="P84" s="35">
        <v>41.85</v>
      </c>
      <c r="Q84" s="35">
        <v>1.6E-2</v>
      </c>
      <c r="R84" s="35">
        <v>13.332000000000001</v>
      </c>
      <c r="S84" s="35">
        <v>6.8339999999999996</v>
      </c>
      <c r="T84" s="35">
        <v>0</v>
      </c>
      <c r="U84" s="35">
        <v>13.919</v>
      </c>
      <c r="V84" s="35">
        <v>27.61</v>
      </c>
      <c r="W84" s="35">
        <v>10.38</v>
      </c>
      <c r="X84" s="35">
        <v>2.468</v>
      </c>
      <c r="Y84" s="35">
        <v>2.4220000000000002</v>
      </c>
      <c r="Z84" s="35">
        <v>0.78300000000000003</v>
      </c>
      <c r="AA84" s="35">
        <v>3.6709999999999998</v>
      </c>
      <c r="AB84" s="35">
        <v>23.030999999999999</v>
      </c>
      <c r="AC84" s="35">
        <v>767.976</v>
      </c>
      <c r="AD84" s="35">
        <v>49.484000000000002</v>
      </c>
      <c r="AE84" s="35">
        <v>144.50399999999999</v>
      </c>
      <c r="AF84" s="35">
        <v>34.063000000000002</v>
      </c>
      <c r="AG84" s="35">
        <v>55.941000000000003</v>
      </c>
      <c r="AH84" s="35">
        <v>108.65300000000001</v>
      </c>
      <c r="AI84" s="35">
        <v>282.21499999999997</v>
      </c>
      <c r="AJ84" s="35">
        <v>65.331000000000003</v>
      </c>
      <c r="AK84" s="35">
        <v>7.0449999999999999</v>
      </c>
      <c r="AL84" s="35">
        <v>33.944000000000003</v>
      </c>
      <c r="AM84" s="35">
        <v>355.25700000000001</v>
      </c>
      <c r="AN84" s="35">
        <v>6.78</v>
      </c>
      <c r="AO84" s="35">
        <v>1063.2059999999999</v>
      </c>
      <c r="AP84" s="35">
        <v>128.61199999999999</v>
      </c>
      <c r="AQ84" s="35">
        <v>29.664999999999999</v>
      </c>
      <c r="AR84" s="35">
        <v>256.024</v>
      </c>
      <c r="AS84" s="35">
        <v>2.661</v>
      </c>
      <c r="AT84" s="35">
        <v>242.721</v>
      </c>
      <c r="AU84" s="35">
        <v>18.428000000000001</v>
      </c>
      <c r="AV84" s="35">
        <v>12.273999999999999</v>
      </c>
      <c r="AW84" s="35">
        <v>60.923000000000002</v>
      </c>
      <c r="AX84" s="35">
        <v>8.1460000000000008</v>
      </c>
      <c r="AY84" s="35">
        <v>0.373</v>
      </c>
      <c r="AZ84" s="35">
        <v>2.1230000000000002</v>
      </c>
      <c r="BA84" s="35">
        <v>5.8440000000000003</v>
      </c>
      <c r="BB84" s="35">
        <v>4.9050000000000002</v>
      </c>
      <c r="BC84" s="35">
        <v>490.4</v>
      </c>
      <c r="BD84" s="35">
        <v>20.798999999999999</v>
      </c>
      <c r="BE84" s="35">
        <v>69.284000000000006</v>
      </c>
      <c r="BF84" s="35">
        <v>73.623999999999995</v>
      </c>
      <c r="BG84" s="35">
        <v>7.5650000000000004</v>
      </c>
      <c r="BH84" s="35">
        <v>10.819000000000001</v>
      </c>
      <c r="BI84" s="35">
        <v>105.994</v>
      </c>
      <c r="BJ84" s="35">
        <v>0</v>
      </c>
      <c r="BK84" s="35">
        <v>0</v>
      </c>
      <c r="BL84" s="80">
        <v>0</v>
      </c>
      <c r="BM84" s="81">
        <f t="shared" si="5"/>
        <v>5184.5119999999979</v>
      </c>
      <c r="BN84" s="37"/>
      <c r="BO84" s="34">
        <v>0</v>
      </c>
      <c r="BP84" s="82">
        <f t="shared" si="6"/>
        <v>6250.5919999999996</v>
      </c>
      <c r="BQ84" s="36">
        <f t="shared" si="7"/>
        <v>6250.5919999999996</v>
      </c>
      <c r="BR84" s="83">
        <v>0</v>
      </c>
      <c r="BS84" s="34">
        <v>6250.5919999999996</v>
      </c>
      <c r="BT84" s="84">
        <v>0</v>
      </c>
      <c r="BU84" s="84">
        <v>0</v>
      </c>
      <c r="BV84" s="34">
        <v>0</v>
      </c>
      <c r="BW84" s="85">
        <v>0</v>
      </c>
      <c r="BX84" s="37">
        <v>0</v>
      </c>
      <c r="BZ84" s="2"/>
    </row>
    <row r="85" spans="1:78">
      <c r="A85" s="60" t="s">
        <v>33</v>
      </c>
      <c r="B85" s="37" t="s">
        <v>296</v>
      </c>
      <c r="C85" s="35">
        <f t="shared" si="4"/>
        <v>3723.4859999999999</v>
      </c>
      <c r="D85" s="34"/>
      <c r="E85" s="34"/>
      <c r="F85" s="34"/>
      <c r="G85" s="34"/>
      <c r="H85" s="34"/>
      <c r="I85" s="34"/>
      <c r="J85" s="34"/>
      <c r="K85" s="34"/>
      <c r="L85" s="36">
        <v>205.523</v>
      </c>
      <c r="M85" s="35">
        <v>14.555</v>
      </c>
      <c r="N85" s="35">
        <v>0.28299999999999997</v>
      </c>
      <c r="O85" s="35">
        <v>49.814</v>
      </c>
      <c r="P85" s="35">
        <v>1.897</v>
      </c>
      <c r="Q85" s="35">
        <v>2E-3</v>
      </c>
      <c r="R85" s="35">
        <v>0.68899999999999995</v>
      </c>
      <c r="S85" s="35">
        <v>1.337</v>
      </c>
      <c r="T85" s="35">
        <v>0</v>
      </c>
      <c r="U85" s="35">
        <v>2.0449999999999999</v>
      </c>
      <c r="V85" s="35">
        <v>0.752</v>
      </c>
      <c r="W85" s="35">
        <v>0.33300000000000002</v>
      </c>
      <c r="X85" s="35">
        <v>5.12</v>
      </c>
      <c r="Y85" s="35">
        <v>0.625</v>
      </c>
      <c r="Z85" s="35">
        <v>3.4000000000000002E-2</v>
      </c>
      <c r="AA85" s="35">
        <v>1.0609999999999999</v>
      </c>
      <c r="AB85" s="35">
        <v>3.4750000000000001</v>
      </c>
      <c r="AC85" s="35">
        <v>14.368</v>
      </c>
      <c r="AD85" s="35">
        <v>0</v>
      </c>
      <c r="AE85" s="35">
        <v>51.47</v>
      </c>
      <c r="AF85" s="35">
        <v>23.036000000000001</v>
      </c>
      <c r="AG85" s="35">
        <v>15.994999999999999</v>
      </c>
      <c r="AH85" s="35">
        <v>34.817999999999998</v>
      </c>
      <c r="AI85" s="35">
        <v>114.658</v>
      </c>
      <c r="AJ85" s="35">
        <v>10.596</v>
      </c>
      <c r="AK85" s="35">
        <v>7.3620000000000001</v>
      </c>
      <c r="AL85" s="35">
        <v>4.7530000000000001</v>
      </c>
      <c r="AM85" s="35">
        <v>108.254</v>
      </c>
      <c r="AN85" s="35">
        <v>1.895</v>
      </c>
      <c r="AO85" s="35">
        <v>532.90300000000002</v>
      </c>
      <c r="AP85" s="35">
        <v>38.591999999999999</v>
      </c>
      <c r="AQ85" s="35">
        <v>3.117</v>
      </c>
      <c r="AR85" s="35">
        <v>5.6369999999999996</v>
      </c>
      <c r="AS85" s="35">
        <v>0.58699999999999997</v>
      </c>
      <c r="AT85" s="35">
        <v>20.771999999999998</v>
      </c>
      <c r="AU85" s="35">
        <v>1.524</v>
      </c>
      <c r="AV85" s="35">
        <v>0.51</v>
      </c>
      <c r="AW85" s="35">
        <v>14.744999999999999</v>
      </c>
      <c r="AX85" s="35">
        <v>2.468</v>
      </c>
      <c r="AY85" s="35">
        <v>6.8000000000000005E-2</v>
      </c>
      <c r="AZ85" s="35">
        <v>0.96599999999999997</v>
      </c>
      <c r="BA85" s="35">
        <v>2.782</v>
      </c>
      <c r="BB85" s="35">
        <v>1.421</v>
      </c>
      <c r="BC85" s="35">
        <v>138.327</v>
      </c>
      <c r="BD85" s="35">
        <v>3.6539999999999999</v>
      </c>
      <c r="BE85" s="35">
        <v>30.613</v>
      </c>
      <c r="BF85" s="35">
        <v>28.053000000000001</v>
      </c>
      <c r="BG85" s="35">
        <v>3.359</v>
      </c>
      <c r="BH85" s="35">
        <v>7.1689999999999996</v>
      </c>
      <c r="BI85" s="35">
        <v>67.617000000000004</v>
      </c>
      <c r="BJ85" s="35">
        <v>0</v>
      </c>
      <c r="BK85" s="35">
        <v>0</v>
      </c>
      <c r="BL85" s="80">
        <v>0</v>
      </c>
      <c r="BM85" s="81">
        <f t="shared" si="5"/>
        <v>1579.6339999999998</v>
      </c>
      <c r="BN85" s="37"/>
      <c r="BO85" s="34">
        <v>0</v>
      </c>
      <c r="BP85" s="82">
        <f t="shared" si="6"/>
        <v>2143.8519999999999</v>
      </c>
      <c r="BQ85" s="36">
        <f t="shared" si="7"/>
        <v>2143.8519999999999</v>
      </c>
      <c r="BR85" s="83">
        <v>0</v>
      </c>
      <c r="BS85" s="34">
        <v>2143.8519999999999</v>
      </c>
      <c r="BT85" s="84">
        <v>0</v>
      </c>
      <c r="BU85" s="84">
        <v>0</v>
      </c>
      <c r="BV85" s="34">
        <v>0</v>
      </c>
      <c r="BW85" s="85">
        <v>0</v>
      </c>
      <c r="BX85" s="37">
        <v>0</v>
      </c>
      <c r="BZ85" s="2"/>
    </row>
    <row r="86" spans="1:78">
      <c r="A86" s="60" t="s">
        <v>34</v>
      </c>
      <c r="B86" s="37" t="s">
        <v>242</v>
      </c>
      <c r="C86" s="35">
        <f t="shared" si="4"/>
        <v>36155.135999999999</v>
      </c>
      <c r="D86" s="34"/>
      <c r="E86" s="34"/>
      <c r="F86" s="34"/>
      <c r="G86" s="34"/>
      <c r="H86" s="34"/>
      <c r="I86" s="34"/>
      <c r="J86" s="34"/>
      <c r="K86" s="34"/>
      <c r="L86" s="36">
        <v>0.36099999999999999</v>
      </c>
      <c r="M86" s="35">
        <v>0</v>
      </c>
      <c r="N86" s="35">
        <v>0</v>
      </c>
      <c r="O86" s="35">
        <v>90.054000000000002</v>
      </c>
      <c r="P86" s="35">
        <v>67.201999999999998</v>
      </c>
      <c r="Q86" s="35">
        <v>8.0000000000000002E-3</v>
      </c>
      <c r="R86" s="35">
        <v>2.8929999999999998</v>
      </c>
      <c r="S86" s="35">
        <v>4.5119999999999996</v>
      </c>
      <c r="T86" s="35">
        <v>0</v>
      </c>
      <c r="U86" s="35">
        <v>9.4480000000000004</v>
      </c>
      <c r="V86" s="35">
        <v>11.965999999999999</v>
      </c>
      <c r="W86" s="35">
        <v>1.7809999999999999</v>
      </c>
      <c r="X86" s="35">
        <v>0.73499999999999999</v>
      </c>
      <c r="Y86" s="35">
        <v>9.7070000000000007</v>
      </c>
      <c r="Z86" s="35">
        <v>0.85199999999999998</v>
      </c>
      <c r="AA86" s="35">
        <v>11.121</v>
      </c>
      <c r="AB86" s="35">
        <v>37.686999999999998</v>
      </c>
      <c r="AC86" s="35">
        <v>0</v>
      </c>
      <c r="AD86" s="35">
        <v>15.391</v>
      </c>
      <c r="AE86" s="35">
        <v>6442.3850000000002</v>
      </c>
      <c r="AF86" s="35">
        <v>16.363</v>
      </c>
      <c r="AG86" s="35">
        <v>50.393999999999998</v>
      </c>
      <c r="AH86" s="35">
        <v>191.18100000000001</v>
      </c>
      <c r="AI86" s="35">
        <v>150.99700000000001</v>
      </c>
      <c r="AJ86" s="35">
        <v>2.0699999999999998</v>
      </c>
      <c r="AK86" s="35">
        <v>0</v>
      </c>
      <c r="AL86" s="35">
        <v>18.05</v>
      </c>
      <c r="AM86" s="35">
        <v>3.5999999999999997E-2</v>
      </c>
      <c r="AN86" s="35">
        <v>8.0470000000000006</v>
      </c>
      <c r="AO86" s="35">
        <v>2122.5810000000001</v>
      </c>
      <c r="AP86" s="35">
        <v>68.793999999999997</v>
      </c>
      <c r="AQ86" s="35">
        <v>26.177</v>
      </c>
      <c r="AR86" s="35">
        <v>149.81100000000001</v>
      </c>
      <c r="AS86" s="35">
        <v>2.64</v>
      </c>
      <c r="AT86" s="35">
        <v>0</v>
      </c>
      <c r="AU86" s="35">
        <v>14.781000000000001</v>
      </c>
      <c r="AV86" s="35">
        <v>8.0109999999999992</v>
      </c>
      <c r="AW86" s="35">
        <v>1105.7380000000001</v>
      </c>
      <c r="AX86" s="35">
        <v>970.35799999999995</v>
      </c>
      <c r="AY86" s="35">
        <v>2.6850000000000001</v>
      </c>
      <c r="AZ86" s="35">
        <v>31.724</v>
      </c>
      <c r="BA86" s="35">
        <v>91.966999999999999</v>
      </c>
      <c r="BB86" s="35">
        <v>20.087</v>
      </c>
      <c r="BC86" s="35">
        <v>143.566</v>
      </c>
      <c r="BD86" s="35">
        <v>7.883</v>
      </c>
      <c r="BE86" s="35">
        <v>53.89</v>
      </c>
      <c r="BF86" s="35">
        <v>65.195999999999998</v>
      </c>
      <c r="BG86" s="35">
        <v>41.817999999999998</v>
      </c>
      <c r="BH86" s="35">
        <v>106.58499999999999</v>
      </c>
      <c r="BI86" s="35">
        <v>8.1609999999999996</v>
      </c>
      <c r="BJ86" s="35">
        <v>0</v>
      </c>
      <c r="BK86" s="35">
        <v>0</v>
      </c>
      <c r="BL86" s="80">
        <v>0</v>
      </c>
      <c r="BM86" s="81">
        <f t="shared" si="5"/>
        <v>12185.693999999998</v>
      </c>
      <c r="BN86" s="37"/>
      <c r="BO86" s="34">
        <v>350.49299999999999</v>
      </c>
      <c r="BP86" s="82">
        <f t="shared" si="6"/>
        <v>169.91499999999999</v>
      </c>
      <c r="BQ86" s="36">
        <f t="shared" si="7"/>
        <v>169.91499999999999</v>
      </c>
      <c r="BR86" s="83">
        <v>0</v>
      </c>
      <c r="BS86" s="34">
        <v>169.91499999999999</v>
      </c>
      <c r="BT86" s="84">
        <v>0</v>
      </c>
      <c r="BU86" s="84">
        <v>0</v>
      </c>
      <c r="BV86" s="34">
        <v>24980.44</v>
      </c>
      <c r="BW86" s="85">
        <v>-1531.4059999999999</v>
      </c>
      <c r="BX86" s="37">
        <v>0</v>
      </c>
      <c r="BZ86" s="2"/>
    </row>
    <row r="87" spans="1:78">
      <c r="A87" s="60" t="s">
        <v>35</v>
      </c>
      <c r="B87" s="37" t="s">
        <v>243</v>
      </c>
      <c r="C87" s="35">
        <f t="shared" si="4"/>
        <v>1728.5919999999999</v>
      </c>
      <c r="D87" s="34"/>
      <c r="E87" s="34"/>
      <c r="F87" s="34"/>
      <c r="G87" s="34"/>
      <c r="H87" s="34"/>
      <c r="I87" s="34"/>
      <c r="J87" s="34"/>
      <c r="K87" s="34"/>
      <c r="L87" s="36">
        <v>0.11600000000000001</v>
      </c>
      <c r="M87" s="35">
        <v>0</v>
      </c>
      <c r="N87" s="35">
        <v>6.7709999999999999</v>
      </c>
      <c r="O87" s="35">
        <v>6.0979999999999999</v>
      </c>
      <c r="P87" s="35">
        <v>33.612000000000002</v>
      </c>
      <c r="Q87" s="35">
        <v>5.0000000000000001E-3</v>
      </c>
      <c r="R87" s="35">
        <v>2.81</v>
      </c>
      <c r="S87" s="35">
        <v>0.14099999999999999</v>
      </c>
      <c r="T87" s="35">
        <v>0</v>
      </c>
      <c r="U87" s="35">
        <v>4.8230000000000004</v>
      </c>
      <c r="V87" s="35">
        <v>2.4929999999999999</v>
      </c>
      <c r="W87" s="35">
        <v>0.46899999999999997</v>
      </c>
      <c r="X87" s="35">
        <v>4.9889999999999999</v>
      </c>
      <c r="Y87" s="35">
        <v>4.05</v>
      </c>
      <c r="Z87" s="35">
        <v>4.2000000000000003E-2</v>
      </c>
      <c r="AA87" s="35">
        <v>0.72</v>
      </c>
      <c r="AB87" s="35">
        <v>3.157</v>
      </c>
      <c r="AC87" s="35">
        <v>12.516999999999999</v>
      </c>
      <c r="AD87" s="35">
        <v>3.887</v>
      </c>
      <c r="AE87" s="35">
        <v>9.6690000000000005</v>
      </c>
      <c r="AF87" s="35">
        <v>63.008000000000003</v>
      </c>
      <c r="AG87" s="35">
        <v>30.222000000000001</v>
      </c>
      <c r="AH87" s="35">
        <v>49.384</v>
      </c>
      <c r="AI87" s="35">
        <v>52.573999999999998</v>
      </c>
      <c r="AJ87" s="35">
        <v>471.73399999999998</v>
      </c>
      <c r="AK87" s="35">
        <v>0.55500000000000005</v>
      </c>
      <c r="AL87" s="35">
        <v>0</v>
      </c>
      <c r="AM87" s="35">
        <v>24.047000000000001</v>
      </c>
      <c r="AN87" s="35">
        <v>0.56200000000000006</v>
      </c>
      <c r="AO87" s="35">
        <v>29.332000000000001</v>
      </c>
      <c r="AP87" s="35">
        <v>0.11600000000000001</v>
      </c>
      <c r="AQ87" s="35">
        <v>3.1749999999999998</v>
      </c>
      <c r="AR87" s="35">
        <v>37.003</v>
      </c>
      <c r="AS87" s="35">
        <v>2.419</v>
      </c>
      <c r="AT87" s="35">
        <v>14.362</v>
      </c>
      <c r="AU87" s="35">
        <v>6.5410000000000004</v>
      </c>
      <c r="AV87" s="35">
        <v>4.5999999999999996</v>
      </c>
      <c r="AW87" s="35">
        <v>11.423999999999999</v>
      </c>
      <c r="AX87" s="35">
        <v>2.4180000000000001</v>
      </c>
      <c r="AY87" s="35">
        <v>0</v>
      </c>
      <c r="AZ87" s="35">
        <v>13.282999999999999</v>
      </c>
      <c r="BA87" s="35">
        <v>14.154999999999999</v>
      </c>
      <c r="BB87" s="35">
        <v>24.103999999999999</v>
      </c>
      <c r="BC87" s="35">
        <v>53.125</v>
      </c>
      <c r="BD87" s="35">
        <v>4.2729999999999997</v>
      </c>
      <c r="BE87" s="35">
        <v>9.9380000000000006</v>
      </c>
      <c r="BF87" s="35">
        <v>9.8109999999999999</v>
      </c>
      <c r="BG87" s="35">
        <v>2.6040000000000001</v>
      </c>
      <c r="BH87" s="35">
        <v>0</v>
      </c>
      <c r="BI87" s="35">
        <v>0.378</v>
      </c>
      <c r="BJ87" s="35">
        <v>0</v>
      </c>
      <c r="BK87" s="35">
        <v>0</v>
      </c>
      <c r="BL87" s="80">
        <v>0</v>
      </c>
      <c r="BM87" s="81">
        <f t="shared" si="5"/>
        <v>1031.5159999999998</v>
      </c>
      <c r="BN87" s="37"/>
      <c r="BO87" s="34">
        <v>0</v>
      </c>
      <c r="BP87" s="82">
        <f t="shared" si="6"/>
        <v>697.07600000000002</v>
      </c>
      <c r="BQ87" s="36">
        <f t="shared" si="7"/>
        <v>697.07600000000002</v>
      </c>
      <c r="BR87" s="83">
        <v>0</v>
      </c>
      <c r="BS87" s="34">
        <v>697.07600000000002</v>
      </c>
      <c r="BT87" s="84">
        <v>0</v>
      </c>
      <c r="BU87" s="84">
        <v>0</v>
      </c>
      <c r="BV87" s="34">
        <v>0</v>
      </c>
      <c r="BW87" s="85">
        <v>0</v>
      </c>
      <c r="BX87" s="37">
        <v>0</v>
      </c>
      <c r="BZ87" s="2"/>
    </row>
    <row r="88" spans="1:78">
      <c r="A88" s="60" t="s">
        <v>36</v>
      </c>
      <c r="B88" s="37" t="s">
        <v>151</v>
      </c>
      <c r="C88" s="35">
        <f t="shared" si="4"/>
        <v>0</v>
      </c>
      <c r="D88" s="34"/>
      <c r="E88" s="34"/>
      <c r="F88" s="34"/>
      <c r="G88" s="34"/>
      <c r="H88" s="34"/>
      <c r="I88" s="34"/>
      <c r="J88" s="34"/>
      <c r="K88" s="34"/>
      <c r="L88" s="36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80">
        <v>0</v>
      </c>
      <c r="BM88" s="81">
        <f t="shared" si="5"/>
        <v>0</v>
      </c>
      <c r="BN88" s="37"/>
      <c r="BO88" s="34">
        <v>0</v>
      </c>
      <c r="BP88" s="82">
        <f t="shared" si="6"/>
        <v>0</v>
      </c>
      <c r="BQ88" s="36">
        <f t="shared" si="7"/>
        <v>0</v>
      </c>
      <c r="BR88" s="83">
        <v>0</v>
      </c>
      <c r="BS88" s="34">
        <v>0</v>
      </c>
      <c r="BT88" s="84">
        <v>0</v>
      </c>
      <c r="BU88" s="84">
        <v>0</v>
      </c>
      <c r="BV88" s="34">
        <v>0</v>
      </c>
      <c r="BW88" s="85">
        <v>0</v>
      </c>
      <c r="BX88" s="37">
        <v>0</v>
      </c>
      <c r="BZ88" s="2"/>
    </row>
    <row r="89" spans="1:78">
      <c r="A89" s="60" t="s">
        <v>37</v>
      </c>
      <c r="B89" s="37" t="s">
        <v>305</v>
      </c>
      <c r="C89" s="35">
        <f t="shared" si="4"/>
        <v>0</v>
      </c>
      <c r="D89" s="34"/>
      <c r="E89" s="34"/>
      <c r="F89" s="34"/>
      <c r="G89" s="34"/>
      <c r="H89" s="34"/>
      <c r="I89" s="34"/>
      <c r="J89" s="34"/>
      <c r="K89" s="34"/>
      <c r="L89" s="36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80">
        <v>0</v>
      </c>
      <c r="BM89" s="81">
        <f t="shared" si="5"/>
        <v>0</v>
      </c>
      <c r="BN89" s="37"/>
      <c r="BO89" s="34">
        <v>0</v>
      </c>
      <c r="BP89" s="82">
        <f t="shared" si="6"/>
        <v>0</v>
      </c>
      <c r="BQ89" s="36">
        <f t="shared" si="7"/>
        <v>0</v>
      </c>
      <c r="BR89" s="83">
        <v>0</v>
      </c>
      <c r="BS89" s="34">
        <v>0</v>
      </c>
      <c r="BT89" s="84">
        <v>0</v>
      </c>
      <c r="BU89" s="84">
        <v>0</v>
      </c>
      <c r="BV89" s="34">
        <v>0</v>
      </c>
      <c r="BW89" s="85">
        <v>0</v>
      </c>
      <c r="BX89" s="37">
        <v>0</v>
      </c>
      <c r="BZ89" s="2"/>
    </row>
    <row r="90" spans="1:78">
      <c r="A90" s="60" t="s">
        <v>38</v>
      </c>
      <c r="B90" s="37" t="s">
        <v>152</v>
      </c>
      <c r="C90" s="35">
        <f t="shared" si="4"/>
        <v>0</v>
      </c>
      <c r="D90" s="34"/>
      <c r="E90" s="34"/>
      <c r="F90" s="34"/>
      <c r="G90" s="34"/>
      <c r="H90" s="34"/>
      <c r="I90" s="34"/>
      <c r="J90" s="34"/>
      <c r="K90" s="34"/>
      <c r="L90" s="36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80">
        <v>0</v>
      </c>
      <c r="BM90" s="81">
        <f t="shared" si="5"/>
        <v>0</v>
      </c>
      <c r="BN90" s="37"/>
      <c r="BO90" s="34">
        <v>0</v>
      </c>
      <c r="BP90" s="82">
        <f t="shared" si="6"/>
        <v>0</v>
      </c>
      <c r="BQ90" s="36">
        <f t="shared" si="7"/>
        <v>0</v>
      </c>
      <c r="BR90" s="83">
        <v>0</v>
      </c>
      <c r="BS90" s="34">
        <v>0</v>
      </c>
      <c r="BT90" s="84">
        <v>0</v>
      </c>
      <c r="BU90" s="84">
        <v>0</v>
      </c>
      <c r="BV90" s="34">
        <v>0</v>
      </c>
      <c r="BW90" s="85">
        <v>0</v>
      </c>
      <c r="BX90" s="37">
        <v>0</v>
      </c>
      <c r="BZ90" s="2"/>
    </row>
    <row r="91" spans="1:78">
      <c r="A91" s="60" t="s">
        <v>39</v>
      </c>
      <c r="B91" s="37" t="s">
        <v>153</v>
      </c>
      <c r="C91" s="35">
        <f t="shared" si="4"/>
        <v>20927.461000000003</v>
      </c>
      <c r="D91" s="34"/>
      <c r="E91" s="34"/>
      <c r="F91" s="34"/>
      <c r="G91" s="34"/>
      <c r="H91" s="34"/>
      <c r="I91" s="34"/>
      <c r="J91" s="34"/>
      <c r="K91" s="34"/>
      <c r="L91" s="36">
        <v>0</v>
      </c>
      <c r="M91" s="35">
        <v>139.727</v>
      </c>
      <c r="N91" s="35">
        <v>187.822</v>
      </c>
      <c r="O91" s="35">
        <v>214.91300000000001</v>
      </c>
      <c r="P91" s="35">
        <v>267.77199999999999</v>
      </c>
      <c r="Q91" s="35">
        <v>0.02</v>
      </c>
      <c r="R91" s="35">
        <v>10.332000000000001</v>
      </c>
      <c r="S91" s="35">
        <v>3.778</v>
      </c>
      <c r="T91" s="35">
        <v>0</v>
      </c>
      <c r="U91" s="35">
        <v>31.457000000000001</v>
      </c>
      <c r="V91" s="35">
        <v>5.9690000000000003</v>
      </c>
      <c r="W91" s="35">
        <v>3.577</v>
      </c>
      <c r="X91" s="35">
        <v>1.617</v>
      </c>
      <c r="Y91" s="35">
        <v>0.61099999999999999</v>
      </c>
      <c r="Z91" s="35">
        <v>1.4359999999999999</v>
      </c>
      <c r="AA91" s="35">
        <v>3.738</v>
      </c>
      <c r="AB91" s="35">
        <v>2.1859999999999999</v>
      </c>
      <c r="AC91" s="35">
        <v>19.350000000000001</v>
      </c>
      <c r="AD91" s="35">
        <v>15.198</v>
      </c>
      <c r="AE91" s="35">
        <v>663.43299999999999</v>
      </c>
      <c r="AF91" s="35">
        <v>28.094000000000001</v>
      </c>
      <c r="AG91" s="35">
        <v>70.600999999999999</v>
      </c>
      <c r="AH91" s="35">
        <v>537.61400000000003</v>
      </c>
      <c r="AI91" s="35">
        <v>902.67499999999995</v>
      </c>
      <c r="AJ91" s="35">
        <v>15.723000000000001</v>
      </c>
      <c r="AK91" s="35">
        <v>4.5810000000000004</v>
      </c>
      <c r="AL91" s="35">
        <v>473.91699999999997</v>
      </c>
      <c r="AM91" s="35">
        <v>95.084000000000003</v>
      </c>
      <c r="AN91" s="35">
        <v>12.372999999999999</v>
      </c>
      <c r="AO91" s="35">
        <v>709.57</v>
      </c>
      <c r="AP91" s="35">
        <v>62.465000000000003</v>
      </c>
      <c r="AQ91" s="35">
        <v>19.719000000000001</v>
      </c>
      <c r="AR91" s="35">
        <v>10.215</v>
      </c>
      <c r="AS91" s="35">
        <v>7.6879999999999997</v>
      </c>
      <c r="AT91" s="35">
        <v>626.05499999999995</v>
      </c>
      <c r="AU91" s="35">
        <v>0.38600000000000001</v>
      </c>
      <c r="AV91" s="35">
        <v>0.06</v>
      </c>
      <c r="AW91" s="35">
        <v>33.502000000000002</v>
      </c>
      <c r="AX91" s="35">
        <v>26.475999999999999</v>
      </c>
      <c r="AY91" s="35">
        <v>0</v>
      </c>
      <c r="AZ91" s="35">
        <v>9.9529999999999994</v>
      </c>
      <c r="BA91" s="35">
        <v>157.76900000000001</v>
      </c>
      <c r="BB91" s="35">
        <v>23.11</v>
      </c>
      <c r="BC91" s="35">
        <v>417.94299999999998</v>
      </c>
      <c r="BD91" s="35">
        <v>10.679</v>
      </c>
      <c r="BE91" s="35">
        <v>37.694000000000003</v>
      </c>
      <c r="BF91" s="35">
        <v>44.03</v>
      </c>
      <c r="BG91" s="35">
        <v>28.917999999999999</v>
      </c>
      <c r="BH91" s="35">
        <v>0</v>
      </c>
      <c r="BI91" s="35">
        <v>63.341000000000001</v>
      </c>
      <c r="BJ91" s="35">
        <v>0</v>
      </c>
      <c r="BK91" s="35">
        <v>0</v>
      </c>
      <c r="BL91" s="80">
        <v>0</v>
      </c>
      <c r="BM91" s="81">
        <f t="shared" si="5"/>
        <v>6003.1710000000021</v>
      </c>
      <c r="BN91" s="37"/>
      <c r="BO91" s="34">
        <v>0</v>
      </c>
      <c r="BP91" s="82">
        <f t="shared" si="6"/>
        <v>14924.29</v>
      </c>
      <c r="BQ91" s="36">
        <f t="shared" si="7"/>
        <v>14924.29</v>
      </c>
      <c r="BR91" s="83">
        <v>0</v>
      </c>
      <c r="BS91" s="34">
        <v>14924.29</v>
      </c>
      <c r="BT91" s="84">
        <v>0</v>
      </c>
      <c r="BU91" s="84">
        <v>0</v>
      </c>
      <c r="BV91" s="34">
        <v>0</v>
      </c>
      <c r="BW91" s="85">
        <v>0</v>
      </c>
      <c r="BX91" s="37">
        <v>0</v>
      </c>
      <c r="BZ91" s="2"/>
    </row>
    <row r="92" spans="1:78">
      <c r="A92" s="60" t="s">
        <v>40</v>
      </c>
      <c r="B92" s="37" t="s">
        <v>41</v>
      </c>
      <c r="C92" s="35">
        <f t="shared" si="4"/>
        <v>3827.8670000000002</v>
      </c>
      <c r="D92" s="34"/>
      <c r="E92" s="34"/>
      <c r="F92" s="34"/>
      <c r="G92" s="34"/>
      <c r="H92" s="34"/>
      <c r="I92" s="34"/>
      <c r="J92" s="34"/>
      <c r="K92" s="34"/>
      <c r="L92" s="36">
        <v>0</v>
      </c>
      <c r="M92" s="35">
        <v>13.911</v>
      </c>
      <c r="N92" s="35">
        <v>0</v>
      </c>
      <c r="O92" s="35">
        <v>6.4160000000000004</v>
      </c>
      <c r="P92" s="35">
        <v>176.727</v>
      </c>
      <c r="Q92" s="35">
        <v>1.7999999999999999E-2</v>
      </c>
      <c r="R92" s="35">
        <v>0.32300000000000001</v>
      </c>
      <c r="S92" s="35">
        <v>0</v>
      </c>
      <c r="T92" s="35">
        <v>0</v>
      </c>
      <c r="U92" s="35">
        <v>0</v>
      </c>
      <c r="V92" s="35">
        <v>1.294</v>
      </c>
      <c r="W92" s="35">
        <v>4.859</v>
      </c>
      <c r="X92" s="35">
        <v>1.552</v>
      </c>
      <c r="Y92" s="35">
        <v>9.8490000000000002</v>
      </c>
      <c r="Z92" s="35">
        <v>0</v>
      </c>
      <c r="AA92" s="35">
        <v>0.31</v>
      </c>
      <c r="AB92" s="35">
        <v>0.81</v>
      </c>
      <c r="AC92" s="35">
        <v>18.193000000000001</v>
      </c>
      <c r="AD92" s="35">
        <v>0</v>
      </c>
      <c r="AE92" s="35">
        <v>0.59699999999999998</v>
      </c>
      <c r="AF92" s="35">
        <v>24.059000000000001</v>
      </c>
      <c r="AG92" s="35">
        <v>60.454999999999998</v>
      </c>
      <c r="AH92" s="35">
        <v>1338.6679999999999</v>
      </c>
      <c r="AI92" s="35">
        <v>262.37799999999999</v>
      </c>
      <c r="AJ92" s="35">
        <v>0.66900000000000004</v>
      </c>
      <c r="AK92" s="35">
        <v>85.328000000000003</v>
      </c>
      <c r="AL92" s="35">
        <v>12.481</v>
      </c>
      <c r="AM92" s="35">
        <v>4.2169999999999996</v>
      </c>
      <c r="AN92" s="35">
        <v>0.33300000000000002</v>
      </c>
      <c r="AO92" s="35">
        <v>216.197</v>
      </c>
      <c r="AP92" s="35">
        <v>0</v>
      </c>
      <c r="AQ92" s="35">
        <v>3.5019999999999998</v>
      </c>
      <c r="AR92" s="35">
        <v>15.355</v>
      </c>
      <c r="AS92" s="35">
        <v>0</v>
      </c>
      <c r="AT92" s="35">
        <v>0</v>
      </c>
      <c r="AU92" s="35">
        <v>0</v>
      </c>
      <c r="AV92" s="35">
        <v>0.27300000000000002</v>
      </c>
      <c r="AW92" s="35">
        <v>4.2999999999999997E-2</v>
      </c>
      <c r="AX92" s="35">
        <v>21.670999999999999</v>
      </c>
      <c r="AY92" s="35">
        <v>0</v>
      </c>
      <c r="AZ92" s="35">
        <v>1.6479999999999999</v>
      </c>
      <c r="BA92" s="35">
        <v>4.8520000000000003</v>
      </c>
      <c r="BB92" s="35">
        <v>10.976000000000001</v>
      </c>
      <c r="BC92" s="35">
        <v>266.59500000000003</v>
      </c>
      <c r="BD92" s="35">
        <v>0</v>
      </c>
      <c r="BE92" s="35">
        <v>28.367000000000001</v>
      </c>
      <c r="BF92" s="35">
        <v>52.789000000000001</v>
      </c>
      <c r="BG92" s="35">
        <v>3.5000000000000003E-2</v>
      </c>
      <c r="BH92" s="35">
        <v>0</v>
      </c>
      <c r="BI92" s="35">
        <v>0.43</v>
      </c>
      <c r="BJ92" s="35">
        <v>0</v>
      </c>
      <c r="BK92" s="35">
        <v>0</v>
      </c>
      <c r="BL92" s="80">
        <v>0</v>
      </c>
      <c r="BM92" s="81">
        <f t="shared" si="5"/>
        <v>2646.1800000000003</v>
      </c>
      <c r="BN92" s="37"/>
      <c r="BO92" s="34">
        <v>0</v>
      </c>
      <c r="BP92" s="82">
        <f t="shared" si="6"/>
        <v>1181.6869999999999</v>
      </c>
      <c r="BQ92" s="36">
        <f t="shared" si="7"/>
        <v>1181.6869999999999</v>
      </c>
      <c r="BR92" s="83">
        <v>0</v>
      </c>
      <c r="BS92" s="34">
        <v>1181.6869999999999</v>
      </c>
      <c r="BT92" s="84">
        <v>0</v>
      </c>
      <c r="BU92" s="84">
        <v>0</v>
      </c>
      <c r="BV92" s="34">
        <v>0</v>
      </c>
      <c r="BW92" s="85">
        <v>0</v>
      </c>
      <c r="BX92" s="37">
        <v>0</v>
      </c>
      <c r="BZ92" s="2"/>
    </row>
    <row r="93" spans="1:78">
      <c r="A93" s="60" t="s">
        <v>42</v>
      </c>
      <c r="B93" s="37" t="s">
        <v>43</v>
      </c>
      <c r="C93" s="35">
        <f t="shared" si="4"/>
        <v>12199.438999999998</v>
      </c>
      <c r="D93" s="34"/>
      <c r="E93" s="34"/>
      <c r="F93" s="34"/>
      <c r="G93" s="34"/>
      <c r="H93" s="34"/>
      <c r="I93" s="34"/>
      <c r="J93" s="34"/>
      <c r="K93" s="34"/>
      <c r="L93" s="36">
        <v>0</v>
      </c>
      <c r="M93" s="35">
        <v>7.2869999999999999</v>
      </c>
      <c r="N93" s="35">
        <v>0</v>
      </c>
      <c r="O93" s="35">
        <v>22.035</v>
      </c>
      <c r="P93" s="35">
        <v>2.4740000000000002</v>
      </c>
      <c r="Q93" s="35">
        <v>4.0000000000000001E-3</v>
      </c>
      <c r="R93" s="35">
        <v>1.0760000000000001</v>
      </c>
      <c r="S93" s="35">
        <v>0.48</v>
      </c>
      <c r="T93" s="35">
        <v>0</v>
      </c>
      <c r="U93" s="35">
        <v>2.8719999999999999</v>
      </c>
      <c r="V93" s="35">
        <v>1.2989999999999999</v>
      </c>
      <c r="W93" s="35">
        <v>0</v>
      </c>
      <c r="X93" s="35">
        <v>0.224</v>
      </c>
      <c r="Y93" s="35">
        <v>2.669</v>
      </c>
      <c r="Z93" s="35">
        <v>6.4000000000000001E-2</v>
      </c>
      <c r="AA93" s="35">
        <v>0</v>
      </c>
      <c r="AB93" s="35">
        <v>1.2749999999999999</v>
      </c>
      <c r="AC93" s="35">
        <v>7.2229999999999999</v>
      </c>
      <c r="AD93" s="35">
        <v>6.827</v>
      </c>
      <c r="AE93" s="35">
        <v>8.3770000000000007</v>
      </c>
      <c r="AF93" s="35">
        <v>18.202999999999999</v>
      </c>
      <c r="AG93" s="35">
        <v>10.128</v>
      </c>
      <c r="AH93" s="35">
        <v>31.077000000000002</v>
      </c>
      <c r="AI93" s="35">
        <v>88.727000000000004</v>
      </c>
      <c r="AJ93" s="35">
        <v>3.7519999999999998</v>
      </c>
      <c r="AK93" s="35">
        <v>3.512</v>
      </c>
      <c r="AL93" s="35">
        <v>1430.039</v>
      </c>
      <c r="AM93" s="35">
        <v>36.317999999999998</v>
      </c>
      <c r="AN93" s="35">
        <v>13.786</v>
      </c>
      <c r="AO93" s="35">
        <v>25.116</v>
      </c>
      <c r="AP93" s="35">
        <v>3.9929999999999999</v>
      </c>
      <c r="AQ93" s="35">
        <v>34.195</v>
      </c>
      <c r="AR93" s="35">
        <v>21.651</v>
      </c>
      <c r="AS93" s="35">
        <v>10.919</v>
      </c>
      <c r="AT93" s="35">
        <v>48.177</v>
      </c>
      <c r="AU93" s="35">
        <v>4.7409999999999997</v>
      </c>
      <c r="AV93" s="35">
        <v>14.135999999999999</v>
      </c>
      <c r="AW93" s="35">
        <v>0.53500000000000003</v>
      </c>
      <c r="AX93" s="35">
        <v>20.780999999999999</v>
      </c>
      <c r="AY93" s="35">
        <v>0</v>
      </c>
      <c r="AZ93" s="35">
        <v>0.97899999999999998</v>
      </c>
      <c r="BA93" s="35">
        <v>218.30699999999999</v>
      </c>
      <c r="BB93" s="35">
        <v>20.835999999999999</v>
      </c>
      <c r="BC93" s="35">
        <v>137.93199999999999</v>
      </c>
      <c r="BD93" s="35">
        <v>0</v>
      </c>
      <c r="BE93" s="35">
        <v>12.69</v>
      </c>
      <c r="BF93" s="35">
        <v>28.613</v>
      </c>
      <c r="BG93" s="35">
        <v>5.8719999999999999</v>
      </c>
      <c r="BH93" s="35">
        <v>0</v>
      </c>
      <c r="BI93" s="35">
        <v>4.4690000000000003</v>
      </c>
      <c r="BJ93" s="35">
        <v>0</v>
      </c>
      <c r="BK93" s="35">
        <v>0</v>
      </c>
      <c r="BL93" s="80">
        <v>0</v>
      </c>
      <c r="BM93" s="81">
        <f t="shared" si="5"/>
        <v>2313.6699999999992</v>
      </c>
      <c r="BN93" s="37"/>
      <c r="BO93" s="34">
        <v>6673.43</v>
      </c>
      <c r="BP93" s="82">
        <f t="shared" si="6"/>
        <v>3212.3389999999999</v>
      </c>
      <c r="BQ93" s="36">
        <f t="shared" si="7"/>
        <v>3212.3389999999999</v>
      </c>
      <c r="BR93" s="83">
        <v>0</v>
      </c>
      <c r="BS93" s="34">
        <v>3212.3389999999999</v>
      </c>
      <c r="BT93" s="84">
        <v>0</v>
      </c>
      <c r="BU93" s="84">
        <v>0</v>
      </c>
      <c r="BV93" s="34">
        <v>0</v>
      </c>
      <c r="BW93" s="85">
        <v>0</v>
      </c>
      <c r="BX93" s="37">
        <v>0</v>
      </c>
      <c r="BZ93" s="2"/>
    </row>
    <row r="94" spans="1:78">
      <c r="A94" s="60" t="s">
        <v>44</v>
      </c>
      <c r="B94" s="37" t="s">
        <v>154</v>
      </c>
      <c r="C94" s="35">
        <f t="shared" si="4"/>
        <v>19058.406000000003</v>
      </c>
      <c r="D94" s="34"/>
      <c r="E94" s="34"/>
      <c r="F94" s="34"/>
      <c r="G94" s="34"/>
      <c r="H94" s="34"/>
      <c r="I94" s="34"/>
      <c r="J94" s="34"/>
      <c r="K94" s="34"/>
      <c r="L94" s="36">
        <v>0</v>
      </c>
      <c r="M94" s="35">
        <v>212.87200000000001</v>
      </c>
      <c r="N94" s="35">
        <v>0</v>
      </c>
      <c r="O94" s="35">
        <v>428.67599999999999</v>
      </c>
      <c r="P94" s="35">
        <v>83.686999999999998</v>
      </c>
      <c r="Q94" s="35">
        <v>0</v>
      </c>
      <c r="R94" s="35">
        <v>5.7210000000000001</v>
      </c>
      <c r="S94" s="35">
        <v>0</v>
      </c>
      <c r="T94" s="35">
        <v>0</v>
      </c>
      <c r="U94" s="35">
        <v>2.379</v>
      </c>
      <c r="V94" s="35">
        <v>0</v>
      </c>
      <c r="W94" s="35">
        <v>0</v>
      </c>
      <c r="X94" s="35">
        <v>10.927</v>
      </c>
      <c r="Y94" s="35">
        <v>0.96099999999999997</v>
      </c>
      <c r="Z94" s="35">
        <v>0</v>
      </c>
      <c r="AA94" s="35">
        <v>0.374</v>
      </c>
      <c r="AB94" s="35">
        <v>0</v>
      </c>
      <c r="AC94" s="35">
        <v>130.52199999999999</v>
      </c>
      <c r="AD94" s="35">
        <v>83.686000000000007</v>
      </c>
      <c r="AE94" s="35">
        <v>159.929</v>
      </c>
      <c r="AF94" s="35">
        <v>0</v>
      </c>
      <c r="AG94" s="35">
        <v>56.613999999999997</v>
      </c>
      <c r="AH94" s="35">
        <v>967.87099999999998</v>
      </c>
      <c r="AI94" s="35">
        <v>445.58100000000002</v>
      </c>
      <c r="AJ94" s="35">
        <v>38.988999999999997</v>
      </c>
      <c r="AK94" s="35">
        <v>650.66499999999996</v>
      </c>
      <c r="AL94" s="35">
        <v>4378.7110000000002</v>
      </c>
      <c r="AM94" s="35">
        <v>1397.1510000000001</v>
      </c>
      <c r="AN94" s="35">
        <v>0</v>
      </c>
      <c r="AO94" s="35">
        <v>153.72900000000001</v>
      </c>
      <c r="AP94" s="35">
        <v>8.3279999999999994</v>
      </c>
      <c r="AQ94" s="35">
        <v>1.1339999999999999</v>
      </c>
      <c r="AR94" s="35">
        <v>278.14600000000002</v>
      </c>
      <c r="AS94" s="35">
        <v>0</v>
      </c>
      <c r="AT94" s="35">
        <v>118.10899999999999</v>
      </c>
      <c r="AU94" s="35">
        <v>0</v>
      </c>
      <c r="AV94" s="35">
        <v>2.1000000000000001E-2</v>
      </c>
      <c r="AW94" s="35">
        <v>1.306</v>
      </c>
      <c r="AX94" s="35">
        <v>5.3710000000000004</v>
      </c>
      <c r="AY94" s="35">
        <v>0</v>
      </c>
      <c r="AZ94" s="35">
        <v>25.896999999999998</v>
      </c>
      <c r="BA94" s="35">
        <v>34.264000000000003</v>
      </c>
      <c r="BB94" s="35">
        <v>0</v>
      </c>
      <c r="BC94" s="35">
        <v>91.078999999999994</v>
      </c>
      <c r="BD94" s="35">
        <v>0</v>
      </c>
      <c r="BE94" s="35">
        <v>17.097000000000001</v>
      </c>
      <c r="BF94" s="35">
        <v>27.905999999999999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80">
        <v>0</v>
      </c>
      <c r="BM94" s="81">
        <f t="shared" si="5"/>
        <v>9817.7030000000013</v>
      </c>
      <c r="BN94" s="37"/>
      <c r="BO94" s="34">
        <v>8588.0419999999995</v>
      </c>
      <c r="BP94" s="82">
        <f t="shared" si="6"/>
        <v>652.66099999999994</v>
      </c>
      <c r="BQ94" s="36">
        <f t="shared" si="7"/>
        <v>652.66099999999994</v>
      </c>
      <c r="BR94" s="83">
        <v>0</v>
      </c>
      <c r="BS94" s="34">
        <v>652.66099999999994</v>
      </c>
      <c r="BT94" s="84">
        <v>0</v>
      </c>
      <c r="BU94" s="84">
        <v>0</v>
      </c>
      <c r="BV94" s="34">
        <v>0</v>
      </c>
      <c r="BW94" s="85">
        <v>0</v>
      </c>
      <c r="BX94" s="37">
        <v>0</v>
      </c>
      <c r="BZ94" s="2"/>
    </row>
    <row r="95" spans="1:78">
      <c r="A95" s="60" t="s">
        <v>45</v>
      </c>
      <c r="B95" s="37" t="s">
        <v>227</v>
      </c>
      <c r="C95" s="35">
        <f t="shared" si="4"/>
        <v>328.79200000000003</v>
      </c>
      <c r="D95" s="34"/>
      <c r="E95" s="34"/>
      <c r="F95" s="34"/>
      <c r="G95" s="34"/>
      <c r="H95" s="34"/>
      <c r="I95" s="34"/>
      <c r="J95" s="34"/>
      <c r="K95" s="34"/>
      <c r="L95" s="36">
        <v>6.0000000000000001E-3</v>
      </c>
      <c r="M95" s="35">
        <v>0</v>
      </c>
      <c r="N95" s="35">
        <v>0</v>
      </c>
      <c r="O95" s="35">
        <v>0.27200000000000002</v>
      </c>
      <c r="P95" s="35">
        <v>0.189</v>
      </c>
      <c r="Q95" s="35">
        <v>1E-3</v>
      </c>
      <c r="R95" s="35">
        <v>6.0000000000000001E-3</v>
      </c>
      <c r="S95" s="35">
        <v>0.01</v>
      </c>
      <c r="T95" s="35">
        <v>0</v>
      </c>
      <c r="U95" s="35">
        <v>0.23699999999999999</v>
      </c>
      <c r="V95" s="35">
        <v>2.5000000000000001E-2</v>
      </c>
      <c r="W95" s="35">
        <v>1.7000000000000001E-2</v>
      </c>
      <c r="X95" s="35">
        <v>0.12</v>
      </c>
      <c r="Y95" s="35">
        <v>1.2E-2</v>
      </c>
      <c r="Z95" s="35">
        <v>3.1E-2</v>
      </c>
      <c r="AA95" s="35">
        <v>2E-3</v>
      </c>
      <c r="AB95" s="35">
        <v>1.0999999999999999E-2</v>
      </c>
      <c r="AC95" s="35">
        <v>0.5</v>
      </c>
      <c r="AD95" s="35">
        <v>8.0000000000000002E-3</v>
      </c>
      <c r="AE95" s="35">
        <v>2.3490000000000002</v>
      </c>
      <c r="AF95" s="35">
        <v>1.048</v>
      </c>
      <c r="AG95" s="35">
        <v>2.4060000000000001</v>
      </c>
      <c r="AH95" s="35">
        <v>1.552</v>
      </c>
      <c r="AI95" s="35">
        <v>1.7589999999999999</v>
      </c>
      <c r="AJ95" s="35">
        <v>6.0000000000000001E-3</v>
      </c>
      <c r="AK95" s="35">
        <v>0</v>
      </c>
      <c r="AL95" s="35">
        <v>0.75600000000000001</v>
      </c>
      <c r="AM95" s="35">
        <v>0.11700000000000001</v>
      </c>
      <c r="AN95" s="35">
        <v>5.9219999999999997</v>
      </c>
      <c r="AO95" s="35">
        <v>1.4530000000000001</v>
      </c>
      <c r="AP95" s="35">
        <v>0.22900000000000001</v>
      </c>
      <c r="AQ95" s="35">
        <v>7.6999999999999999E-2</v>
      </c>
      <c r="AR95" s="35">
        <v>0.91900000000000004</v>
      </c>
      <c r="AS95" s="35">
        <v>7.5999999999999998E-2</v>
      </c>
      <c r="AT95" s="35">
        <v>0</v>
      </c>
      <c r="AU95" s="35">
        <v>0.56799999999999995</v>
      </c>
      <c r="AV95" s="35">
        <v>0.96199999999999997</v>
      </c>
      <c r="AW95" s="35">
        <v>0.154</v>
      </c>
      <c r="AX95" s="35">
        <v>0.111</v>
      </c>
      <c r="AY95" s="35">
        <v>0</v>
      </c>
      <c r="AZ95" s="35">
        <v>8.9999999999999993E-3</v>
      </c>
      <c r="BA95" s="35">
        <v>0.06</v>
      </c>
      <c r="BB95" s="35">
        <v>7.9000000000000001E-2</v>
      </c>
      <c r="BC95" s="35">
        <v>114.88</v>
      </c>
      <c r="BD95" s="35">
        <v>1.52</v>
      </c>
      <c r="BE95" s="35">
        <v>12.747999999999999</v>
      </c>
      <c r="BF95" s="35">
        <v>8.4290000000000003</v>
      </c>
      <c r="BG95" s="35">
        <v>0.29799999999999999</v>
      </c>
      <c r="BH95" s="35">
        <v>0.72</v>
      </c>
      <c r="BI95" s="35">
        <v>0.36599999999999999</v>
      </c>
      <c r="BJ95" s="35">
        <v>0</v>
      </c>
      <c r="BK95" s="35">
        <v>0</v>
      </c>
      <c r="BL95" s="80">
        <v>0</v>
      </c>
      <c r="BM95" s="81">
        <f t="shared" si="5"/>
        <v>161.02000000000001</v>
      </c>
      <c r="BN95" s="37"/>
      <c r="BO95" s="34">
        <v>68.475999999999999</v>
      </c>
      <c r="BP95" s="82">
        <f t="shared" si="6"/>
        <v>99.296000000000006</v>
      </c>
      <c r="BQ95" s="36">
        <f t="shared" si="7"/>
        <v>99.296000000000006</v>
      </c>
      <c r="BR95" s="83">
        <v>0</v>
      </c>
      <c r="BS95" s="34">
        <v>99.296000000000006</v>
      </c>
      <c r="BT95" s="84">
        <v>0</v>
      </c>
      <c r="BU95" s="84">
        <v>0</v>
      </c>
      <c r="BV95" s="34">
        <v>0</v>
      </c>
      <c r="BW95" s="85">
        <v>0</v>
      </c>
      <c r="BX95" s="37">
        <v>0</v>
      </c>
      <c r="BZ95" s="2"/>
    </row>
    <row r="96" spans="1:78">
      <c r="A96" s="60" t="s">
        <v>46</v>
      </c>
      <c r="B96" s="37" t="s">
        <v>47</v>
      </c>
      <c r="C96" s="35">
        <f t="shared" si="4"/>
        <v>33993.416999999994</v>
      </c>
      <c r="D96" s="34"/>
      <c r="E96" s="34"/>
      <c r="F96" s="34"/>
      <c r="G96" s="34"/>
      <c r="H96" s="34"/>
      <c r="I96" s="34"/>
      <c r="J96" s="34"/>
      <c r="K96" s="34"/>
      <c r="L96" s="36">
        <v>2.859</v>
      </c>
      <c r="M96" s="35">
        <v>17.427</v>
      </c>
      <c r="N96" s="35">
        <v>0.76800000000000002</v>
      </c>
      <c r="O96" s="35">
        <v>17.701000000000001</v>
      </c>
      <c r="P96" s="35">
        <v>1.978</v>
      </c>
      <c r="Q96" s="35">
        <v>3.0000000000000001E-3</v>
      </c>
      <c r="R96" s="35">
        <v>5.7549999999999999</v>
      </c>
      <c r="S96" s="35">
        <v>0</v>
      </c>
      <c r="T96" s="35">
        <v>0</v>
      </c>
      <c r="U96" s="35">
        <v>2.294</v>
      </c>
      <c r="V96" s="35">
        <v>1.0369999999999999</v>
      </c>
      <c r="W96" s="35">
        <v>0</v>
      </c>
      <c r="X96" s="35">
        <v>0.57199999999999995</v>
      </c>
      <c r="Y96" s="35">
        <v>2.9649999999999999</v>
      </c>
      <c r="Z96" s="35">
        <v>0</v>
      </c>
      <c r="AA96" s="35">
        <v>0</v>
      </c>
      <c r="AB96" s="35">
        <v>2.0289999999999999</v>
      </c>
      <c r="AC96" s="35">
        <v>1.9650000000000001</v>
      </c>
      <c r="AD96" s="35">
        <v>5.4370000000000003</v>
      </c>
      <c r="AE96" s="35">
        <v>29.972000000000001</v>
      </c>
      <c r="AF96" s="35">
        <v>22.593</v>
      </c>
      <c r="AG96" s="35">
        <v>24.219000000000001</v>
      </c>
      <c r="AH96" s="35">
        <v>34.137</v>
      </c>
      <c r="AI96" s="35">
        <v>51.13</v>
      </c>
      <c r="AJ96" s="35">
        <v>1.085</v>
      </c>
      <c r="AK96" s="35">
        <v>4.1989999999999998</v>
      </c>
      <c r="AL96" s="35">
        <v>15.425000000000001</v>
      </c>
      <c r="AM96" s="35">
        <v>174.83699999999999</v>
      </c>
      <c r="AN96" s="35">
        <v>1.351</v>
      </c>
      <c r="AO96" s="35">
        <v>172.77099999999999</v>
      </c>
      <c r="AP96" s="35">
        <v>7.4340000000000002</v>
      </c>
      <c r="AQ96" s="35">
        <v>14.579000000000001</v>
      </c>
      <c r="AR96" s="35">
        <v>27.948</v>
      </c>
      <c r="AS96" s="35">
        <v>17.337</v>
      </c>
      <c r="AT96" s="35">
        <v>27.428000000000001</v>
      </c>
      <c r="AU96" s="35">
        <v>6.694</v>
      </c>
      <c r="AV96" s="35">
        <v>9.8979999999999997</v>
      </c>
      <c r="AW96" s="35">
        <v>25.065000000000001</v>
      </c>
      <c r="AX96" s="35">
        <v>14.304</v>
      </c>
      <c r="AY96" s="35">
        <v>0.128</v>
      </c>
      <c r="AZ96" s="35">
        <v>2.786</v>
      </c>
      <c r="BA96" s="35">
        <v>1495.6479999999999</v>
      </c>
      <c r="BB96" s="35">
        <v>16.648</v>
      </c>
      <c r="BC96" s="35">
        <v>301.572</v>
      </c>
      <c r="BD96" s="35">
        <v>10.518000000000001</v>
      </c>
      <c r="BE96" s="35">
        <v>17.811</v>
      </c>
      <c r="BF96" s="35">
        <v>32.985999999999997</v>
      </c>
      <c r="BG96" s="35">
        <v>3.323</v>
      </c>
      <c r="BH96" s="35">
        <v>4.8920000000000003</v>
      </c>
      <c r="BI96" s="35">
        <v>1.155</v>
      </c>
      <c r="BJ96" s="35">
        <v>0</v>
      </c>
      <c r="BK96" s="35">
        <v>0</v>
      </c>
      <c r="BL96" s="80">
        <v>0</v>
      </c>
      <c r="BM96" s="81">
        <f t="shared" si="5"/>
        <v>2632.663</v>
      </c>
      <c r="BN96" s="37"/>
      <c r="BO96" s="34">
        <v>0</v>
      </c>
      <c r="BP96" s="82">
        <f t="shared" si="6"/>
        <v>31360.753999999997</v>
      </c>
      <c r="BQ96" s="36">
        <f t="shared" si="7"/>
        <v>31360.753999999997</v>
      </c>
      <c r="BR96" s="83">
        <v>0.54500000000000004</v>
      </c>
      <c r="BS96" s="34">
        <v>31360.208999999999</v>
      </c>
      <c r="BT96" s="84">
        <v>0</v>
      </c>
      <c r="BU96" s="84">
        <v>0</v>
      </c>
      <c r="BV96" s="34">
        <v>0</v>
      </c>
      <c r="BW96" s="85">
        <v>0</v>
      </c>
      <c r="BX96" s="37">
        <v>0</v>
      </c>
      <c r="BZ96" s="2"/>
    </row>
    <row r="97" spans="1:78">
      <c r="A97" s="60" t="s">
        <v>48</v>
      </c>
      <c r="B97" s="37" t="s">
        <v>290</v>
      </c>
      <c r="C97" s="35">
        <f t="shared" si="4"/>
        <v>12405.887000000001</v>
      </c>
      <c r="D97" s="34"/>
      <c r="E97" s="34"/>
      <c r="F97" s="34"/>
      <c r="G97" s="34"/>
      <c r="H97" s="34"/>
      <c r="I97" s="34"/>
      <c r="J97" s="34"/>
      <c r="K97" s="34"/>
      <c r="L97" s="36">
        <v>0.90100000000000002</v>
      </c>
      <c r="M97" s="35">
        <v>51.665999999999997</v>
      </c>
      <c r="N97" s="35">
        <v>0.34</v>
      </c>
      <c r="O97" s="35">
        <v>8.8729999999999993</v>
      </c>
      <c r="P97" s="35">
        <v>0.41</v>
      </c>
      <c r="Q97" s="35">
        <v>2E-3</v>
      </c>
      <c r="R97" s="35">
        <v>0.76900000000000002</v>
      </c>
      <c r="S97" s="35">
        <v>0.151</v>
      </c>
      <c r="T97" s="35">
        <v>0</v>
      </c>
      <c r="U97" s="35">
        <v>0.81799999999999995</v>
      </c>
      <c r="V97" s="35">
        <v>0.126</v>
      </c>
      <c r="W97" s="35">
        <v>0</v>
      </c>
      <c r="X97" s="35">
        <v>0.24</v>
      </c>
      <c r="Y97" s="35">
        <v>1.3680000000000001</v>
      </c>
      <c r="Z97" s="35">
        <v>0.12</v>
      </c>
      <c r="AA97" s="35">
        <v>0.11899999999999999</v>
      </c>
      <c r="AB97" s="35">
        <v>1.103</v>
      </c>
      <c r="AC97" s="35">
        <v>1.6419999999999999</v>
      </c>
      <c r="AD97" s="35">
        <v>0.97899999999999998</v>
      </c>
      <c r="AE97" s="35">
        <v>2.3540000000000001</v>
      </c>
      <c r="AF97" s="35">
        <v>4.7080000000000002</v>
      </c>
      <c r="AG97" s="35">
        <v>23.244</v>
      </c>
      <c r="AH97" s="35">
        <v>6.1609999999999996</v>
      </c>
      <c r="AI97" s="35">
        <v>270.108</v>
      </c>
      <c r="AJ97" s="35">
        <v>0.47799999999999998</v>
      </c>
      <c r="AK97" s="35">
        <v>10.67</v>
      </c>
      <c r="AL97" s="35">
        <v>216.489</v>
      </c>
      <c r="AM97" s="35">
        <v>21.231999999999999</v>
      </c>
      <c r="AN97" s="35">
        <v>0.21</v>
      </c>
      <c r="AO97" s="35">
        <v>3.875</v>
      </c>
      <c r="AP97" s="35">
        <v>34.149000000000001</v>
      </c>
      <c r="AQ97" s="35">
        <v>3.032</v>
      </c>
      <c r="AR97" s="35">
        <v>2.6709999999999998</v>
      </c>
      <c r="AS97" s="35">
        <v>2.024</v>
      </c>
      <c r="AT97" s="35">
        <v>24.071000000000002</v>
      </c>
      <c r="AU97" s="35">
        <v>3.218</v>
      </c>
      <c r="AV97" s="35">
        <v>1.175</v>
      </c>
      <c r="AW97" s="35">
        <v>0.155</v>
      </c>
      <c r="AX97" s="35">
        <v>3.133</v>
      </c>
      <c r="AY97" s="35">
        <v>3.9E-2</v>
      </c>
      <c r="AZ97" s="35">
        <v>0.53500000000000003</v>
      </c>
      <c r="BA97" s="35">
        <v>4.4450000000000003</v>
      </c>
      <c r="BB97" s="35">
        <v>1.181</v>
      </c>
      <c r="BC97" s="35">
        <v>130.22</v>
      </c>
      <c r="BD97" s="35">
        <v>3.6360000000000001</v>
      </c>
      <c r="BE97" s="35">
        <v>7.976</v>
      </c>
      <c r="BF97" s="35">
        <v>13.723000000000001</v>
      </c>
      <c r="BG97" s="35">
        <v>1.2010000000000001</v>
      </c>
      <c r="BH97" s="35">
        <v>8.6140000000000008</v>
      </c>
      <c r="BI97" s="35">
        <v>1.33</v>
      </c>
      <c r="BJ97" s="35">
        <v>0</v>
      </c>
      <c r="BK97" s="35">
        <v>0</v>
      </c>
      <c r="BL97" s="80">
        <v>0</v>
      </c>
      <c r="BM97" s="81">
        <f t="shared" si="5"/>
        <v>875.6840000000002</v>
      </c>
      <c r="BN97" s="37"/>
      <c r="BO97" s="34">
        <v>3574.9169999999999</v>
      </c>
      <c r="BP97" s="82">
        <f t="shared" si="6"/>
        <v>7955.2860000000001</v>
      </c>
      <c r="BQ97" s="36">
        <f t="shared" si="7"/>
        <v>7955.2860000000001</v>
      </c>
      <c r="BR97" s="83">
        <v>0</v>
      </c>
      <c r="BS97" s="34">
        <v>7955.2860000000001</v>
      </c>
      <c r="BT97" s="84">
        <v>0</v>
      </c>
      <c r="BU97" s="84">
        <v>0</v>
      </c>
      <c r="BV97" s="34">
        <v>0</v>
      </c>
      <c r="BW97" s="85">
        <v>0</v>
      </c>
      <c r="BX97" s="37">
        <v>0</v>
      </c>
      <c r="BZ97" s="2"/>
    </row>
    <row r="98" spans="1:78">
      <c r="A98" s="60" t="s">
        <v>49</v>
      </c>
      <c r="B98" s="37" t="s">
        <v>244</v>
      </c>
      <c r="C98" s="35">
        <f t="shared" si="4"/>
        <v>1592.636</v>
      </c>
      <c r="D98" s="34"/>
      <c r="E98" s="34"/>
      <c r="F98" s="34"/>
      <c r="G98" s="34"/>
      <c r="H98" s="34"/>
      <c r="I98" s="34"/>
      <c r="J98" s="34"/>
      <c r="K98" s="34"/>
      <c r="L98" s="36">
        <v>0</v>
      </c>
      <c r="M98" s="35">
        <v>2E-3</v>
      </c>
      <c r="N98" s="35">
        <v>1.7000000000000001E-2</v>
      </c>
      <c r="O98" s="35">
        <v>3.64</v>
      </c>
      <c r="P98" s="35">
        <v>0.124</v>
      </c>
      <c r="Q98" s="35">
        <v>1E-3</v>
      </c>
      <c r="R98" s="35">
        <v>0</v>
      </c>
      <c r="S98" s="35">
        <v>0.372</v>
      </c>
      <c r="T98" s="35">
        <v>0</v>
      </c>
      <c r="U98" s="35">
        <v>3.5000000000000003E-2</v>
      </c>
      <c r="V98" s="35">
        <v>0.22</v>
      </c>
      <c r="W98" s="35">
        <v>1.7000000000000001E-2</v>
      </c>
      <c r="X98" s="35">
        <v>7.0000000000000001E-3</v>
      </c>
      <c r="Y98" s="35">
        <v>6.0000000000000001E-3</v>
      </c>
      <c r="Z98" s="35">
        <v>1E-3</v>
      </c>
      <c r="AA98" s="35">
        <v>1.6E-2</v>
      </c>
      <c r="AB98" s="35">
        <v>6.2E-2</v>
      </c>
      <c r="AC98" s="35">
        <v>0.12</v>
      </c>
      <c r="AD98" s="35">
        <v>1.6E-2</v>
      </c>
      <c r="AE98" s="35">
        <v>0.56799999999999995</v>
      </c>
      <c r="AF98" s="35">
        <v>0.436</v>
      </c>
      <c r="AG98" s="35">
        <v>0.18099999999999999</v>
      </c>
      <c r="AH98" s="35">
        <v>2.9969999999999999</v>
      </c>
      <c r="AI98" s="35">
        <v>0.75700000000000001</v>
      </c>
      <c r="AJ98" s="35">
        <v>7.0000000000000001E-3</v>
      </c>
      <c r="AK98" s="35">
        <v>1.21</v>
      </c>
      <c r="AL98" s="35">
        <v>43.036000000000001</v>
      </c>
      <c r="AM98" s="35">
        <v>1.8169999999999999</v>
      </c>
      <c r="AN98" s="35">
        <v>0</v>
      </c>
      <c r="AO98" s="35">
        <v>1.5029999999999999</v>
      </c>
      <c r="AP98" s="35">
        <v>0.76300000000000001</v>
      </c>
      <c r="AQ98" s="35">
        <v>62.704999999999998</v>
      </c>
      <c r="AR98" s="35">
        <v>373.52</v>
      </c>
      <c r="AS98" s="35">
        <v>1.4E-2</v>
      </c>
      <c r="AT98" s="35">
        <v>67.688000000000002</v>
      </c>
      <c r="AU98" s="35">
        <v>0.23799999999999999</v>
      </c>
      <c r="AV98" s="35">
        <v>0.19800000000000001</v>
      </c>
      <c r="AW98" s="35">
        <v>4.3999999999999997E-2</v>
      </c>
      <c r="AX98" s="35">
        <v>1.5720000000000001</v>
      </c>
      <c r="AY98" s="35">
        <v>2.1000000000000001E-2</v>
      </c>
      <c r="AZ98" s="35">
        <v>0</v>
      </c>
      <c r="BA98" s="35">
        <v>2.1999999999999999E-2</v>
      </c>
      <c r="BB98" s="35">
        <v>0.29699999999999999</v>
      </c>
      <c r="BC98" s="35">
        <v>5.4029999999999996</v>
      </c>
      <c r="BD98" s="35">
        <v>0</v>
      </c>
      <c r="BE98" s="35">
        <v>26.574000000000002</v>
      </c>
      <c r="BF98" s="35">
        <v>0.77100000000000002</v>
      </c>
      <c r="BG98" s="35">
        <v>0.123</v>
      </c>
      <c r="BH98" s="35">
        <v>1.7410000000000001</v>
      </c>
      <c r="BI98" s="35">
        <v>22.591000000000001</v>
      </c>
      <c r="BJ98" s="35">
        <v>0</v>
      </c>
      <c r="BK98" s="35">
        <v>0</v>
      </c>
      <c r="BL98" s="80">
        <v>0</v>
      </c>
      <c r="BM98" s="81">
        <f t="shared" si="5"/>
        <v>621.45299999999997</v>
      </c>
      <c r="BN98" s="37"/>
      <c r="BO98" s="34">
        <v>94.081999999999994</v>
      </c>
      <c r="BP98" s="82">
        <f t="shared" si="6"/>
        <v>877.101</v>
      </c>
      <c r="BQ98" s="36">
        <f t="shared" si="7"/>
        <v>877.101</v>
      </c>
      <c r="BR98" s="83">
        <v>103.202</v>
      </c>
      <c r="BS98" s="34">
        <v>773.899</v>
      </c>
      <c r="BT98" s="84">
        <v>0</v>
      </c>
      <c r="BU98" s="84">
        <v>0</v>
      </c>
      <c r="BV98" s="34">
        <v>0</v>
      </c>
      <c r="BW98" s="85">
        <v>0</v>
      </c>
      <c r="BX98" s="37">
        <v>0</v>
      </c>
      <c r="BZ98" s="2"/>
    </row>
    <row r="99" spans="1:78">
      <c r="A99" s="60" t="s">
        <v>50</v>
      </c>
      <c r="B99" s="37" t="s">
        <v>51</v>
      </c>
      <c r="C99" s="35">
        <f t="shared" si="4"/>
        <v>9584.887999999999</v>
      </c>
      <c r="D99" s="34"/>
      <c r="E99" s="34"/>
      <c r="F99" s="34"/>
      <c r="G99" s="34"/>
      <c r="H99" s="34"/>
      <c r="I99" s="34"/>
      <c r="J99" s="34"/>
      <c r="K99" s="34"/>
      <c r="L99" s="36">
        <v>0.29799999999999999</v>
      </c>
      <c r="M99" s="35">
        <v>117.996</v>
      </c>
      <c r="N99" s="35">
        <v>0.108</v>
      </c>
      <c r="O99" s="35">
        <v>20.044</v>
      </c>
      <c r="P99" s="35">
        <v>8.9030000000000005</v>
      </c>
      <c r="Q99" s="35">
        <v>3.0000000000000001E-3</v>
      </c>
      <c r="R99" s="35">
        <v>1.05</v>
      </c>
      <c r="S99" s="35">
        <v>0.30399999999999999</v>
      </c>
      <c r="T99" s="35">
        <v>0</v>
      </c>
      <c r="U99" s="35">
        <v>0.152</v>
      </c>
      <c r="V99" s="35">
        <v>0.86599999999999999</v>
      </c>
      <c r="W99" s="35">
        <v>0.76400000000000001</v>
      </c>
      <c r="X99" s="35">
        <v>0.92400000000000004</v>
      </c>
      <c r="Y99" s="35">
        <v>1.5820000000000001</v>
      </c>
      <c r="Z99" s="35">
        <v>0.188</v>
      </c>
      <c r="AA99" s="35">
        <v>0.80400000000000005</v>
      </c>
      <c r="AB99" s="35">
        <v>0.74399999999999999</v>
      </c>
      <c r="AC99" s="35">
        <v>43.255000000000003</v>
      </c>
      <c r="AD99" s="35">
        <v>3.835</v>
      </c>
      <c r="AE99" s="35">
        <v>15.048</v>
      </c>
      <c r="AF99" s="35">
        <v>20.010999999999999</v>
      </c>
      <c r="AG99" s="35">
        <v>24.327999999999999</v>
      </c>
      <c r="AH99" s="35">
        <v>34.222999999999999</v>
      </c>
      <c r="AI99" s="35">
        <v>184.88399999999999</v>
      </c>
      <c r="AJ99" s="35">
        <v>62.853000000000002</v>
      </c>
      <c r="AK99" s="35">
        <v>6.3040000000000003</v>
      </c>
      <c r="AL99" s="35">
        <v>405.26</v>
      </c>
      <c r="AM99" s="35">
        <v>46.082000000000001</v>
      </c>
      <c r="AN99" s="35">
        <v>3.89</v>
      </c>
      <c r="AO99" s="35">
        <v>50.32</v>
      </c>
      <c r="AP99" s="35">
        <v>11.493</v>
      </c>
      <c r="AQ99" s="35">
        <v>19.335999999999999</v>
      </c>
      <c r="AR99" s="35">
        <v>1207.692</v>
      </c>
      <c r="AS99" s="35">
        <v>6.2080000000000002</v>
      </c>
      <c r="AT99" s="35">
        <v>111.28400000000001</v>
      </c>
      <c r="AU99" s="35">
        <v>13.194000000000001</v>
      </c>
      <c r="AV99" s="35">
        <v>22.350999999999999</v>
      </c>
      <c r="AW99" s="35">
        <v>2.0369999999999999</v>
      </c>
      <c r="AX99" s="35">
        <v>58.823</v>
      </c>
      <c r="AY99" s="35">
        <v>0.27400000000000002</v>
      </c>
      <c r="AZ99" s="35">
        <v>1.694</v>
      </c>
      <c r="BA99" s="35">
        <v>24.452999999999999</v>
      </c>
      <c r="BB99" s="35">
        <v>10.676</v>
      </c>
      <c r="BC99" s="35">
        <v>103.46899999999999</v>
      </c>
      <c r="BD99" s="35">
        <v>4.0170000000000003</v>
      </c>
      <c r="BE99" s="35">
        <v>19.167999999999999</v>
      </c>
      <c r="BF99" s="35">
        <v>14.448</v>
      </c>
      <c r="BG99" s="35">
        <v>1.897</v>
      </c>
      <c r="BH99" s="35">
        <v>6.1479999999999997</v>
      </c>
      <c r="BI99" s="35">
        <v>12.505000000000001</v>
      </c>
      <c r="BJ99" s="35">
        <v>0</v>
      </c>
      <c r="BK99" s="35">
        <v>0</v>
      </c>
      <c r="BL99" s="80">
        <v>0</v>
      </c>
      <c r="BM99" s="81">
        <f t="shared" si="5"/>
        <v>2706.1899999999996</v>
      </c>
      <c r="BN99" s="37"/>
      <c r="BO99" s="34">
        <v>799.23400000000004</v>
      </c>
      <c r="BP99" s="82">
        <f t="shared" si="6"/>
        <v>6079.4639999999999</v>
      </c>
      <c r="BQ99" s="36">
        <f t="shared" si="7"/>
        <v>6079.4639999999999</v>
      </c>
      <c r="BR99" s="83">
        <v>0</v>
      </c>
      <c r="BS99" s="34">
        <v>6079.4639999999999</v>
      </c>
      <c r="BT99" s="84">
        <v>0</v>
      </c>
      <c r="BU99" s="84">
        <v>0</v>
      </c>
      <c r="BV99" s="34">
        <v>0</v>
      </c>
      <c r="BW99" s="85">
        <v>0</v>
      </c>
      <c r="BX99" s="37">
        <v>0</v>
      </c>
      <c r="BZ99" s="2"/>
    </row>
    <row r="100" spans="1:78">
      <c r="A100" s="60" t="s">
        <v>52</v>
      </c>
      <c r="B100" s="37" t="s">
        <v>306</v>
      </c>
      <c r="C100" s="35">
        <f t="shared" si="4"/>
        <v>2505.297</v>
      </c>
      <c r="D100" s="34"/>
      <c r="E100" s="34"/>
      <c r="F100" s="34"/>
      <c r="G100" s="34"/>
      <c r="H100" s="34"/>
      <c r="I100" s="34"/>
      <c r="J100" s="34"/>
      <c r="K100" s="34"/>
      <c r="L100" s="36">
        <v>7.0000000000000001E-3</v>
      </c>
      <c r="M100" s="35">
        <v>0</v>
      </c>
      <c r="N100" s="35">
        <v>0.26400000000000001</v>
      </c>
      <c r="O100" s="35">
        <v>2.1829999999999998</v>
      </c>
      <c r="P100" s="35">
        <v>5.6630000000000003</v>
      </c>
      <c r="Q100" s="35">
        <v>2E-3</v>
      </c>
      <c r="R100" s="35">
        <v>0.57999999999999996</v>
      </c>
      <c r="S100" s="35">
        <v>1.6E-2</v>
      </c>
      <c r="T100" s="35">
        <v>0</v>
      </c>
      <c r="U100" s="35">
        <v>2.0049999999999999</v>
      </c>
      <c r="V100" s="35">
        <v>1.835</v>
      </c>
      <c r="W100" s="35">
        <v>0.124</v>
      </c>
      <c r="X100" s="35">
        <v>0.54100000000000004</v>
      </c>
      <c r="Y100" s="35">
        <v>0.41399999999999998</v>
      </c>
      <c r="Z100" s="35">
        <v>3.0000000000000001E-3</v>
      </c>
      <c r="AA100" s="35">
        <v>7.8E-2</v>
      </c>
      <c r="AB100" s="35">
        <v>0.18099999999999999</v>
      </c>
      <c r="AC100" s="35">
        <v>2.5819999999999999</v>
      </c>
      <c r="AD100" s="35">
        <v>6.1970000000000001</v>
      </c>
      <c r="AE100" s="35">
        <v>9.4320000000000004</v>
      </c>
      <c r="AF100" s="35">
        <v>4.9619999999999997</v>
      </c>
      <c r="AG100" s="35">
        <v>8.2100000000000009</v>
      </c>
      <c r="AH100" s="35">
        <v>20.349</v>
      </c>
      <c r="AI100" s="35">
        <v>22.015000000000001</v>
      </c>
      <c r="AJ100" s="35">
        <v>1.4059999999999999</v>
      </c>
      <c r="AK100" s="35">
        <v>4.2149999999999999</v>
      </c>
      <c r="AL100" s="35">
        <v>261.23700000000002</v>
      </c>
      <c r="AM100" s="35">
        <v>46.744</v>
      </c>
      <c r="AN100" s="35">
        <v>1.236</v>
      </c>
      <c r="AO100" s="35">
        <v>22.51</v>
      </c>
      <c r="AP100" s="35">
        <v>3.1150000000000002</v>
      </c>
      <c r="AQ100" s="35">
        <v>2.552</v>
      </c>
      <c r="AR100" s="35">
        <v>0.24</v>
      </c>
      <c r="AS100" s="35">
        <v>26.952000000000002</v>
      </c>
      <c r="AT100" s="35">
        <v>0</v>
      </c>
      <c r="AU100" s="35">
        <v>0</v>
      </c>
      <c r="AV100" s="35">
        <v>9.4459999999999997</v>
      </c>
      <c r="AW100" s="35">
        <v>0.998</v>
      </c>
      <c r="AX100" s="35">
        <v>5.5519999999999996</v>
      </c>
      <c r="AY100" s="35">
        <v>0.153</v>
      </c>
      <c r="AZ100" s="35">
        <v>0</v>
      </c>
      <c r="BA100" s="35">
        <v>3.6389999999999998</v>
      </c>
      <c r="BB100" s="35">
        <v>2.6259999999999999</v>
      </c>
      <c r="BC100" s="35">
        <v>79.16</v>
      </c>
      <c r="BD100" s="35">
        <v>0.376</v>
      </c>
      <c r="BE100" s="35">
        <v>4.2210000000000001</v>
      </c>
      <c r="BF100" s="35">
        <v>3.581</v>
      </c>
      <c r="BG100" s="35">
        <v>1.079</v>
      </c>
      <c r="BH100" s="35">
        <v>0</v>
      </c>
      <c r="BI100" s="35">
        <v>6.8000000000000005E-2</v>
      </c>
      <c r="BJ100" s="35">
        <v>0</v>
      </c>
      <c r="BK100" s="35">
        <v>0</v>
      </c>
      <c r="BL100" s="80">
        <v>0</v>
      </c>
      <c r="BM100" s="81">
        <f t="shared" si="5"/>
        <v>568.74900000000002</v>
      </c>
      <c r="BN100" s="37"/>
      <c r="BO100" s="34">
        <v>159.97399999999999</v>
      </c>
      <c r="BP100" s="82">
        <f t="shared" si="6"/>
        <v>0</v>
      </c>
      <c r="BQ100" s="36">
        <f t="shared" si="7"/>
        <v>0</v>
      </c>
      <c r="BR100" s="83">
        <v>0</v>
      </c>
      <c r="BS100" s="34">
        <v>0</v>
      </c>
      <c r="BT100" s="84">
        <v>0</v>
      </c>
      <c r="BU100" s="84">
        <v>0</v>
      </c>
      <c r="BV100" s="34">
        <v>1776.5740000000001</v>
      </c>
      <c r="BW100" s="85">
        <v>0</v>
      </c>
      <c r="BX100" s="37">
        <v>0</v>
      </c>
      <c r="BZ100" s="2"/>
    </row>
    <row r="101" spans="1:78">
      <c r="A101" s="60" t="s">
        <v>53</v>
      </c>
      <c r="B101" s="37" t="s">
        <v>299</v>
      </c>
      <c r="C101" s="35">
        <f t="shared" si="4"/>
        <v>18463.444</v>
      </c>
      <c r="D101" s="34"/>
      <c r="E101" s="34"/>
      <c r="F101" s="34"/>
      <c r="G101" s="34"/>
      <c r="H101" s="34"/>
      <c r="I101" s="34"/>
      <c r="J101" s="34"/>
      <c r="K101" s="34"/>
      <c r="L101" s="36">
        <v>0.82499999999999996</v>
      </c>
      <c r="M101" s="35">
        <v>11.728</v>
      </c>
      <c r="N101" s="35">
        <v>2.5179999999999998</v>
      </c>
      <c r="O101" s="35">
        <v>69.917000000000002</v>
      </c>
      <c r="P101" s="35">
        <v>54.773000000000003</v>
      </c>
      <c r="Q101" s="35">
        <v>5.5E-2</v>
      </c>
      <c r="R101" s="35">
        <v>1.9890000000000001</v>
      </c>
      <c r="S101" s="35">
        <v>0.625</v>
      </c>
      <c r="T101" s="35">
        <v>0</v>
      </c>
      <c r="U101" s="35">
        <v>35.042999999999999</v>
      </c>
      <c r="V101" s="35">
        <v>29.239000000000001</v>
      </c>
      <c r="W101" s="35">
        <v>2.9159999999999999</v>
      </c>
      <c r="X101" s="35">
        <v>7.9630000000000001</v>
      </c>
      <c r="Y101" s="35">
        <v>15.712</v>
      </c>
      <c r="Z101" s="35">
        <v>1.4999999999999999E-2</v>
      </c>
      <c r="AA101" s="35">
        <v>2.9159999999999999</v>
      </c>
      <c r="AB101" s="35">
        <v>2.1859999999999999</v>
      </c>
      <c r="AC101" s="35">
        <v>595.03499999999997</v>
      </c>
      <c r="AD101" s="35">
        <v>73.763999999999996</v>
      </c>
      <c r="AE101" s="35">
        <v>306.12200000000001</v>
      </c>
      <c r="AF101" s="35">
        <v>76.010000000000005</v>
      </c>
      <c r="AG101" s="35">
        <v>127.78400000000001</v>
      </c>
      <c r="AH101" s="35">
        <v>175.012</v>
      </c>
      <c r="AI101" s="35">
        <v>408.46699999999998</v>
      </c>
      <c r="AJ101" s="35">
        <v>16.483000000000001</v>
      </c>
      <c r="AK101" s="35">
        <v>203.73599999999999</v>
      </c>
      <c r="AL101" s="35">
        <v>61.796999999999997</v>
      </c>
      <c r="AM101" s="35">
        <v>306.55099999999999</v>
      </c>
      <c r="AN101" s="35">
        <v>7.7629999999999999</v>
      </c>
      <c r="AO101" s="35">
        <v>399.44200000000001</v>
      </c>
      <c r="AP101" s="35">
        <v>60.140999999999998</v>
      </c>
      <c r="AQ101" s="35">
        <v>7.5839999999999996</v>
      </c>
      <c r="AR101" s="35">
        <v>327.51299999999998</v>
      </c>
      <c r="AS101" s="35">
        <v>7.2309999999999999</v>
      </c>
      <c r="AT101" s="35">
        <v>984.60599999999999</v>
      </c>
      <c r="AU101" s="35">
        <v>37.854999999999997</v>
      </c>
      <c r="AV101" s="35">
        <v>293.18900000000002</v>
      </c>
      <c r="AW101" s="35">
        <v>1775.443</v>
      </c>
      <c r="AX101" s="35">
        <v>13.010999999999999</v>
      </c>
      <c r="AY101" s="35">
        <v>0.38300000000000001</v>
      </c>
      <c r="AZ101" s="35">
        <v>12.204000000000001</v>
      </c>
      <c r="BA101" s="35">
        <v>11.946999999999999</v>
      </c>
      <c r="BB101" s="35">
        <v>22.965</v>
      </c>
      <c r="BC101" s="35">
        <v>701.46900000000005</v>
      </c>
      <c r="BD101" s="35">
        <v>0</v>
      </c>
      <c r="BE101" s="35">
        <v>28.565000000000001</v>
      </c>
      <c r="BF101" s="35">
        <v>2.8450000000000002</v>
      </c>
      <c r="BG101" s="35">
        <v>3.4340000000000002</v>
      </c>
      <c r="BH101" s="35">
        <v>2.5</v>
      </c>
      <c r="BI101" s="35">
        <v>12.317</v>
      </c>
      <c r="BJ101" s="35">
        <v>0</v>
      </c>
      <c r="BK101" s="35">
        <v>0</v>
      </c>
      <c r="BL101" s="80">
        <v>0</v>
      </c>
      <c r="BM101" s="81">
        <f t="shared" si="5"/>
        <v>7301.5880000000006</v>
      </c>
      <c r="BN101" s="37"/>
      <c r="BO101" s="34">
        <v>5385.5389999999998</v>
      </c>
      <c r="BP101" s="82">
        <f t="shared" si="6"/>
        <v>5776.317</v>
      </c>
      <c r="BQ101" s="36">
        <f t="shared" si="7"/>
        <v>5278.973</v>
      </c>
      <c r="BR101" s="83">
        <v>0</v>
      </c>
      <c r="BS101" s="34">
        <v>5278.973</v>
      </c>
      <c r="BT101" s="84">
        <v>497.34399999999999</v>
      </c>
      <c r="BU101" s="84">
        <v>0</v>
      </c>
      <c r="BV101" s="34">
        <v>0</v>
      </c>
      <c r="BW101" s="85">
        <v>0</v>
      </c>
      <c r="BX101" s="37">
        <v>0</v>
      </c>
      <c r="BZ101" s="2"/>
    </row>
    <row r="102" spans="1:78">
      <c r="A102" s="60" t="s">
        <v>54</v>
      </c>
      <c r="B102" s="37" t="s">
        <v>155</v>
      </c>
      <c r="C102" s="35">
        <f t="shared" si="4"/>
        <v>2862.5360000000001</v>
      </c>
      <c r="D102" s="34"/>
      <c r="E102" s="34"/>
      <c r="F102" s="34"/>
      <c r="G102" s="34"/>
      <c r="H102" s="34"/>
      <c r="I102" s="34"/>
      <c r="J102" s="34"/>
      <c r="K102" s="34"/>
      <c r="L102" s="36">
        <v>0.40799999999999997</v>
      </c>
      <c r="M102" s="35">
        <v>44.176000000000002</v>
      </c>
      <c r="N102" s="35">
        <v>0.83099999999999996</v>
      </c>
      <c r="O102" s="35">
        <v>21.015999999999998</v>
      </c>
      <c r="P102" s="35">
        <v>19.658000000000001</v>
      </c>
      <c r="Q102" s="35">
        <v>8.0000000000000002E-3</v>
      </c>
      <c r="R102" s="35">
        <v>1.5640000000000001</v>
      </c>
      <c r="S102" s="35">
        <v>4.8150000000000004</v>
      </c>
      <c r="T102" s="35">
        <v>0</v>
      </c>
      <c r="U102" s="35">
        <v>7.5570000000000004</v>
      </c>
      <c r="V102" s="35">
        <v>2.085</v>
      </c>
      <c r="W102" s="35">
        <v>0.67700000000000005</v>
      </c>
      <c r="X102" s="35">
        <v>2.3039999999999998</v>
      </c>
      <c r="Y102" s="35">
        <v>1.405</v>
      </c>
      <c r="Z102" s="35">
        <v>1.4E-2</v>
      </c>
      <c r="AA102" s="35">
        <v>0.92300000000000004</v>
      </c>
      <c r="AB102" s="35">
        <v>1.0169999999999999</v>
      </c>
      <c r="AC102" s="35">
        <v>78.403999999999996</v>
      </c>
      <c r="AD102" s="35">
        <v>26.672999999999998</v>
      </c>
      <c r="AE102" s="35">
        <v>83.057000000000002</v>
      </c>
      <c r="AF102" s="35">
        <v>23.751000000000001</v>
      </c>
      <c r="AG102" s="35">
        <v>21.791</v>
      </c>
      <c r="AH102" s="35">
        <v>172.125</v>
      </c>
      <c r="AI102" s="35">
        <v>61.091999999999999</v>
      </c>
      <c r="AJ102" s="35">
        <v>65.555999999999997</v>
      </c>
      <c r="AK102" s="35">
        <v>70.763999999999996</v>
      </c>
      <c r="AL102" s="35">
        <v>227.14500000000001</v>
      </c>
      <c r="AM102" s="35">
        <v>157.512</v>
      </c>
      <c r="AN102" s="35">
        <v>1.786</v>
      </c>
      <c r="AO102" s="35">
        <v>136.334</v>
      </c>
      <c r="AP102" s="35">
        <v>4.524</v>
      </c>
      <c r="AQ102" s="35">
        <v>6.7919999999999998</v>
      </c>
      <c r="AR102" s="35">
        <v>25.515999999999998</v>
      </c>
      <c r="AS102" s="35">
        <v>10.23</v>
      </c>
      <c r="AT102" s="35">
        <v>45.923000000000002</v>
      </c>
      <c r="AU102" s="35">
        <v>539.92399999999998</v>
      </c>
      <c r="AV102" s="35">
        <v>2.7269999999999999</v>
      </c>
      <c r="AW102" s="35">
        <v>32.697000000000003</v>
      </c>
      <c r="AX102" s="35">
        <v>19.539000000000001</v>
      </c>
      <c r="AY102" s="35">
        <v>3.0000000000000001E-3</v>
      </c>
      <c r="AZ102" s="35">
        <v>24.379000000000001</v>
      </c>
      <c r="BA102" s="35">
        <v>21.408999999999999</v>
      </c>
      <c r="BB102" s="35">
        <v>8.1890000000000001</v>
      </c>
      <c r="BC102" s="35">
        <v>0.27200000000000002</v>
      </c>
      <c r="BD102" s="35">
        <v>33.488999999999997</v>
      </c>
      <c r="BE102" s="35">
        <v>6.98</v>
      </c>
      <c r="BF102" s="35">
        <v>6.0640000000000001</v>
      </c>
      <c r="BG102" s="35">
        <v>2.802</v>
      </c>
      <c r="BH102" s="35">
        <v>0</v>
      </c>
      <c r="BI102" s="35">
        <v>7.6959999999999997</v>
      </c>
      <c r="BJ102" s="35">
        <v>0</v>
      </c>
      <c r="BK102" s="35">
        <v>0</v>
      </c>
      <c r="BL102" s="80">
        <v>0</v>
      </c>
      <c r="BM102" s="81">
        <f t="shared" si="5"/>
        <v>2033.6029999999998</v>
      </c>
      <c r="BN102" s="37"/>
      <c r="BO102" s="34">
        <v>0</v>
      </c>
      <c r="BP102" s="82">
        <f t="shared" si="6"/>
        <v>828.93299999999999</v>
      </c>
      <c r="BQ102" s="36">
        <f t="shared" si="7"/>
        <v>828.93299999999999</v>
      </c>
      <c r="BR102" s="83">
        <v>0</v>
      </c>
      <c r="BS102" s="34">
        <v>828.93299999999999</v>
      </c>
      <c r="BT102" s="84">
        <v>0</v>
      </c>
      <c r="BU102" s="84">
        <v>0</v>
      </c>
      <c r="BV102" s="34">
        <v>0</v>
      </c>
      <c r="BW102" s="85">
        <v>0</v>
      </c>
      <c r="BX102" s="37">
        <v>0</v>
      </c>
      <c r="BZ102" s="2"/>
    </row>
    <row r="103" spans="1:78">
      <c r="A103" s="60" t="s">
        <v>55</v>
      </c>
      <c r="B103" s="37" t="s">
        <v>230</v>
      </c>
      <c r="C103" s="35">
        <f t="shared" si="4"/>
        <v>1463.8330000000001</v>
      </c>
      <c r="D103" s="34"/>
      <c r="E103" s="34"/>
      <c r="F103" s="34"/>
      <c r="G103" s="34"/>
      <c r="H103" s="34"/>
      <c r="I103" s="34"/>
      <c r="J103" s="34"/>
      <c r="K103" s="34"/>
      <c r="L103" s="36">
        <v>1.2490000000000001</v>
      </c>
      <c r="M103" s="35">
        <v>0</v>
      </c>
      <c r="N103" s="35">
        <v>0.13900000000000001</v>
      </c>
      <c r="O103" s="35">
        <v>1.1499999999999999</v>
      </c>
      <c r="P103" s="35">
        <v>0</v>
      </c>
      <c r="Q103" s="35">
        <v>4.0000000000000001E-3</v>
      </c>
      <c r="R103" s="35">
        <v>0</v>
      </c>
      <c r="S103" s="35">
        <v>4.109</v>
      </c>
      <c r="T103" s="35">
        <v>0</v>
      </c>
      <c r="U103" s="35">
        <v>0</v>
      </c>
      <c r="V103" s="35">
        <v>0</v>
      </c>
      <c r="W103" s="35">
        <v>0</v>
      </c>
      <c r="X103" s="35">
        <v>0.93200000000000005</v>
      </c>
      <c r="Y103" s="35">
        <v>0.11700000000000001</v>
      </c>
      <c r="Z103" s="35">
        <v>0</v>
      </c>
      <c r="AA103" s="35">
        <v>0.40699999999999997</v>
      </c>
      <c r="AB103" s="35">
        <v>5.5E-2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60.192</v>
      </c>
      <c r="AI103" s="35">
        <v>74.864999999999995</v>
      </c>
      <c r="AJ103" s="35">
        <v>0.34799999999999998</v>
      </c>
      <c r="AK103" s="35">
        <v>0</v>
      </c>
      <c r="AL103" s="35">
        <v>44.008000000000003</v>
      </c>
      <c r="AM103" s="35">
        <v>11.554</v>
      </c>
      <c r="AN103" s="35">
        <v>0</v>
      </c>
      <c r="AO103" s="35">
        <v>0</v>
      </c>
      <c r="AP103" s="35">
        <v>0</v>
      </c>
      <c r="AQ103" s="35">
        <v>3.3069999999999999</v>
      </c>
      <c r="AR103" s="35">
        <v>4.351</v>
      </c>
      <c r="AS103" s="35">
        <v>0.53500000000000003</v>
      </c>
      <c r="AT103" s="35">
        <v>522.73400000000004</v>
      </c>
      <c r="AU103" s="35">
        <v>72.215999999999994</v>
      </c>
      <c r="AV103" s="35">
        <v>-15.994</v>
      </c>
      <c r="AW103" s="35">
        <v>0</v>
      </c>
      <c r="AX103" s="35">
        <v>5.1740000000000004</v>
      </c>
      <c r="AY103" s="35">
        <v>0</v>
      </c>
      <c r="AZ103" s="35">
        <v>0</v>
      </c>
      <c r="BA103" s="35">
        <v>1.3360000000000001</v>
      </c>
      <c r="BB103" s="35">
        <v>0</v>
      </c>
      <c r="BC103" s="35">
        <v>249.38300000000001</v>
      </c>
      <c r="BD103" s="35">
        <v>17.529</v>
      </c>
      <c r="BE103" s="35">
        <v>150.083</v>
      </c>
      <c r="BF103" s="35">
        <v>177.55500000000001</v>
      </c>
      <c r="BG103" s="35">
        <v>0.312</v>
      </c>
      <c r="BH103" s="35">
        <v>0</v>
      </c>
      <c r="BI103" s="35">
        <v>4.8499999999999996</v>
      </c>
      <c r="BJ103" s="35">
        <v>0</v>
      </c>
      <c r="BK103" s="35">
        <v>0</v>
      </c>
      <c r="BL103" s="80">
        <v>0</v>
      </c>
      <c r="BM103" s="81">
        <f t="shared" si="5"/>
        <v>1392.5</v>
      </c>
      <c r="BN103" s="37"/>
      <c r="BO103" s="34">
        <v>0</v>
      </c>
      <c r="BP103" s="82">
        <f t="shared" si="6"/>
        <v>71.332999999999998</v>
      </c>
      <c r="BQ103" s="36">
        <f t="shared" si="7"/>
        <v>71.332999999999998</v>
      </c>
      <c r="BR103" s="83">
        <v>0</v>
      </c>
      <c r="BS103" s="34">
        <v>71.332999999999998</v>
      </c>
      <c r="BT103" s="84">
        <v>0</v>
      </c>
      <c r="BU103" s="84">
        <v>0</v>
      </c>
      <c r="BV103" s="34">
        <v>0</v>
      </c>
      <c r="BW103" s="85">
        <v>0</v>
      </c>
      <c r="BX103" s="37">
        <v>0</v>
      </c>
      <c r="BZ103" s="2"/>
    </row>
    <row r="104" spans="1:78">
      <c r="A104" s="60" t="s">
        <v>56</v>
      </c>
      <c r="B104" s="37" t="s">
        <v>231</v>
      </c>
      <c r="C104" s="35">
        <f t="shared" si="4"/>
        <v>19283.572</v>
      </c>
      <c r="D104" s="34"/>
      <c r="E104" s="34"/>
      <c r="F104" s="34"/>
      <c r="G104" s="34"/>
      <c r="H104" s="34"/>
      <c r="I104" s="34"/>
      <c r="J104" s="34"/>
      <c r="K104" s="34"/>
      <c r="L104" s="36">
        <v>0</v>
      </c>
      <c r="M104" s="35">
        <v>9.9000000000000005E-2</v>
      </c>
      <c r="N104" s="35">
        <v>1.1120000000000001</v>
      </c>
      <c r="O104" s="35">
        <v>33.572000000000003</v>
      </c>
      <c r="P104" s="35">
        <v>26.768999999999998</v>
      </c>
      <c r="Q104" s="35">
        <v>4.0000000000000001E-3</v>
      </c>
      <c r="R104" s="35">
        <v>3.923</v>
      </c>
      <c r="S104" s="35">
        <v>0.68600000000000005</v>
      </c>
      <c r="T104" s="35">
        <v>0</v>
      </c>
      <c r="U104" s="35">
        <v>6.9429999999999996</v>
      </c>
      <c r="V104" s="35">
        <v>0</v>
      </c>
      <c r="W104" s="35">
        <v>0</v>
      </c>
      <c r="X104" s="35">
        <v>2.1</v>
      </c>
      <c r="Y104" s="35">
        <v>2.9910000000000001</v>
      </c>
      <c r="Z104" s="35">
        <v>0.216</v>
      </c>
      <c r="AA104" s="35">
        <v>0.52300000000000002</v>
      </c>
      <c r="AB104" s="35">
        <v>0.39600000000000002</v>
      </c>
      <c r="AC104" s="35">
        <v>17.748000000000001</v>
      </c>
      <c r="AD104" s="35">
        <v>4.17</v>
      </c>
      <c r="AE104" s="35">
        <v>67.141000000000005</v>
      </c>
      <c r="AF104" s="35">
        <v>68.025999999999996</v>
      </c>
      <c r="AG104" s="35">
        <v>88.899000000000001</v>
      </c>
      <c r="AH104" s="35">
        <v>47.325000000000003</v>
      </c>
      <c r="AI104" s="35">
        <v>272.23399999999998</v>
      </c>
      <c r="AJ104" s="35">
        <v>26.934000000000001</v>
      </c>
      <c r="AK104" s="35">
        <v>16.446000000000002</v>
      </c>
      <c r="AL104" s="35">
        <v>37.197000000000003</v>
      </c>
      <c r="AM104" s="35">
        <v>67.546000000000006</v>
      </c>
      <c r="AN104" s="35">
        <v>0.84</v>
      </c>
      <c r="AO104" s="35">
        <v>379.07499999999999</v>
      </c>
      <c r="AP104" s="35">
        <v>72.873000000000005</v>
      </c>
      <c r="AQ104" s="35">
        <v>10.537000000000001</v>
      </c>
      <c r="AR104" s="35">
        <v>47.972999999999999</v>
      </c>
      <c r="AS104" s="35">
        <v>7.0880000000000001</v>
      </c>
      <c r="AT104" s="35">
        <v>151.398</v>
      </c>
      <c r="AU104" s="35">
        <v>6.032</v>
      </c>
      <c r="AV104" s="35">
        <v>4.1310000000000002</v>
      </c>
      <c r="AW104" s="35">
        <v>158.429</v>
      </c>
      <c r="AX104" s="35">
        <v>10.925000000000001</v>
      </c>
      <c r="AY104" s="35">
        <v>0.88600000000000001</v>
      </c>
      <c r="AZ104" s="35">
        <v>4.8159999999999998</v>
      </c>
      <c r="BA104" s="35">
        <v>18.213999999999999</v>
      </c>
      <c r="BB104" s="35">
        <v>11.757999999999999</v>
      </c>
      <c r="BC104" s="35">
        <v>85.866</v>
      </c>
      <c r="BD104" s="35">
        <v>0.94799999999999995</v>
      </c>
      <c r="BE104" s="35">
        <v>42.54</v>
      </c>
      <c r="BF104" s="35">
        <v>22.242999999999999</v>
      </c>
      <c r="BG104" s="35">
        <v>28.623999999999999</v>
      </c>
      <c r="BH104" s="35">
        <v>9.6020000000000003</v>
      </c>
      <c r="BI104" s="35">
        <v>78.436999999999998</v>
      </c>
      <c r="BJ104" s="35">
        <v>0</v>
      </c>
      <c r="BK104" s="35">
        <v>0</v>
      </c>
      <c r="BL104" s="80">
        <v>0</v>
      </c>
      <c r="BM104" s="81">
        <f t="shared" si="5"/>
        <v>1946.2349999999999</v>
      </c>
      <c r="BN104" s="37"/>
      <c r="BO104" s="34">
        <v>0</v>
      </c>
      <c r="BP104" s="82">
        <f t="shared" si="6"/>
        <v>17337.337</v>
      </c>
      <c r="BQ104" s="36">
        <f t="shared" si="7"/>
        <v>17337.337</v>
      </c>
      <c r="BR104" s="83">
        <v>13441.409</v>
      </c>
      <c r="BS104" s="34">
        <v>3895.9279999999999</v>
      </c>
      <c r="BT104" s="84">
        <v>0</v>
      </c>
      <c r="BU104" s="84">
        <v>0</v>
      </c>
      <c r="BV104" s="34">
        <v>0</v>
      </c>
      <c r="BW104" s="85">
        <v>0</v>
      </c>
      <c r="BX104" s="37">
        <v>0</v>
      </c>
      <c r="BZ104" s="2"/>
    </row>
    <row r="105" spans="1:78">
      <c r="A105" s="60" t="s">
        <v>57</v>
      </c>
      <c r="B105" s="37" t="s">
        <v>245</v>
      </c>
      <c r="C105" s="35">
        <f t="shared" si="4"/>
        <v>10554.461999999998</v>
      </c>
      <c r="D105" s="34"/>
      <c r="E105" s="34"/>
      <c r="F105" s="34"/>
      <c r="G105" s="34"/>
      <c r="H105" s="34"/>
      <c r="I105" s="34"/>
      <c r="J105" s="34"/>
      <c r="K105" s="34"/>
      <c r="L105" s="36">
        <v>3.1989999999999998</v>
      </c>
      <c r="M105" s="35">
        <v>18.260999999999999</v>
      </c>
      <c r="N105" s="35">
        <v>10.135999999999999</v>
      </c>
      <c r="O105" s="35">
        <v>81.697000000000003</v>
      </c>
      <c r="P105" s="35">
        <v>44.573</v>
      </c>
      <c r="Q105" s="35">
        <v>1.7999999999999999E-2</v>
      </c>
      <c r="R105" s="35">
        <v>7.1689999999999996</v>
      </c>
      <c r="S105" s="35">
        <v>1.569</v>
      </c>
      <c r="T105" s="35">
        <v>0</v>
      </c>
      <c r="U105" s="35">
        <v>22.423999999999999</v>
      </c>
      <c r="V105" s="35">
        <v>2.0499999999999998</v>
      </c>
      <c r="W105" s="35">
        <v>3.8319999999999999</v>
      </c>
      <c r="X105" s="35">
        <v>6.3520000000000003</v>
      </c>
      <c r="Y105" s="35">
        <v>2.8780000000000001</v>
      </c>
      <c r="Z105" s="35">
        <v>0.10299999999999999</v>
      </c>
      <c r="AA105" s="35">
        <v>3.0169999999999999</v>
      </c>
      <c r="AB105" s="35">
        <v>3.9060000000000001</v>
      </c>
      <c r="AC105" s="35">
        <v>126.021</v>
      </c>
      <c r="AD105" s="35">
        <v>131.45500000000001</v>
      </c>
      <c r="AE105" s="35">
        <v>226.64500000000001</v>
      </c>
      <c r="AF105" s="35">
        <v>97.152000000000001</v>
      </c>
      <c r="AG105" s="35">
        <v>159.9</v>
      </c>
      <c r="AH105" s="35">
        <v>292.47399999999999</v>
      </c>
      <c r="AI105" s="35">
        <v>54.972000000000001</v>
      </c>
      <c r="AJ105" s="35">
        <v>20.891999999999999</v>
      </c>
      <c r="AK105" s="35">
        <v>241.86500000000001</v>
      </c>
      <c r="AL105" s="35">
        <v>358.84899999999999</v>
      </c>
      <c r="AM105" s="35">
        <v>325.06700000000001</v>
      </c>
      <c r="AN105" s="35">
        <v>16.63</v>
      </c>
      <c r="AO105" s="35">
        <v>288.74400000000003</v>
      </c>
      <c r="AP105" s="35">
        <v>25.076000000000001</v>
      </c>
      <c r="AQ105" s="35">
        <v>126.31699999999999</v>
      </c>
      <c r="AR105" s="35">
        <v>602.03499999999997</v>
      </c>
      <c r="AS105" s="35">
        <v>57.805</v>
      </c>
      <c r="AT105" s="35">
        <v>172.36199999999999</v>
      </c>
      <c r="AU105" s="35">
        <v>92.974999999999994</v>
      </c>
      <c r="AV105" s="35">
        <v>66.769000000000005</v>
      </c>
      <c r="AW105" s="35">
        <v>26.305</v>
      </c>
      <c r="AX105" s="35">
        <v>269.46600000000001</v>
      </c>
      <c r="AY105" s="35">
        <v>0.77400000000000002</v>
      </c>
      <c r="AZ105" s="35">
        <v>6.5739999999999998</v>
      </c>
      <c r="BA105" s="35">
        <v>106.51</v>
      </c>
      <c r="BB105" s="35">
        <v>31.902999999999999</v>
      </c>
      <c r="BC105" s="35">
        <v>1472.3140000000001</v>
      </c>
      <c r="BD105" s="35">
        <v>49.682000000000002</v>
      </c>
      <c r="BE105" s="35">
        <v>304.66899999999998</v>
      </c>
      <c r="BF105" s="35">
        <v>208.60499999999999</v>
      </c>
      <c r="BG105" s="35">
        <v>11.364000000000001</v>
      </c>
      <c r="BH105" s="35">
        <v>3.0209999999999999</v>
      </c>
      <c r="BI105" s="35">
        <v>15.499000000000001</v>
      </c>
      <c r="BJ105" s="35">
        <v>0</v>
      </c>
      <c r="BK105" s="35">
        <v>0</v>
      </c>
      <c r="BL105" s="80">
        <v>0</v>
      </c>
      <c r="BM105" s="81">
        <f t="shared" si="5"/>
        <v>6201.8749999999991</v>
      </c>
      <c r="BN105" s="37"/>
      <c r="BO105" s="34">
        <v>2835.8530000000001</v>
      </c>
      <c r="BP105" s="82">
        <f t="shared" si="6"/>
        <v>716.33600000000001</v>
      </c>
      <c r="BQ105" s="36">
        <f t="shared" si="7"/>
        <v>716.33600000000001</v>
      </c>
      <c r="BR105" s="83">
        <v>0</v>
      </c>
      <c r="BS105" s="34">
        <v>716.33600000000001</v>
      </c>
      <c r="BT105" s="84">
        <v>0</v>
      </c>
      <c r="BU105" s="84">
        <v>0</v>
      </c>
      <c r="BV105" s="34">
        <v>800.39800000000002</v>
      </c>
      <c r="BW105" s="85">
        <v>0</v>
      </c>
      <c r="BX105" s="37">
        <v>0</v>
      </c>
      <c r="BZ105" s="2"/>
    </row>
    <row r="106" spans="1:78">
      <c r="A106" s="60" t="s">
        <v>58</v>
      </c>
      <c r="B106" s="37" t="s">
        <v>233</v>
      </c>
      <c r="C106" s="35">
        <f t="shared" si="4"/>
        <v>22.376000000000001</v>
      </c>
      <c r="D106" s="34"/>
      <c r="E106" s="34"/>
      <c r="F106" s="34"/>
      <c r="G106" s="34"/>
      <c r="H106" s="34"/>
      <c r="I106" s="34"/>
      <c r="J106" s="34"/>
      <c r="K106" s="34"/>
      <c r="L106" s="36">
        <v>17.725000000000001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0.92900000000000005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80">
        <v>0</v>
      </c>
      <c r="BM106" s="81">
        <f t="shared" si="5"/>
        <v>18.654</v>
      </c>
      <c r="BN106" s="37"/>
      <c r="BO106" s="34">
        <v>0</v>
      </c>
      <c r="BP106" s="82">
        <f t="shared" si="6"/>
        <v>3.722</v>
      </c>
      <c r="BQ106" s="36">
        <f t="shared" si="7"/>
        <v>3.722</v>
      </c>
      <c r="BR106" s="83">
        <v>0</v>
      </c>
      <c r="BS106" s="34">
        <v>3.722</v>
      </c>
      <c r="BT106" s="84">
        <v>0</v>
      </c>
      <c r="BU106" s="84">
        <v>0</v>
      </c>
      <c r="BV106" s="34">
        <v>0</v>
      </c>
      <c r="BW106" s="85">
        <v>0</v>
      </c>
      <c r="BX106" s="37">
        <v>0</v>
      </c>
      <c r="BZ106" s="2"/>
    </row>
    <row r="107" spans="1:78">
      <c r="A107" s="60" t="s">
        <v>59</v>
      </c>
      <c r="B107" s="37" t="s">
        <v>234</v>
      </c>
      <c r="C107" s="35">
        <f t="shared" si="4"/>
        <v>7439.7270000000008</v>
      </c>
      <c r="D107" s="34"/>
      <c r="E107" s="34"/>
      <c r="F107" s="34"/>
      <c r="G107" s="34"/>
      <c r="H107" s="34"/>
      <c r="I107" s="34"/>
      <c r="J107" s="34"/>
      <c r="K107" s="34"/>
      <c r="L107" s="36">
        <v>1.1739999999999999</v>
      </c>
      <c r="M107" s="35">
        <v>553.39300000000003</v>
      </c>
      <c r="N107" s="35">
        <v>8.7949999999999999</v>
      </c>
      <c r="O107" s="35">
        <v>11.840999999999999</v>
      </c>
      <c r="P107" s="35">
        <v>17.373000000000001</v>
      </c>
      <c r="Q107" s="35">
        <v>0.13600000000000001</v>
      </c>
      <c r="R107" s="35">
        <v>2.5000000000000001E-2</v>
      </c>
      <c r="S107" s="35">
        <v>0.17</v>
      </c>
      <c r="T107" s="35">
        <v>0</v>
      </c>
      <c r="U107" s="35">
        <v>0.63300000000000001</v>
      </c>
      <c r="V107" s="35">
        <v>7.0000000000000001E-3</v>
      </c>
      <c r="W107" s="35">
        <v>4.4999999999999998E-2</v>
      </c>
      <c r="X107" s="35">
        <v>1.6919999999999999</v>
      </c>
      <c r="Y107" s="35">
        <v>0.97799999999999998</v>
      </c>
      <c r="Z107" s="35">
        <v>0.42299999999999999</v>
      </c>
      <c r="AA107" s="35">
        <v>1.2999999999999999E-2</v>
      </c>
      <c r="AB107" s="35">
        <v>0.378</v>
      </c>
      <c r="AC107" s="35">
        <v>27.928000000000001</v>
      </c>
      <c r="AD107" s="35">
        <v>32.622999999999998</v>
      </c>
      <c r="AE107" s="35">
        <v>101.55500000000001</v>
      </c>
      <c r="AF107" s="35">
        <v>51.2</v>
      </c>
      <c r="AG107" s="35">
        <v>5.6619999999999999</v>
      </c>
      <c r="AH107" s="35">
        <v>59.003</v>
      </c>
      <c r="AI107" s="35">
        <v>305.29199999999997</v>
      </c>
      <c r="AJ107" s="35">
        <v>331.16399999999999</v>
      </c>
      <c r="AK107" s="35">
        <v>31.355</v>
      </c>
      <c r="AL107" s="35">
        <v>3142.4450000000002</v>
      </c>
      <c r="AM107" s="35">
        <v>14.372</v>
      </c>
      <c r="AN107" s="35">
        <v>0</v>
      </c>
      <c r="AO107" s="35">
        <v>130.42599999999999</v>
      </c>
      <c r="AP107" s="35">
        <v>7.4180000000000001</v>
      </c>
      <c r="AQ107" s="35">
        <v>6.577</v>
      </c>
      <c r="AR107" s="35">
        <v>19.308</v>
      </c>
      <c r="AS107" s="35">
        <v>1.091</v>
      </c>
      <c r="AT107" s="35">
        <v>0</v>
      </c>
      <c r="AU107" s="35">
        <v>0.753</v>
      </c>
      <c r="AV107" s="35">
        <v>2.5999999999999999E-2</v>
      </c>
      <c r="AW107" s="35">
        <v>28.422999999999998</v>
      </c>
      <c r="AX107" s="35">
        <v>20.061</v>
      </c>
      <c r="AY107" s="35">
        <v>0</v>
      </c>
      <c r="AZ107" s="35">
        <v>5.7889999999999997</v>
      </c>
      <c r="BA107" s="35">
        <v>10.096</v>
      </c>
      <c r="BB107" s="35">
        <v>18.431000000000001</v>
      </c>
      <c r="BC107" s="35">
        <v>162.50200000000001</v>
      </c>
      <c r="BD107" s="35">
        <v>8.1539999999999999</v>
      </c>
      <c r="BE107" s="35">
        <v>8.2200000000000006</v>
      </c>
      <c r="BF107" s="35">
        <v>7.3979999999999997</v>
      </c>
      <c r="BG107" s="35">
        <v>36.706000000000003</v>
      </c>
      <c r="BH107" s="35">
        <v>1.7150000000000001</v>
      </c>
      <c r="BI107" s="35">
        <v>6.1669999999999998</v>
      </c>
      <c r="BJ107" s="35">
        <v>0</v>
      </c>
      <c r="BK107" s="35">
        <v>0</v>
      </c>
      <c r="BL107" s="80">
        <v>0</v>
      </c>
      <c r="BM107" s="81">
        <f t="shared" si="5"/>
        <v>5178.9360000000006</v>
      </c>
      <c r="BN107" s="37"/>
      <c r="BO107" s="34">
        <v>215.84899999999999</v>
      </c>
      <c r="BP107" s="82">
        <f t="shared" si="6"/>
        <v>1826.8009999999999</v>
      </c>
      <c r="BQ107" s="36">
        <f t="shared" si="7"/>
        <v>1826.8009999999999</v>
      </c>
      <c r="BR107" s="83">
        <v>0</v>
      </c>
      <c r="BS107" s="34">
        <v>1826.8009999999999</v>
      </c>
      <c r="BT107" s="84">
        <v>0</v>
      </c>
      <c r="BU107" s="84">
        <v>0</v>
      </c>
      <c r="BV107" s="34">
        <v>218.14099999999999</v>
      </c>
      <c r="BW107" s="85">
        <v>0</v>
      </c>
      <c r="BX107" s="37">
        <v>0</v>
      </c>
      <c r="BZ107" s="2"/>
    </row>
    <row r="108" spans="1:78">
      <c r="A108" s="60" t="s">
        <v>60</v>
      </c>
      <c r="B108" s="37" t="s">
        <v>156</v>
      </c>
      <c r="C108" s="35">
        <f t="shared" si="4"/>
        <v>5718.9400000000005</v>
      </c>
      <c r="D108" s="34"/>
      <c r="E108" s="34"/>
      <c r="F108" s="34"/>
      <c r="G108" s="34"/>
      <c r="H108" s="34"/>
      <c r="I108" s="34"/>
      <c r="J108" s="34"/>
      <c r="K108" s="34"/>
      <c r="L108" s="36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5.08</v>
      </c>
      <c r="AG108" s="35">
        <v>4.4930000000000003</v>
      </c>
      <c r="AH108" s="35">
        <v>35.743000000000002</v>
      </c>
      <c r="AI108" s="35">
        <v>46.692999999999998</v>
      </c>
      <c r="AJ108" s="35">
        <v>0</v>
      </c>
      <c r="AK108" s="35">
        <v>0</v>
      </c>
      <c r="AL108" s="35">
        <v>154.41800000000001</v>
      </c>
      <c r="AM108" s="35">
        <v>0</v>
      </c>
      <c r="AN108" s="35">
        <v>0</v>
      </c>
      <c r="AO108" s="35">
        <v>891.56899999999996</v>
      </c>
      <c r="AP108" s="35">
        <v>0</v>
      </c>
      <c r="AQ108" s="35">
        <v>1.1020000000000001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834.40899999999999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80">
        <v>0</v>
      </c>
      <c r="BM108" s="81">
        <f t="shared" si="5"/>
        <v>1973.5070000000001</v>
      </c>
      <c r="BN108" s="37"/>
      <c r="BO108" s="34">
        <v>0</v>
      </c>
      <c r="BP108" s="82">
        <f t="shared" si="6"/>
        <v>3745.433</v>
      </c>
      <c r="BQ108" s="36">
        <f t="shared" si="7"/>
        <v>3745.433</v>
      </c>
      <c r="BR108" s="83">
        <v>0</v>
      </c>
      <c r="BS108" s="34">
        <v>3745.433</v>
      </c>
      <c r="BT108" s="84">
        <v>0</v>
      </c>
      <c r="BU108" s="84">
        <v>0</v>
      </c>
      <c r="BV108" s="34">
        <v>0</v>
      </c>
      <c r="BW108" s="85">
        <v>0</v>
      </c>
      <c r="BX108" s="37">
        <v>0</v>
      </c>
      <c r="BZ108" s="2"/>
    </row>
    <row r="109" spans="1:78">
      <c r="A109" s="60" t="s">
        <v>61</v>
      </c>
      <c r="B109" s="37" t="s">
        <v>307</v>
      </c>
      <c r="C109" s="35">
        <f t="shared" si="4"/>
        <v>3273.2339999999999</v>
      </c>
      <c r="D109" s="34"/>
      <c r="E109" s="34"/>
      <c r="F109" s="34"/>
      <c r="G109" s="34"/>
      <c r="H109" s="34"/>
      <c r="I109" s="34"/>
      <c r="J109" s="34"/>
      <c r="K109" s="34"/>
      <c r="L109" s="36">
        <v>0.39400000000000002</v>
      </c>
      <c r="M109" s="35">
        <v>0.03</v>
      </c>
      <c r="N109" s="35">
        <v>0</v>
      </c>
      <c r="O109" s="35">
        <v>23.68</v>
      </c>
      <c r="P109" s="35">
        <v>27.3</v>
      </c>
      <c r="Q109" s="35">
        <v>1.7000000000000001E-2</v>
      </c>
      <c r="R109" s="35">
        <v>1.476</v>
      </c>
      <c r="S109" s="35">
        <v>0.125</v>
      </c>
      <c r="T109" s="35">
        <v>0</v>
      </c>
      <c r="U109" s="35">
        <v>14.99</v>
      </c>
      <c r="V109" s="35">
        <v>6.9009999999999998</v>
      </c>
      <c r="W109" s="35">
        <v>0.184</v>
      </c>
      <c r="X109" s="35">
        <v>6.508</v>
      </c>
      <c r="Y109" s="35">
        <v>4.9710000000000001</v>
      </c>
      <c r="Z109" s="35">
        <v>0.05</v>
      </c>
      <c r="AA109" s="35">
        <v>0.40799999999999997</v>
      </c>
      <c r="AB109" s="35">
        <v>0.874</v>
      </c>
      <c r="AC109" s="35">
        <v>133.79</v>
      </c>
      <c r="AD109" s="35">
        <v>13.727</v>
      </c>
      <c r="AE109" s="35">
        <v>281.56099999999998</v>
      </c>
      <c r="AF109" s="35">
        <v>21.228000000000002</v>
      </c>
      <c r="AG109" s="35">
        <v>14.224</v>
      </c>
      <c r="AH109" s="35">
        <v>163.642</v>
      </c>
      <c r="AI109" s="35">
        <v>141.24600000000001</v>
      </c>
      <c r="AJ109" s="35">
        <v>3.4209999999999998</v>
      </c>
      <c r="AK109" s="35">
        <v>43.664999999999999</v>
      </c>
      <c r="AL109" s="35">
        <v>22.648</v>
      </c>
      <c r="AM109" s="35">
        <v>538.93200000000002</v>
      </c>
      <c r="AN109" s="35">
        <v>8.5779999999999994</v>
      </c>
      <c r="AO109" s="35">
        <v>521.95799999999997</v>
      </c>
      <c r="AP109" s="35">
        <v>40.037999999999997</v>
      </c>
      <c r="AQ109" s="35">
        <v>12.772</v>
      </c>
      <c r="AR109" s="35">
        <v>144.773</v>
      </c>
      <c r="AS109" s="35">
        <v>12.836</v>
      </c>
      <c r="AT109" s="35">
        <v>135.286</v>
      </c>
      <c r="AU109" s="35">
        <v>28.164000000000001</v>
      </c>
      <c r="AV109" s="35">
        <v>14.118</v>
      </c>
      <c r="AW109" s="35">
        <v>85.352999999999994</v>
      </c>
      <c r="AX109" s="35">
        <v>37.732999999999997</v>
      </c>
      <c r="AY109" s="35">
        <v>0</v>
      </c>
      <c r="AZ109" s="35">
        <v>70.004000000000005</v>
      </c>
      <c r="BA109" s="35">
        <v>14.265000000000001</v>
      </c>
      <c r="BB109" s="35">
        <v>10.615</v>
      </c>
      <c r="BC109" s="35">
        <v>210.018</v>
      </c>
      <c r="BD109" s="35">
        <v>37.171999999999997</v>
      </c>
      <c r="BE109" s="35">
        <v>71.650000000000006</v>
      </c>
      <c r="BF109" s="35">
        <v>26.532</v>
      </c>
      <c r="BG109" s="35">
        <v>29.687000000000001</v>
      </c>
      <c r="BH109" s="35">
        <v>14.859</v>
      </c>
      <c r="BI109" s="35">
        <v>9.34</v>
      </c>
      <c r="BJ109" s="35">
        <v>0</v>
      </c>
      <c r="BK109" s="35">
        <v>0</v>
      </c>
      <c r="BL109" s="80">
        <v>0</v>
      </c>
      <c r="BM109" s="81">
        <f t="shared" si="5"/>
        <v>3001.7429999999999</v>
      </c>
      <c r="BN109" s="37"/>
      <c r="BO109" s="34">
        <v>0</v>
      </c>
      <c r="BP109" s="82">
        <f t="shared" si="6"/>
        <v>271.49099999999999</v>
      </c>
      <c r="BQ109" s="36">
        <f t="shared" si="7"/>
        <v>271.49099999999999</v>
      </c>
      <c r="BR109" s="83">
        <v>0</v>
      </c>
      <c r="BS109" s="34">
        <v>271.49099999999999</v>
      </c>
      <c r="BT109" s="84">
        <v>0</v>
      </c>
      <c r="BU109" s="84">
        <v>0</v>
      </c>
      <c r="BV109" s="34">
        <v>0</v>
      </c>
      <c r="BW109" s="85">
        <v>0</v>
      </c>
      <c r="BX109" s="37">
        <v>0</v>
      </c>
      <c r="BZ109" s="2"/>
    </row>
    <row r="110" spans="1:78">
      <c r="A110" s="60" t="s">
        <v>62</v>
      </c>
      <c r="B110" s="37" t="s">
        <v>63</v>
      </c>
      <c r="C110" s="35">
        <f t="shared" si="4"/>
        <v>30362.690999999999</v>
      </c>
      <c r="D110" s="34"/>
      <c r="E110" s="34"/>
      <c r="F110" s="34"/>
      <c r="G110" s="34"/>
      <c r="H110" s="34"/>
      <c r="I110" s="34"/>
      <c r="J110" s="34"/>
      <c r="K110" s="34"/>
      <c r="L110" s="36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80">
        <v>0</v>
      </c>
      <c r="BM110" s="81">
        <f t="shared" si="5"/>
        <v>0</v>
      </c>
      <c r="BN110" s="37"/>
      <c r="BO110" s="34">
        <v>0</v>
      </c>
      <c r="BP110" s="82">
        <f t="shared" si="6"/>
        <v>30362.690999999999</v>
      </c>
      <c r="BQ110" s="36">
        <f t="shared" si="7"/>
        <v>3156.69</v>
      </c>
      <c r="BR110" s="83">
        <v>3156.69</v>
      </c>
      <c r="BS110" s="34">
        <v>0</v>
      </c>
      <c r="BT110" s="84">
        <v>27206.001</v>
      </c>
      <c r="BU110" s="84">
        <v>0</v>
      </c>
      <c r="BV110" s="34">
        <v>0</v>
      </c>
      <c r="BW110" s="85">
        <v>0</v>
      </c>
      <c r="BX110" s="37">
        <v>0</v>
      </c>
      <c r="BZ110" s="2"/>
    </row>
    <row r="111" spans="1:78">
      <c r="A111" s="60" t="s">
        <v>64</v>
      </c>
      <c r="B111" s="37" t="s">
        <v>237</v>
      </c>
      <c r="C111" s="35">
        <f t="shared" si="4"/>
        <v>710.57100000000003</v>
      </c>
      <c r="D111" s="34"/>
      <c r="E111" s="34"/>
      <c r="F111" s="34"/>
      <c r="G111" s="34"/>
      <c r="H111" s="34"/>
      <c r="I111" s="34"/>
      <c r="J111" s="34"/>
      <c r="K111" s="34"/>
      <c r="L111" s="36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80">
        <v>0</v>
      </c>
      <c r="BM111" s="81">
        <f t="shared" si="5"/>
        <v>0</v>
      </c>
      <c r="BN111" s="37"/>
      <c r="BO111" s="34">
        <v>0</v>
      </c>
      <c r="BP111" s="82">
        <f t="shared" si="6"/>
        <v>710.57100000000003</v>
      </c>
      <c r="BQ111" s="36">
        <f t="shared" si="7"/>
        <v>0</v>
      </c>
      <c r="BR111" s="83">
        <v>0</v>
      </c>
      <c r="BS111" s="34">
        <v>0</v>
      </c>
      <c r="BT111" s="84">
        <v>710.57100000000003</v>
      </c>
      <c r="BU111" s="84">
        <v>0</v>
      </c>
      <c r="BV111" s="34">
        <v>0</v>
      </c>
      <c r="BW111" s="85">
        <v>0</v>
      </c>
      <c r="BX111" s="37">
        <v>0</v>
      </c>
      <c r="BZ111" s="2"/>
    </row>
    <row r="112" spans="1:78">
      <c r="A112" s="60" t="s">
        <v>65</v>
      </c>
      <c r="B112" s="37" t="s">
        <v>157</v>
      </c>
      <c r="C112" s="35">
        <f t="shared" si="4"/>
        <v>11515.694</v>
      </c>
      <c r="D112" s="34"/>
      <c r="E112" s="34"/>
      <c r="F112" s="34"/>
      <c r="G112" s="34"/>
      <c r="H112" s="34"/>
      <c r="I112" s="34"/>
      <c r="J112" s="34"/>
      <c r="K112" s="34"/>
      <c r="L112" s="36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9.7710000000000008</v>
      </c>
      <c r="AV112" s="35">
        <v>0</v>
      </c>
      <c r="AW112" s="35">
        <v>0</v>
      </c>
      <c r="AX112" s="35">
        <v>6.0010000000000003</v>
      </c>
      <c r="AY112" s="35">
        <v>0</v>
      </c>
      <c r="AZ112" s="35">
        <v>0</v>
      </c>
      <c r="BA112" s="35">
        <v>0</v>
      </c>
      <c r="BB112" s="35">
        <v>0</v>
      </c>
      <c r="BC112" s="35">
        <v>108.08499999999999</v>
      </c>
      <c r="BD112" s="35">
        <v>4.3659999999999997</v>
      </c>
      <c r="BE112" s="35">
        <v>8.4659999999999993</v>
      </c>
      <c r="BF112" s="35">
        <v>7.1369999999999996</v>
      </c>
      <c r="BG112" s="35">
        <v>0</v>
      </c>
      <c r="BH112" s="35">
        <v>0</v>
      </c>
      <c r="BI112" s="35">
        <v>0.19700000000000001</v>
      </c>
      <c r="BJ112" s="35">
        <v>0</v>
      </c>
      <c r="BK112" s="35">
        <v>0</v>
      </c>
      <c r="BL112" s="80">
        <v>0</v>
      </c>
      <c r="BM112" s="81">
        <f t="shared" si="5"/>
        <v>144.02300000000002</v>
      </c>
      <c r="BN112" s="37"/>
      <c r="BO112" s="34">
        <v>0</v>
      </c>
      <c r="BP112" s="82">
        <f t="shared" si="6"/>
        <v>11371.671</v>
      </c>
      <c r="BQ112" s="36">
        <f t="shared" si="7"/>
        <v>1363.1559999999999</v>
      </c>
      <c r="BR112" s="83">
        <v>1.04</v>
      </c>
      <c r="BS112" s="34">
        <v>1362.116</v>
      </c>
      <c r="BT112" s="84">
        <v>9980.65</v>
      </c>
      <c r="BU112" s="84">
        <v>27.864999999999998</v>
      </c>
      <c r="BV112" s="34">
        <v>0</v>
      </c>
      <c r="BW112" s="85">
        <v>0</v>
      </c>
      <c r="BX112" s="37">
        <v>0</v>
      </c>
      <c r="BZ112" s="2"/>
    </row>
    <row r="113" spans="1:79">
      <c r="A113" s="60" t="s">
        <v>66</v>
      </c>
      <c r="B113" s="37" t="s">
        <v>158</v>
      </c>
      <c r="C113" s="35">
        <f t="shared" si="4"/>
        <v>7213.6459999999997</v>
      </c>
      <c r="D113" s="34"/>
      <c r="E113" s="34"/>
      <c r="F113" s="34"/>
      <c r="G113" s="34"/>
      <c r="H113" s="34"/>
      <c r="I113" s="34"/>
      <c r="J113" s="34"/>
      <c r="K113" s="34"/>
      <c r="L113" s="36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2.3460000000000001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0.10199999999999999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6.0990000000000002</v>
      </c>
      <c r="AP113" s="35">
        <v>5.6319999999999997</v>
      </c>
      <c r="AQ113" s="35">
        <v>1.79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1.0999999999999999E-2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348.279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80">
        <v>0</v>
      </c>
      <c r="BM113" s="81">
        <f t="shared" si="5"/>
        <v>364.25900000000001</v>
      </c>
      <c r="BN113" s="37"/>
      <c r="BO113" s="34">
        <v>0</v>
      </c>
      <c r="BP113" s="82">
        <f t="shared" si="6"/>
        <v>6849.3869999999997</v>
      </c>
      <c r="BQ113" s="36">
        <f t="shared" si="7"/>
        <v>1790.5259999999998</v>
      </c>
      <c r="BR113" s="83">
        <v>529.928</v>
      </c>
      <c r="BS113" s="34">
        <v>1260.598</v>
      </c>
      <c r="BT113" s="84">
        <v>5051.665</v>
      </c>
      <c r="BU113" s="84">
        <v>7.1959999999999997</v>
      </c>
      <c r="BV113" s="34">
        <v>0</v>
      </c>
      <c r="BW113" s="85">
        <v>0</v>
      </c>
      <c r="BX113" s="37">
        <v>0</v>
      </c>
      <c r="BZ113" s="2"/>
    </row>
    <row r="114" spans="1:79">
      <c r="A114" s="60" t="s">
        <v>68</v>
      </c>
      <c r="B114" s="37" t="s">
        <v>246</v>
      </c>
      <c r="C114" s="35">
        <f t="shared" si="4"/>
        <v>3952.3369999999995</v>
      </c>
      <c r="D114" s="34"/>
      <c r="E114" s="34"/>
      <c r="F114" s="34"/>
      <c r="G114" s="34"/>
      <c r="H114" s="34"/>
      <c r="I114" s="34"/>
      <c r="J114" s="34"/>
      <c r="K114" s="34"/>
      <c r="L114" s="36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75.025999999999996</v>
      </c>
      <c r="AP114" s="35">
        <v>4.9130000000000003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28.702000000000002</v>
      </c>
      <c r="BD114" s="35">
        <v>0</v>
      </c>
      <c r="BE114" s="35">
        <v>11.375999999999999</v>
      </c>
      <c r="BF114" s="35">
        <v>3.9E-2</v>
      </c>
      <c r="BG114" s="35">
        <v>12.486000000000001</v>
      </c>
      <c r="BH114" s="35">
        <v>0</v>
      </c>
      <c r="BI114" s="35">
        <v>0.27</v>
      </c>
      <c r="BJ114" s="35">
        <v>0</v>
      </c>
      <c r="BK114" s="35">
        <v>0</v>
      </c>
      <c r="BL114" s="80">
        <v>0</v>
      </c>
      <c r="BM114" s="81">
        <f t="shared" si="5"/>
        <v>132.81200000000001</v>
      </c>
      <c r="BN114" s="37"/>
      <c r="BO114" s="34">
        <v>0</v>
      </c>
      <c r="BP114" s="82">
        <f t="shared" si="6"/>
        <v>3819.5249999999996</v>
      </c>
      <c r="BQ114" s="36">
        <f t="shared" si="7"/>
        <v>3655.8739999999998</v>
      </c>
      <c r="BR114" s="83">
        <v>0</v>
      </c>
      <c r="BS114" s="34">
        <v>3655.8739999999998</v>
      </c>
      <c r="BT114" s="84">
        <v>0</v>
      </c>
      <c r="BU114" s="84">
        <v>163.65100000000001</v>
      </c>
      <c r="BV114" s="34">
        <v>0</v>
      </c>
      <c r="BW114" s="85">
        <v>0</v>
      </c>
      <c r="BX114" s="37">
        <v>0</v>
      </c>
      <c r="BZ114" s="2"/>
    </row>
    <row r="115" spans="1:79">
      <c r="A115" s="60" t="s">
        <v>69</v>
      </c>
      <c r="B115" s="37" t="s">
        <v>238</v>
      </c>
      <c r="C115" s="35">
        <f t="shared" si="4"/>
        <v>765.07600000000002</v>
      </c>
      <c r="D115" s="34"/>
      <c r="E115" s="34"/>
      <c r="F115" s="34"/>
      <c r="G115" s="34"/>
      <c r="H115" s="34"/>
      <c r="I115" s="34"/>
      <c r="J115" s="34"/>
      <c r="K115" s="34"/>
      <c r="L115" s="36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0.66700000000000004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1.9570000000000001</v>
      </c>
      <c r="AV115" s="35">
        <v>0.192</v>
      </c>
      <c r="AW115" s="35">
        <v>0</v>
      </c>
      <c r="AX115" s="35">
        <v>14.736000000000001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80">
        <v>0</v>
      </c>
      <c r="BM115" s="81">
        <f t="shared" si="5"/>
        <v>17.552</v>
      </c>
      <c r="BN115" s="37"/>
      <c r="BO115" s="34">
        <v>0</v>
      </c>
      <c r="BP115" s="82">
        <f t="shared" si="6"/>
        <v>747.524</v>
      </c>
      <c r="BQ115" s="36">
        <f t="shared" si="7"/>
        <v>210.73500000000001</v>
      </c>
      <c r="BR115" s="83">
        <v>0</v>
      </c>
      <c r="BS115" s="34">
        <v>210.73500000000001</v>
      </c>
      <c r="BT115" s="84">
        <v>0</v>
      </c>
      <c r="BU115" s="84">
        <v>536.78899999999999</v>
      </c>
      <c r="BV115" s="34">
        <v>0</v>
      </c>
      <c r="BW115" s="85">
        <v>0</v>
      </c>
      <c r="BX115" s="37">
        <v>0</v>
      </c>
      <c r="BZ115" s="2"/>
    </row>
    <row r="116" spans="1:79">
      <c r="A116" s="60" t="s">
        <v>70</v>
      </c>
      <c r="B116" s="37" t="s">
        <v>247</v>
      </c>
      <c r="C116" s="35">
        <f t="shared" si="4"/>
        <v>2501.2799999999997</v>
      </c>
      <c r="D116" s="34"/>
      <c r="E116" s="34"/>
      <c r="F116" s="34"/>
      <c r="G116" s="34"/>
      <c r="H116" s="34"/>
      <c r="I116" s="34"/>
      <c r="J116" s="34"/>
      <c r="K116" s="34"/>
      <c r="L116" s="36">
        <v>2.3140000000000001</v>
      </c>
      <c r="M116" s="35">
        <v>0</v>
      </c>
      <c r="N116" s="35">
        <v>16.997</v>
      </c>
      <c r="O116" s="35">
        <v>35.399000000000001</v>
      </c>
      <c r="P116" s="35">
        <v>38.161999999999999</v>
      </c>
      <c r="Q116" s="35">
        <v>8.0000000000000002E-3</v>
      </c>
      <c r="R116" s="35">
        <v>1.512</v>
      </c>
      <c r="S116" s="35">
        <v>0.89800000000000002</v>
      </c>
      <c r="T116" s="35">
        <v>0</v>
      </c>
      <c r="U116" s="35">
        <v>2.39</v>
      </c>
      <c r="V116" s="35">
        <v>2.1999999999999999E-2</v>
      </c>
      <c r="W116" s="35">
        <v>0.49299999999999999</v>
      </c>
      <c r="X116" s="35">
        <v>0.621</v>
      </c>
      <c r="Y116" s="35">
        <v>0.628</v>
      </c>
      <c r="Z116" s="35">
        <v>0.81399999999999995</v>
      </c>
      <c r="AA116" s="35">
        <v>4.0620000000000003</v>
      </c>
      <c r="AB116" s="35">
        <v>3.5249999999999999</v>
      </c>
      <c r="AC116" s="35">
        <v>9.7469999999999999</v>
      </c>
      <c r="AD116" s="35">
        <v>23.998999999999999</v>
      </c>
      <c r="AE116" s="35">
        <v>12.772</v>
      </c>
      <c r="AF116" s="35">
        <v>6.3959999999999999</v>
      </c>
      <c r="AG116" s="35">
        <v>17.882000000000001</v>
      </c>
      <c r="AH116" s="35">
        <v>12.666</v>
      </c>
      <c r="AI116" s="35">
        <v>13.217000000000001</v>
      </c>
      <c r="AJ116" s="35">
        <v>36.103000000000002</v>
      </c>
      <c r="AK116" s="35">
        <v>18.408999999999999</v>
      </c>
      <c r="AL116" s="35">
        <v>77.004000000000005</v>
      </c>
      <c r="AM116" s="35">
        <v>63.66</v>
      </c>
      <c r="AN116" s="35">
        <v>5.7629999999999999</v>
      </c>
      <c r="AO116" s="35">
        <v>122.723</v>
      </c>
      <c r="AP116" s="35">
        <v>29.859000000000002</v>
      </c>
      <c r="AQ116" s="35">
        <v>9.5280000000000005</v>
      </c>
      <c r="AR116" s="35">
        <v>37.220999999999997</v>
      </c>
      <c r="AS116" s="35">
        <v>5.3179999999999996</v>
      </c>
      <c r="AT116" s="35">
        <v>54.473999999999997</v>
      </c>
      <c r="AU116" s="35">
        <v>3.5369999999999999</v>
      </c>
      <c r="AV116" s="35">
        <v>50.468000000000004</v>
      </c>
      <c r="AW116" s="35">
        <v>9.6560000000000006</v>
      </c>
      <c r="AX116" s="35">
        <v>11.786</v>
      </c>
      <c r="AY116" s="35">
        <v>2.0960000000000001</v>
      </c>
      <c r="AZ116" s="35">
        <v>8.5210000000000008</v>
      </c>
      <c r="BA116" s="35">
        <v>4.8140000000000001</v>
      </c>
      <c r="BB116" s="35">
        <v>41.716000000000001</v>
      </c>
      <c r="BC116" s="35">
        <v>0.89200000000000002</v>
      </c>
      <c r="BD116" s="35">
        <v>16.771000000000001</v>
      </c>
      <c r="BE116" s="35">
        <v>6.3920000000000003</v>
      </c>
      <c r="BF116" s="35">
        <v>24.786000000000001</v>
      </c>
      <c r="BG116" s="35">
        <v>5.3810000000000002</v>
      </c>
      <c r="BH116" s="35">
        <v>17.943000000000001</v>
      </c>
      <c r="BI116" s="35">
        <v>53.335000000000001</v>
      </c>
      <c r="BJ116" s="35">
        <v>0</v>
      </c>
      <c r="BK116" s="35">
        <v>0</v>
      </c>
      <c r="BL116" s="80">
        <v>0</v>
      </c>
      <c r="BM116" s="81">
        <f t="shared" si="5"/>
        <v>922.68</v>
      </c>
      <c r="BN116" s="37"/>
      <c r="BO116" s="34">
        <v>0</v>
      </c>
      <c r="BP116" s="82">
        <f t="shared" si="6"/>
        <v>1578.6</v>
      </c>
      <c r="BQ116" s="36">
        <f t="shared" si="7"/>
        <v>1578.6</v>
      </c>
      <c r="BR116" s="83">
        <v>0</v>
      </c>
      <c r="BS116" s="34">
        <v>1578.6</v>
      </c>
      <c r="BT116" s="84">
        <v>0</v>
      </c>
      <c r="BU116" s="84">
        <v>0</v>
      </c>
      <c r="BV116" s="34">
        <v>0</v>
      </c>
      <c r="BW116" s="85">
        <v>0</v>
      </c>
      <c r="BX116" s="37">
        <v>0</v>
      </c>
      <c r="BZ116" s="2"/>
    </row>
    <row r="117" spans="1:79">
      <c r="A117" s="60" t="s">
        <v>71</v>
      </c>
      <c r="B117" s="37" t="s">
        <v>248</v>
      </c>
      <c r="C117" s="35">
        <f t="shared" si="4"/>
        <v>1029.2149999999999</v>
      </c>
      <c r="D117" s="34"/>
      <c r="E117" s="34"/>
      <c r="F117" s="34"/>
      <c r="G117" s="34"/>
      <c r="H117" s="34"/>
      <c r="I117" s="34"/>
      <c r="J117" s="34"/>
      <c r="K117" s="34"/>
      <c r="L117" s="36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80">
        <v>0</v>
      </c>
      <c r="BM117" s="81">
        <f t="shared" si="5"/>
        <v>0</v>
      </c>
      <c r="BN117" s="37"/>
      <c r="BO117" s="34">
        <v>0</v>
      </c>
      <c r="BP117" s="82">
        <f t="shared" si="6"/>
        <v>1029.2149999999999</v>
      </c>
      <c r="BQ117" s="36">
        <f t="shared" si="7"/>
        <v>1029.2149999999999</v>
      </c>
      <c r="BR117" s="83">
        <v>1029.2149999999999</v>
      </c>
      <c r="BS117" s="34">
        <v>0</v>
      </c>
      <c r="BT117" s="84">
        <v>0</v>
      </c>
      <c r="BU117" s="84">
        <v>0</v>
      </c>
      <c r="BV117" s="34">
        <v>0</v>
      </c>
      <c r="BW117" s="85">
        <v>0</v>
      </c>
      <c r="BX117" s="37">
        <v>0</v>
      </c>
      <c r="BZ117" s="2"/>
    </row>
    <row r="118" spans="1:79">
      <c r="A118" s="60" t="s">
        <v>75</v>
      </c>
      <c r="B118" s="37" t="s">
        <v>249</v>
      </c>
      <c r="C118" s="35">
        <f t="shared" si="4"/>
        <v>9591.3320000000022</v>
      </c>
      <c r="D118" s="34"/>
      <c r="E118" s="34"/>
      <c r="F118" s="34"/>
      <c r="G118" s="34"/>
      <c r="H118" s="34"/>
      <c r="I118" s="34"/>
      <c r="J118" s="34"/>
      <c r="K118" s="34"/>
      <c r="L118" s="36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80">
        <v>0</v>
      </c>
      <c r="BM118" s="81">
        <f t="shared" si="5"/>
        <v>0</v>
      </c>
      <c r="BN118" s="37"/>
      <c r="BO118" s="34">
        <v>51700.349000000002</v>
      </c>
      <c r="BP118" s="82">
        <f t="shared" si="6"/>
        <v>-42109.017</v>
      </c>
      <c r="BQ118" s="36">
        <f t="shared" si="7"/>
        <v>-42109.017</v>
      </c>
      <c r="BR118" s="83">
        <v>0</v>
      </c>
      <c r="BS118" s="34">
        <v>-42109.017</v>
      </c>
      <c r="BT118" s="84">
        <v>0</v>
      </c>
      <c r="BU118" s="84">
        <v>0</v>
      </c>
      <c r="BV118" s="34">
        <v>0</v>
      </c>
      <c r="BW118" s="85">
        <v>0</v>
      </c>
      <c r="BX118" s="37">
        <v>0</v>
      </c>
      <c r="BZ118" s="2"/>
    </row>
    <row r="119" spans="1:79" ht="13.5" thickBot="1">
      <c r="A119" s="72" t="s">
        <v>76</v>
      </c>
      <c r="B119" s="37" t="s">
        <v>250</v>
      </c>
      <c r="C119" s="35">
        <f t="shared" si="4"/>
        <v>0</v>
      </c>
      <c r="D119" s="34"/>
      <c r="E119" s="34"/>
      <c r="F119" s="34"/>
      <c r="G119" s="34"/>
      <c r="H119" s="34"/>
      <c r="I119" s="34"/>
      <c r="J119" s="34"/>
      <c r="K119" s="34"/>
      <c r="L119" s="36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81">
        <f t="shared" si="5"/>
        <v>0</v>
      </c>
      <c r="BN119" s="37"/>
      <c r="BO119" s="34">
        <v>0</v>
      </c>
      <c r="BP119" s="82">
        <f t="shared" si="6"/>
        <v>0</v>
      </c>
      <c r="BQ119" s="36">
        <f t="shared" si="7"/>
        <v>0</v>
      </c>
      <c r="BR119" s="83">
        <v>0</v>
      </c>
      <c r="BS119" s="34">
        <v>0</v>
      </c>
      <c r="BT119" s="84">
        <v>0</v>
      </c>
      <c r="BU119" s="84">
        <v>0</v>
      </c>
      <c r="BV119" s="34">
        <v>0</v>
      </c>
      <c r="BW119" s="85">
        <v>0</v>
      </c>
      <c r="BX119" s="37">
        <v>0</v>
      </c>
      <c r="BZ119" s="2"/>
    </row>
    <row r="120" spans="1:79" ht="14.25" thickTop="1" thickBot="1">
      <c r="B120" s="86" t="s">
        <v>80</v>
      </c>
      <c r="C120" s="44">
        <f>SUM(C67:C119)</f>
        <v>501596.51000000013</v>
      </c>
      <c r="D120" s="44">
        <f t="shared" ref="D120:BR120" si="8">SUM(D67:D119)</f>
        <v>0</v>
      </c>
      <c r="E120" s="44">
        <f t="shared" si="8"/>
        <v>0</v>
      </c>
      <c r="F120" s="44">
        <f t="shared" si="8"/>
        <v>0</v>
      </c>
      <c r="G120" s="44">
        <f t="shared" si="8"/>
        <v>0</v>
      </c>
      <c r="H120" s="44">
        <f t="shared" si="8"/>
        <v>0</v>
      </c>
      <c r="I120" s="44">
        <f t="shared" si="8"/>
        <v>0</v>
      </c>
      <c r="J120" s="44">
        <f t="shared" si="8"/>
        <v>0</v>
      </c>
      <c r="K120" s="87">
        <f t="shared" si="8"/>
        <v>0</v>
      </c>
      <c r="L120" s="44">
        <f t="shared" si="8"/>
        <v>4241.4169999999995</v>
      </c>
      <c r="M120" s="44">
        <f t="shared" si="8"/>
        <v>3362.2510000000002</v>
      </c>
      <c r="N120" s="44">
        <f t="shared" si="8"/>
        <v>356.92700000000002</v>
      </c>
      <c r="O120" s="44">
        <f t="shared" si="8"/>
        <v>9214.6109999999971</v>
      </c>
      <c r="P120" s="44">
        <f t="shared" si="8"/>
        <v>3341.6489999999985</v>
      </c>
      <c r="Q120" s="44">
        <f t="shared" si="8"/>
        <v>224.40700000000004</v>
      </c>
      <c r="R120" s="44">
        <f t="shared" si="8"/>
        <v>781.73599999999976</v>
      </c>
      <c r="S120" s="44">
        <f t="shared" si="8"/>
        <v>571.65599999999972</v>
      </c>
      <c r="T120" s="44">
        <f t="shared" si="8"/>
        <v>0</v>
      </c>
      <c r="U120" s="44">
        <f t="shared" si="8"/>
        <v>753.17099999999994</v>
      </c>
      <c r="V120" s="44">
        <f t="shared" si="8"/>
        <v>293.75100000000003</v>
      </c>
      <c r="W120" s="44">
        <f t="shared" si="8"/>
        <v>277.13000000000005</v>
      </c>
      <c r="X120" s="44">
        <f t="shared" si="8"/>
        <v>638.8649999999999</v>
      </c>
      <c r="Y120" s="44">
        <f t="shared" si="8"/>
        <v>732.59999999999991</v>
      </c>
      <c r="Z120" s="44">
        <f t="shared" si="8"/>
        <v>338.08</v>
      </c>
      <c r="AA120" s="44">
        <f t="shared" si="8"/>
        <v>404.48700000000002</v>
      </c>
      <c r="AB120" s="44">
        <f t="shared" si="8"/>
        <v>303.72699999999998</v>
      </c>
      <c r="AC120" s="44">
        <f t="shared" si="8"/>
        <v>7946.4000000000005</v>
      </c>
      <c r="AD120" s="44">
        <f t="shared" si="8"/>
        <v>2164.7619999999997</v>
      </c>
      <c r="AE120" s="44">
        <f t="shared" si="8"/>
        <v>17297.569000000003</v>
      </c>
      <c r="AF120" s="44">
        <f t="shared" si="8"/>
        <v>938.66999999999985</v>
      </c>
      <c r="AG120" s="44">
        <f t="shared" si="8"/>
        <v>984.99900000000014</v>
      </c>
      <c r="AH120" s="44">
        <f t="shared" si="8"/>
        <v>5169.7530000000006</v>
      </c>
      <c r="AI120" s="44">
        <f t="shared" si="8"/>
        <v>5268.165</v>
      </c>
      <c r="AJ120" s="44">
        <f t="shared" si="8"/>
        <v>8530.0109999999986</v>
      </c>
      <c r="AK120" s="44">
        <f t="shared" si="8"/>
        <v>2315.2429999999999</v>
      </c>
      <c r="AL120" s="44">
        <f t="shared" si="8"/>
        <v>15021.772999999999</v>
      </c>
      <c r="AM120" s="44">
        <f t="shared" si="8"/>
        <v>4277.7579999999998</v>
      </c>
      <c r="AN120" s="44">
        <f t="shared" si="8"/>
        <v>118.59</v>
      </c>
      <c r="AO120" s="44">
        <f t="shared" si="8"/>
        <v>18890.701999999997</v>
      </c>
      <c r="AP120" s="44">
        <f t="shared" si="8"/>
        <v>3995.4649999999992</v>
      </c>
      <c r="AQ120" s="44">
        <f t="shared" si="8"/>
        <v>482.80400000000003</v>
      </c>
      <c r="AR120" s="44">
        <f t="shared" si="8"/>
        <v>4020.5140000000001</v>
      </c>
      <c r="AS120" s="44">
        <f t="shared" si="8"/>
        <v>580.41499999999996</v>
      </c>
      <c r="AT120" s="44">
        <f t="shared" si="8"/>
        <v>3643.6700000000005</v>
      </c>
      <c r="AU120" s="44">
        <f t="shared" si="8"/>
        <v>903.41800000000001</v>
      </c>
      <c r="AV120" s="44">
        <f t="shared" si="8"/>
        <v>530.44399999999996</v>
      </c>
      <c r="AW120" s="44">
        <f t="shared" si="8"/>
        <v>3977.777</v>
      </c>
      <c r="AX120" s="44">
        <f t="shared" si="8"/>
        <v>1692.587</v>
      </c>
      <c r="AY120" s="44">
        <f t="shared" si="8"/>
        <v>11.820999999999998</v>
      </c>
      <c r="AZ120" s="44">
        <f t="shared" si="8"/>
        <v>389.495</v>
      </c>
      <c r="BA120" s="44">
        <f t="shared" si="8"/>
        <v>3192.0640000000003</v>
      </c>
      <c r="BB120" s="44">
        <f t="shared" si="8"/>
        <v>826.14300000000026</v>
      </c>
      <c r="BC120" s="44">
        <f t="shared" si="8"/>
        <v>7485.2210000000014</v>
      </c>
      <c r="BD120" s="44">
        <f t="shared" si="8"/>
        <v>256.71000000000004</v>
      </c>
      <c r="BE120" s="44">
        <f t="shared" si="8"/>
        <v>1301.0629999999999</v>
      </c>
      <c r="BF120" s="44">
        <f t="shared" si="8"/>
        <v>2578.7410000000009</v>
      </c>
      <c r="BG120" s="44">
        <f t="shared" si="8"/>
        <v>1801.1579999999999</v>
      </c>
      <c r="BH120" s="44">
        <f t="shared" si="8"/>
        <v>308.03999999999996</v>
      </c>
      <c r="BI120" s="44">
        <f t="shared" si="8"/>
        <v>863.03500000000008</v>
      </c>
      <c r="BJ120" s="44">
        <f t="shared" si="8"/>
        <v>0</v>
      </c>
      <c r="BK120" s="44">
        <f t="shared" si="8"/>
        <v>0</v>
      </c>
      <c r="BL120" s="44">
        <f t="shared" si="8"/>
        <v>0</v>
      </c>
      <c r="BM120" s="44">
        <f t="shared" si="8"/>
        <v>153601.44499999995</v>
      </c>
      <c r="BN120" s="86">
        <f t="shared" si="8"/>
        <v>0</v>
      </c>
      <c r="BO120" s="87">
        <f t="shared" si="8"/>
        <v>103160.86000000002</v>
      </c>
      <c r="BP120" s="87">
        <f t="shared" si="8"/>
        <v>190314.03700000004</v>
      </c>
      <c r="BQ120" s="44">
        <f t="shared" si="8"/>
        <v>146132.30500000005</v>
      </c>
      <c r="BR120" s="44">
        <f t="shared" si="8"/>
        <v>19560.583999999999</v>
      </c>
      <c r="BS120" s="88">
        <f t="shared" ref="BS120:BX120" si="9">SUM(BS67:BS119)</f>
        <v>126571.72100000005</v>
      </c>
      <c r="BT120" s="88">
        <f t="shared" si="9"/>
        <v>43446.231</v>
      </c>
      <c r="BU120" s="88">
        <f t="shared" si="9"/>
        <v>735.50099999999998</v>
      </c>
      <c r="BV120" s="44">
        <f t="shared" si="9"/>
        <v>57463.561000000009</v>
      </c>
      <c r="BW120" s="44">
        <f t="shared" si="9"/>
        <v>-2943.3929999999991</v>
      </c>
      <c r="BX120" s="89">
        <f t="shared" si="9"/>
        <v>0</v>
      </c>
      <c r="BZ120" s="2"/>
    </row>
    <row r="121" spans="1:79" ht="13.5" thickTop="1">
      <c r="B121" s="90" t="s">
        <v>111</v>
      </c>
      <c r="C121" s="91"/>
      <c r="D121" s="92"/>
      <c r="E121" s="92"/>
      <c r="F121" s="92">
        <f>F61</f>
        <v>15869.677999999998</v>
      </c>
      <c r="G121" s="92">
        <f>G61</f>
        <v>0</v>
      </c>
      <c r="H121" s="92">
        <f>H61</f>
        <v>1572.0429999999999</v>
      </c>
      <c r="I121" s="92">
        <f>I61</f>
        <v>0</v>
      </c>
      <c r="J121" s="92">
        <f>J61</f>
        <v>11107.548999999999</v>
      </c>
      <c r="K121" s="92"/>
      <c r="L121" s="91">
        <v>6479.1940000000004</v>
      </c>
      <c r="M121" s="93">
        <v>2801.35</v>
      </c>
      <c r="N121" s="93">
        <v>558.01</v>
      </c>
      <c r="O121" s="93">
        <v>3604.944</v>
      </c>
      <c r="P121" s="93">
        <v>1788.4580000000001</v>
      </c>
      <c r="Q121" s="93">
        <v>374.01100000000002</v>
      </c>
      <c r="R121" s="93">
        <v>639.07600000000002</v>
      </c>
      <c r="S121" s="93">
        <v>406.09199999999998</v>
      </c>
      <c r="T121" s="93">
        <v>0</v>
      </c>
      <c r="U121" s="93">
        <v>489.82900000000001</v>
      </c>
      <c r="V121" s="93">
        <v>264.71100000000001</v>
      </c>
      <c r="W121" s="93">
        <v>90.417000000000002</v>
      </c>
      <c r="X121" s="93">
        <v>214.91499999999999</v>
      </c>
      <c r="Y121" s="93">
        <v>306.76299999999998</v>
      </c>
      <c r="Z121" s="93">
        <v>355.053</v>
      </c>
      <c r="AA121" s="93">
        <v>472.55599999999998</v>
      </c>
      <c r="AB121" s="93">
        <v>678.59</v>
      </c>
      <c r="AC121" s="93">
        <v>2634.692</v>
      </c>
      <c r="AD121" s="93">
        <v>1108.886</v>
      </c>
      <c r="AE121" s="93">
        <v>18014.050999999999</v>
      </c>
      <c r="AF121" s="93">
        <v>2361.6979999999999</v>
      </c>
      <c r="AG121" s="93">
        <v>1547.857</v>
      </c>
      <c r="AH121" s="93">
        <v>4713.2309999999998</v>
      </c>
      <c r="AI121" s="93">
        <v>15006.034</v>
      </c>
      <c r="AJ121" s="93">
        <v>12725.374</v>
      </c>
      <c r="AK121" s="93">
        <v>1241.1980000000001</v>
      </c>
      <c r="AL121" s="93">
        <v>-5807.8680000000004</v>
      </c>
      <c r="AM121" s="93">
        <v>11127.672</v>
      </c>
      <c r="AN121" s="93">
        <v>387.60399999999998</v>
      </c>
      <c r="AO121" s="93">
        <v>12758.85</v>
      </c>
      <c r="AP121" s="93">
        <v>4351</v>
      </c>
      <c r="AQ121" s="93">
        <v>603.40300000000002</v>
      </c>
      <c r="AR121" s="93">
        <v>4456.47</v>
      </c>
      <c r="AS121" s="93">
        <v>574.71799999999996</v>
      </c>
      <c r="AT121" s="93">
        <v>13646.329</v>
      </c>
      <c r="AU121" s="93">
        <v>963.149</v>
      </c>
      <c r="AV121" s="93">
        <v>880.31</v>
      </c>
      <c r="AW121" s="93">
        <v>18113.13</v>
      </c>
      <c r="AX121" s="93">
        <v>2183.3180000000002</v>
      </c>
      <c r="AY121" s="93">
        <v>8.42</v>
      </c>
      <c r="AZ121" s="93">
        <v>413.78500000000003</v>
      </c>
      <c r="BA121" s="93">
        <v>2081.8209999999999</v>
      </c>
      <c r="BB121" s="93">
        <v>2215.1770000000001</v>
      </c>
      <c r="BC121" s="93">
        <v>23573.789000000001</v>
      </c>
      <c r="BD121" s="93">
        <v>458.36</v>
      </c>
      <c r="BE121" s="93">
        <v>10126.39</v>
      </c>
      <c r="BF121" s="93">
        <v>4653.0280000000002</v>
      </c>
      <c r="BG121" s="93">
        <v>2168.7060000000001</v>
      </c>
      <c r="BH121" s="93">
        <v>457.036</v>
      </c>
      <c r="BI121" s="93">
        <v>1447.731</v>
      </c>
      <c r="BJ121" s="93">
        <v>1029.2149999999999</v>
      </c>
      <c r="BK121" s="93">
        <v>0</v>
      </c>
      <c r="BL121" s="93">
        <v>0</v>
      </c>
      <c r="BM121" s="94">
        <f>SUM(L121:BL121)</f>
        <v>191748.53299999997</v>
      </c>
      <c r="BN121" s="94">
        <f>SUM(C121:BL121)</f>
        <v>220297.80299999999</v>
      </c>
      <c r="BZ121" s="2"/>
    </row>
    <row r="122" spans="1:79" ht="13.5" thickBot="1">
      <c r="B122" s="90" t="s">
        <v>11</v>
      </c>
      <c r="C122" s="36"/>
      <c r="D122" s="34"/>
      <c r="E122" s="34"/>
      <c r="F122" s="34"/>
      <c r="G122" s="34"/>
      <c r="H122" s="34"/>
      <c r="I122" s="34"/>
      <c r="J122" s="34"/>
      <c r="K122" s="34"/>
      <c r="L122" s="36">
        <v>977.89200000000005</v>
      </c>
      <c r="M122" s="35">
        <v>232.63</v>
      </c>
      <c r="N122" s="35">
        <v>88.644000000000005</v>
      </c>
      <c r="O122" s="35">
        <v>1450.355</v>
      </c>
      <c r="P122" s="35">
        <v>643.46100000000001</v>
      </c>
      <c r="Q122" s="35">
        <v>58.02</v>
      </c>
      <c r="R122" s="35">
        <v>265.49</v>
      </c>
      <c r="S122" s="35">
        <v>148.226</v>
      </c>
      <c r="T122" s="35">
        <v>0</v>
      </c>
      <c r="U122" s="35">
        <v>184.04</v>
      </c>
      <c r="V122" s="35">
        <v>122.78400000000001</v>
      </c>
      <c r="W122" s="35">
        <v>45.512</v>
      </c>
      <c r="X122" s="35">
        <v>138.45400000000001</v>
      </c>
      <c r="Y122" s="35">
        <v>146.88200000000001</v>
      </c>
      <c r="Z122" s="35">
        <v>108.098</v>
      </c>
      <c r="AA122" s="35">
        <v>27.375</v>
      </c>
      <c r="AB122" s="35">
        <v>413.38299999999998</v>
      </c>
      <c r="AC122" s="35">
        <v>1071.06</v>
      </c>
      <c r="AD122" s="35">
        <v>522.279</v>
      </c>
      <c r="AE122" s="35">
        <v>3284.5</v>
      </c>
      <c r="AF122" s="35">
        <v>87.58</v>
      </c>
      <c r="AG122" s="35">
        <v>0</v>
      </c>
      <c r="AH122" s="35">
        <v>0</v>
      </c>
      <c r="AI122" s="35">
        <v>3367.3809999999999</v>
      </c>
      <c r="AJ122" s="35">
        <v>1424.0329999999999</v>
      </c>
      <c r="AK122" s="35">
        <v>580.16999999999996</v>
      </c>
      <c r="AL122" s="35">
        <v>1911.2570000000001</v>
      </c>
      <c r="AM122" s="35">
        <v>4039.2919999999999</v>
      </c>
      <c r="AN122" s="35">
        <v>193.84899999999999</v>
      </c>
      <c r="AO122" s="35">
        <v>6009.5630000000001</v>
      </c>
      <c r="AP122" s="35">
        <v>1487.0429999999999</v>
      </c>
      <c r="AQ122" s="35">
        <v>459.91300000000001</v>
      </c>
      <c r="AR122" s="35">
        <v>1036.155</v>
      </c>
      <c r="AS122" s="35">
        <v>518.23400000000004</v>
      </c>
      <c r="AT122" s="35">
        <v>5497.9849999999997</v>
      </c>
      <c r="AU122" s="35">
        <v>394.51100000000002</v>
      </c>
      <c r="AV122" s="35">
        <v>223.14400000000001</v>
      </c>
      <c r="AW122" s="35">
        <v>835.91</v>
      </c>
      <c r="AX122" s="35">
        <v>1368.62</v>
      </c>
      <c r="AY122" s="35">
        <v>6.6390000000000002</v>
      </c>
      <c r="AZ122" s="35">
        <v>203.363</v>
      </c>
      <c r="BA122" s="35">
        <v>612.22400000000005</v>
      </c>
      <c r="BB122" s="35">
        <v>1693.7370000000001</v>
      </c>
      <c r="BC122" s="35">
        <v>17392.294000000002</v>
      </c>
      <c r="BD122" s="35">
        <v>375.82100000000003</v>
      </c>
      <c r="BE122" s="35">
        <v>9043.0959999999995</v>
      </c>
      <c r="BF122" s="35">
        <v>3249.183</v>
      </c>
      <c r="BG122" s="35">
        <v>459.85199999999998</v>
      </c>
      <c r="BH122" s="35">
        <v>457.036</v>
      </c>
      <c r="BI122" s="35">
        <v>209.72</v>
      </c>
      <c r="BJ122" s="35">
        <v>1029.2149999999999</v>
      </c>
      <c r="BK122" s="35">
        <v>0</v>
      </c>
      <c r="BL122" s="35">
        <v>0</v>
      </c>
      <c r="BM122" s="37">
        <f t="shared" ref="BM122:BM129" si="10">SUM(L122:BL122)</f>
        <v>74095.905000000013</v>
      </c>
      <c r="BN122" s="37">
        <f t="shared" ref="BN122:BN129" si="11">SUM(C122:BL122)</f>
        <v>74095.905000000013</v>
      </c>
      <c r="BZ122" s="2"/>
    </row>
    <row r="123" spans="1:79" ht="13.5" thickTop="1">
      <c r="B123" s="90" t="s">
        <v>108</v>
      </c>
      <c r="C123" s="36"/>
      <c r="D123" s="34"/>
      <c r="E123" s="34"/>
      <c r="F123" s="34"/>
      <c r="G123" s="34"/>
      <c r="H123" s="34"/>
      <c r="I123" s="34"/>
      <c r="J123" s="34"/>
      <c r="K123" s="34"/>
      <c r="L123" s="36">
        <v>968.07</v>
      </c>
      <c r="M123" s="35">
        <v>231.715</v>
      </c>
      <c r="N123" s="35">
        <v>79.677999999999997</v>
      </c>
      <c r="O123" s="35">
        <v>1286.4760000000001</v>
      </c>
      <c r="P123" s="35">
        <v>609.01099999999997</v>
      </c>
      <c r="Q123" s="35">
        <v>51.448</v>
      </c>
      <c r="R123" s="35">
        <v>237.441</v>
      </c>
      <c r="S123" s="35">
        <v>145.297</v>
      </c>
      <c r="T123" s="35">
        <v>0</v>
      </c>
      <c r="U123" s="35">
        <v>163.61500000000001</v>
      </c>
      <c r="V123" s="35">
        <v>107.84699999999999</v>
      </c>
      <c r="W123" s="35">
        <v>40.784999999999997</v>
      </c>
      <c r="X123" s="35">
        <v>123.35599999999999</v>
      </c>
      <c r="Y123" s="35">
        <v>131.512</v>
      </c>
      <c r="Z123" s="35">
        <v>99.590999999999994</v>
      </c>
      <c r="AA123" s="35">
        <v>25.963999999999999</v>
      </c>
      <c r="AB123" s="35">
        <v>384.351</v>
      </c>
      <c r="AC123" s="35">
        <v>938.654</v>
      </c>
      <c r="AD123" s="35">
        <v>469.45299999999997</v>
      </c>
      <c r="AE123" s="35">
        <v>2894.1280000000002</v>
      </c>
      <c r="AF123" s="35">
        <v>87.58</v>
      </c>
      <c r="AG123" s="35">
        <v>0</v>
      </c>
      <c r="AH123" s="35">
        <v>0</v>
      </c>
      <c r="AI123" s="35">
        <v>2998.3409999999999</v>
      </c>
      <c r="AJ123" s="35">
        <v>1291.9770000000001</v>
      </c>
      <c r="AK123" s="35">
        <v>554.21600000000001</v>
      </c>
      <c r="AL123" s="35">
        <v>1710.1890000000001</v>
      </c>
      <c r="AM123" s="35">
        <v>3497.8020000000001</v>
      </c>
      <c r="AN123" s="35">
        <v>163.97200000000001</v>
      </c>
      <c r="AO123" s="35">
        <v>5553.9189999999999</v>
      </c>
      <c r="AP123" s="35">
        <v>1409.1189999999999</v>
      </c>
      <c r="AQ123" s="35">
        <v>398.72699999999998</v>
      </c>
      <c r="AR123" s="35">
        <v>906.49900000000002</v>
      </c>
      <c r="AS123" s="35">
        <v>453.44</v>
      </c>
      <c r="AT123" s="35">
        <v>3197.134</v>
      </c>
      <c r="AU123" s="35">
        <v>338.71300000000002</v>
      </c>
      <c r="AV123" s="35">
        <v>200.12899999999999</v>
      </c>
      <c r="AW123" s="35">
        <v>738.38499999999999</v>
      </c>
      <c r="AX123" s="35">
        <v>1191.021</v>
      </c>
      <c r="AY123" s="35">
        <v>5.9009999999999998</v>
      </c>
      <c r="AZ123" s="35">
        <v>185.28200000000001</v>
      </c>
      <c r="BA123" s="35">
        <v>567.13499999999999</v>
      </c>
      <c r="BB123" s="35">
        <v>1559.183</v>
      </c>
      <c r="BC123" s="35">
        <v>11704.549000000001</v>
      </c>
      <c r="BD123" s="35">
        <v>330.767</v>
      </c>
      <c r="BE123" s="35">
        <v>8868.4650000000001</v>
      </c>
      <c r="BF123" s="35">
        <v>3126.2350000000001</v>
      </c>
      <c r="BG123" s="35">
        <v>414.77199999999999</v>
      </c>
      <c r="BH123" s="35">
        <v>396.67399999999998</v>
      </c>
      <c r="BI123" s="35">
        <v>202.81299999999999</v>
      </c>
      <c r="BJ123" s="35">
        <v>965.83299999999997</v>
      </c>
      <c r="BK123" s="35">
        <v>0</v>
      </c>
      <c r="BL123" s="35">
        <v>0</v>
      </c>
      <c r="BM123" s="37">
        <f t="shared" si="10"/>
        <v>62007.163999999997</v>
      </c>
      <c r="BN123" s="37">
        <f t="shared" si="11"/>
        <v>62007.163999999997</v>
      </c>
      <c r="BP123" s="466" t="s">
        <v>115</v>
      </c>
      <c r="BQ123" s="467"/>
      <c r="BR123" s="467"/>
      <c r="BS123" s="467"/>
      <c r="BT123" s="97">
        <f>BM121</f>
        <v>191748.53299999997</v>
      </c>
      <c r="BV123" s="466" t="s">
        <v>120</v>
      </c>
      <c r="BW123" s="467"/>
      <c r="BX123" s="467"/>
      <c r="BY123" s="467"/>
      <c r="BZ123" s="97">
        <f>BP120</f>
        <v>190314.03700000004</v>
      </c>
    </row>
    <row r="124" spans="1:79">
      <c r="B124" s="90" t="s">
        <v>109</v>
      </c>
      <c r="C124" s="36"/>
      <c r="D124" s="34"/>
      <c r="E124" s="34"/>
      <c r="F124" s="34"/>
      <c r="G124" s="34"/>
      <c r="H124" s="34"/>
      <c r="I124" s="34"/>
      <c r="J124" s="34"/>
      <c r="K124" s="34"/>
      <c r="L124" s="36">
        <v>8.9779999999999998</v>
      </c>
      <c r="M124" s="35">
        <v>0.877</v>
      </c>
      <c r="N124" s="35">
        <v>8.4209999999999994</v>
      </c>
      <c r="O124" s="35">
        <v>147.245</v>
      </c>
      <c r="P124" s="35">
        <v>31.771000000000001</v>
      </c>
      <c r="Q124" s="35">
        <v>6.3630000000000004</v>
      </c>
      <c r="R124" s="35">
        <v>25.446999999999999</v>
      </c>
      <c r="S124" s="35">
        <v>2.4340000000000002</v>
      </c>
      <c r="T124" s="35">
        <v>0</v>
      </c>
      <c r="U124" s="35">
        <v>19.172000000000001</v>
      </c>
      <c r="V124" s="35">
        <v>12.821</v>
      </c>
      <c r="W124" s="35">
        <v>0.63700000000000001</v>
      </c>
      <c r="X124" s="35">
        <v>13.98</v>
      </c>
      <c r="Y124" s="35">
        <v>13.75</v>
      </c>
      <c r="Z124" s="35">
        <v>7.7649999999999997</v>
      </c>
      <c r="AA124" s="35">
        <v>1.411</v>
      </c>
      <c r="AB124" s="35">
        <v>26.937000000000001</v>
      </c>
      <c r="AC124" s="35">
        <v>127.369</v>
      </c>
      <c r="AD124" s="35">
        <v>51.451999999999998</v>
      </c>
      <c r="AE124" s="35">
        <v>368.58600000000001</v>
      </c>
      <c r="AF124" s="35">
        <v>0</v>
      </c>
      <c r="AG124" s="35">
        <v>0</v>
      </c>
      <c r="AH124" s="35">
        <v>0</v>
      </c>
      <c r="AI124" s="35">
        <v>353.14299999999997</v>
      </c>
      <c r="AJ124" s="35">
        <v>129.91</v>
      </c>
      <c r="AK124" s="35">
        <v>23.273</v>
      </c>
      <c r="AL124" s="35">
        <v>201.05</v>
      </c>
      <c r="AM124" s="35">
        <v>527.90599999999995</v>
      </c>
      <c r="AN124" s="35">
        <v>29.414999999999999</v>
      </c>
      <c r="AO124" s="35">
        <v>440.97</v>
      </c>
      <c r="AP124" s="35">
        <v>74.671999999999997</v>
      </c>
      <c r="AQ124" s="35">
        <v>60.064999999999998</v>
      </c>
      <c r="AR124" s="35">
        <v>127.69199999999999</v>
      </c>
      <c r="AS124" s="35">
        <v>63.899000000000001</v>
      </c>
      <c r="AT124" s="35">
        <v>2292.3449999999998</v>
      </c>
      <c r="AU124" s="35">
        <v>47.32</v>
      </c>
      <c r="AV124" s="35">
        <v>23.015000000000001</v>
      </c>
      <c r="AW124" s="35">
        <v>95.515000000000001</v>
      </c>
      <c r="AX124" s="35">
        <v>104.97199999999999</v>
      </c>
      <c r="AY124" s="35">
        <v>0.73799999999999999</v>
      </c>
      <c r="AZ124" s="35">
        <v>16.295999999999999</v>
      </c>
      <c r="BA124" s="35">
        <v>40.399000000000001</v>
      </c>
      <c r="BB124" s="35">
        <v>126.282</v>
      </c>
      <c r="BC124" s="35">
        <v>1155.518</v>
      </c>
      <c r="BD124" s="35">
        <v>45.054000000000002</v>
      </c>
      <c r="BE124" s="35">
        <v>166.172</v>
      </c>
      <c r="BF124" s="35">
        <v>113.898</v>
      </c>
      <c r="BG124" s="35">
        <v>44.064</v>
      </c>
      <c r="BH124" s="35">
        <v>60.328000000000003</v>
      </c>
      <c r="BI124" s="35">
        <v>6.8650000000000002</v>
      </c>
      <c r="BJ124" s="35">
        <v>45.969000000000001</v>
      </c>
      <c r="BK124" s="35">
        <v>0</v>
      </c>
      <c r="BL124" s="35">
        <v>0</v>
      </c>
      <c r="BM124" s="37">
        <f t="shared" si="10"/>
        <v>7292.161000000001</v>
      </c>
      <c r="BN124" s="37">
        <f t="shared" si="11"/>
        <v>7292.161000000001</v>
      </c>
      <c r="BP124" s="468" t="s">
        <v>119</v>
      </c>
      <c r="BQ124" s="469"/>
      <c r="BR124" s="469"/>
      <c r="BS124" s="469"/>
      <c r="BT124" s="82">
        <f>J121</f>
        <v>11107.548999999999</v>
      </c>
      <c r="BV124" s="468" t="s">
        <v>81</v>
      </c>
      <c r="BW124" s="469"/>
      <c r="BX124" s="469"/>
      <c r="BY124" s="469"/>
      <c r="BZ124" s="82">
        <f>BV120</f>
        <v>57463.561000000009</v>
      </c>
    </row>
    <row r="125" spans="1:79" s="98" customFormat="1" ht="11.25" customHeight="1">
      <c r="B125" s="90" t="s">
        <v>110</v>
      </c>
      <c r="C125" s="99"/>
      <c r="D125" s="100"/>
      <c r="E125" s="100"/>
      <c r="F125" s="100"/>
      <c r="G125" s="100"/>
      <c r="H125" s="100"/>
      <c r="I125" s="100"/>
      <c r="J125" s="100"/>
      <c r="K125" s="100"/>
      <c r="L125" s="99">
        <v>0.84399999999999997</v>
      </c>
      <c r="M125" s="101">
        <v>3.7999999999999999E-2</v>
      </c>
      <c r="N125" s="101">
        <v>0.54500000000000004</v>
      </c>
      <c r="O125" s="101">
        <v>16.634</v>
      </c>
      <c r="P125" s="101">
        <v>2.6789999999999998</v>
      </c>
      <c r="Q125" s="101">
        <v>0.20899999999999999</v>
      </c>
      <c r="R125" s="101">
        <v>2.6019999999999999</v>
      </c>
      <c r="S125" s="101">
        <v>0.495</v>
      </c>
      <c r="T125" s="101">
        <v>0</v>
      </c>
      <c r="U125" s="101">
        <v>1.2529999999999999</v>
      </c>
      <c r="V125" s="101">
        <v>2.1160000000000001</v>
      </c>
      <c r="W125" s="101">
        <v>4.09</v>
      </c>
      <c r="X125" s="101">
        <v>1.1180000000000001</v>
      </c>
      <c r="Y125" s="101">
        <v>1.62</v>
      </c>
      <c r="Z125" s="101">
        <v>0.74199999999999999</v>
      </c>
      <c r="AA125" s="101">
        <v>0</v>
      </c>
      <c r="AB125" s="101">
        <v>2.0950000000000002</v>
      </c>
      <c r="AC125" s="101">
        <v>5.0369999999999999</v>
      </c>
      <c r="AD125" s="101">
        <v>1.3740000000000001</v>
      </c>
      <c r="AE125" s="101">
        <v>21.786000000000001</v>
      </c>
      <c r="AF125" s="101">
        <v>0</v>
      </c>
      <c r="AG125" s="101">
        <v>0</v>
      </c>
      <c r="AH125" s="101">
        <v>0</v>
      </c>
      <c r="AI125" s="101">
        <v>15.897</v>
      </c>
      <c r="AJ125" s="101">
        <v>2.1459999999999999</v>
      </c>
      <c r="AK125" s="101">
        <v>2.681</v>
      </c>
      <c r="AL125" s="101">
        <v>1.7999999999999999E-2</v>
      </c>
      <c r="AM125" s="101">
        <v>13.584</v>
      </c>
      <c r="AN125" s="101">
        <v>0.46200000000000002</v>
      </c>
      <c r="AO125" s="101">
        <v>14.673999999999999</v>
      </c>
      <c r="AP125" s="101">
        <v>3.2519999999999998</v>
      </c>
      <c r="AQ125" s="101">
        <v>1.121</v>
      </c>
      <c r="AR125" s="101">
        <v>1.964</v>
      </c>
      <c r="AS125" s="101">
        <v>0.89500000000000002</v>
      </c>
      <c r="AT125" s="101">
        <v>8.5060000000000002</v>
      </c>
      <c r="AU125" s="101">
        <v>8.4779999999999998</v>
      </c>
      <c r="AV125" s="101">
        <v>0</v>
      </c>
      <c r="AW125" s="101">
        <v>2.0099999999999998</v>
      </c>
      <c r="AX125" s="101">
        <v>72.626999999999995</v>
      </c>
      <c r="AY125" s="101">
        <v>0</v>
      </c>
      <c r="AZ125" s="101">
        <v>1.7849999999999999</v>
      </c>
      <c r="BA125" s="101">
        <v>4.6900000000000004</v>
      </c>
      <c r="BB125" s="101">
        <v>8.2720000000000002</v>
      </c>
      <c r="BC125" s="101">
        <v>4532.2269999999999</v>
      </c>
      <c r="BD125" s="101">
        <v>0</v>
      </c>
      <c r="BE125" s="101">
        <v>8.4589999999999996</v>
      </c>
      <c r="BF125" s="101">
        <v>9.0500000000000007</v>
      </c>
      <c r="BG125" s="101">
        <v>1.016</v>
      </c>
      <c r="BH125" s="101">
        <v>3.4000000000000002E-2</v>
      </c>
      <c r="BI125" s="101">
        <v>4.2000000000000003E-2</v>
      </c>
      <c r="BJ125" s="101">
        <v>17.413</v>
      </c>
      <c r="BK125" s="101">
        <v>0</v>
      </c>
      <c r="BL125" s="101">
        <v>0</v>
      </c>
      <c r="BM125" s="37">
        <f t="shared" si="10"/>
        <v>4796.579999999999</v>
      </c>
      <c r="BN125" s="37">
        <f t="shared" si="11"/>
        <v>4796.579999999999</v>
      </c>
      <c r="BO125" s="8"/>
      <c r="BP125" s="468" t="s">
        <v>116</v>
      </c>
      <c r="BQ125" s="470"/>
      <c r="BR125" s="470"/>
      <c r="BS125" s="470"/>
      <c r="BT125" s="102">
        <f>I121</f>
        <v>0</v>
      </c>
      <c r="BV125" s="468" t="s">
        <v>121</v>
      </c>
      <c r="BW125" s="469"/>
      <c r="BX125" s="469"/>
      <c r="BY125" s="469"/>
      <c r="BZ125" s="82">
        <f>BW120</f>
        <v>-2943.3929999999991</v>
      </c>
      <c r="CA125" s="103"/>
    </row>
    <row r="126" spans="1:79">
      <c r="B126" s="90" t="s">
        <v>112</v>
      </c>
      <c r="C126" s="36"/>
      <c r="D126" s="34"/>
      <c r="E126" s="34"/>
      <c r="F126" s="34"/>
      <c r="G126" s="34"/>
      <c r="H126" s="34"/>
      <c r="I126" s="34"/>
      <c r="J126" s="34"/>
      <c r="K126" s="34"/>
      <c r="L126" s="36">
        <v>0</v>
      </c>
      <c r="M126" s="35">
        <v>0</v>
      </c>
      <c r="N126" s="35">
        <v>5.8609999999999998</v>
      </c>
      <c r="O126" s="35">
        <v>25.091000000000001</v>
      </c>
      <c r="P126" s="35">
        <v>12.461</v>
      </c>
      <c r="Q126" s="35">
        <v>32.200000000000003</v>
      </c>
      <c r="R126" s="35">
        <v>10.539</v>
      </c>
      <c r="S126" s="35">
        <v>0.61799999999999999</v>
      </c>
      <c r="T126" s="35">
        <v>0</v>
      </c>
      <c r="U126" s="35">
        <v>5.194</v>
      </c>
      <c r="V126" s="35">
        <v>4.782</v>
      </c>
      <c r="W126" s="35">
        <v>0.58199999999999996</v>
      </c>
      <c r="X126" s="35">
        <v>5.4349999999999996</v>
      </c>
      <c r="Y126" s="35">
        <v>3.3140000000000001</v>
      </c>
      <c r="Z126" s="35">
        <v>0.51700000000000002</v>
      </c>
      <c r="AA126" s="35">
        <v>0</v>
      </c>
      <c r="AB126" s="35">
        <v>3.339</v>
      </c>
      <c r="AC126" s="35">
        <v>51.417000000000002</v>
      </c>
      <c r="AD126" s="35">
        <v>12.97</v>
      </c>
      <c r="AE126" s="35">
        <v>285.96300000000002</v>
      </c>
      <c r="AF126" s="35">
        <v>0</v>
      </c>
      <c r="AG126" s="35">
        <v>0</v>
      </c>
      <c r="AH126" s="35">
        <v>0</v>
      </c>
      <c r="AI126" s="35">
        <v>444.10399999999998</v>
      </c>
      <c r="AJ126" s="35">
        <v>3.7989999999999999</v>
      </c>
      <c r="AK126" s="35">
        <v>9.8390000000000004</v>
      </c>
      <c r="AL126" s="35">
        <v>72.292000000000002</v>
      </c>
      <c r="AM126" s="35">
        <v>88.884</v>
      </c>
      <c r="AN126" s="35">
        <v>3.4340000000000002</v>
      </c>
      <c r="AO126" s="35">
        <v>234.86799999999999</v>
      </c>
      <c r="AP126" s="35">
        <v>9.8989999999999991</v>
      </c>
      <c r="AQ126" s="35">
        <v>4.0339999999999998</v>
      </c>
      <c r="AR126" s="35">
        <v>19.231999999999999</v>
      </c>
      <c r="AS126" s="35">
        <v>1.964</v>
      </c>
      <c r="AT126" s="35">
        <v>22.401</v>
      </c>
      <c r="AU126" s="35">
        <v>5.5890000000000004</v>
      </c>
      <c r="AV126" s="35">
        <v>2.448</v>
      </c>
      <c r="AW126" s="35">
        <v>70.069000000000003</v>
      </c>
      <c r="AX126" s="35">
        <v>18.649999999999999</v>
      </c>
      <c r="AY126" s="35">
        <v>0.20799999999999999</v>
      </c>
      <c r="AZ126" s="35">
        <v>1.161</v>
      </c>
      <c r="BA126" s="35">
        <v>3.5790000000000002</v>
      </c>
      <c r="BB126" s="35">
        <v>2.448</v>
      </c>
      <c r="BC126" s="35">
        <v>0</v>
      </c>
      <c r="BD126" s="35">
        <v>0</v>
      </c>
      <c r="BE126" s="35">
        <v>4.1390000000000002</v>
      </c>
      <c r="BF126" s="35">
        <v>4.4290000000000003</v>
      </c>
      <c r="BG126" s="35">
        <v>0</v>
      </c>
      <c r="BH126" s="35">
        <v>0</v>
      </c>
      <c r="BI126" s="35">
        <v>3.7029999999999998</v>
      </c>
      <c r="BJ126" s="35">
        <v>0</v>
      </c>
      <c r="BK126" s="35">
        <v>0</v>
      </c>
      <c r="BL126" s="35">
        <v>0</v>
      </c>
      <c r="BM126" s="37">
        <f t="shared" si="10"/>
        <v>1491.4560000000001</v>
      </c>
      <c r="BN126" s="37">
        <f t="shared" si="11"/>
        <v>1491.4560000000001</v>
      </c>
      <c r="BO126" s="8"/>
      <c r="BP126" s="468" t="s">
        <v>117</v>
      </c>
      <c r="BQ126" s="469"/>
      <c r="BR126" s="469"/>
      <c r="BS126" s="469"/>
      <c r="BT126" s="82">
        <f>H121+F121</f>
        <v>17441.720999999998</v>
      </c>
      <c r="BV126" s="468" t="s">
        <v>122</v>
      </c>
      <c r="BW126" s="469"/>
      <c r="BX126" s="469"/>
      <c r="BY126" s="469"/>
      <c r="BZ126" s="82">
        <f>BX120</f>
        <v>0</v>
      </c>
      <c r="CA126" s="7"/>
    </row>
    <row r="127" spans="1:79">
      <c r="B127" s="90" t="s">
        <v>253</v>
      </c>
      <c r="C127" s="36"/>
      <c r="D127" s="34"/>
      <c r="E127" s="34"/>
      <c r="F127" s="34"/>
      <c r="G127" s="34"/>
      <c r="H127" s="34"/>
      <c r="I127" s="34"/>
      <c r="J127" s="34"/>
      <c r="K127" s="34"/>
      <c r="L127" s="36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-1.208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-37.939</v>
      </c>
      <c r="AL127" s="35">
        <v>0</v>
      </c>
      <c r="AM127" s="35">
        <v>-3.47</v>
      </c>
      <c r="AN127" s="35">
        <v>0</v>
      </c>
      <c r="AO127" s="35">
        <v>0</v>
      </c>
      <c r="AP127" s="35">
        <v>0</v>
      </c>
      <c r="AQ127" s="35">
        <v>-53.792000000000002</v>
      </c>
      <c r="AR127" s="35">
        <v>0</v>
      </c>
      <c r="AS127" s="35">
        <v>-67.17</v>
      </c>
      <c r="AT127" s="35">
        <v>0</v>
      </c>
      <c r="AU127" s="35">
        <v>0</v>
      </c>
      <c r="AV127" s="35">
        <v>0</v>
      </c>
      <c r="AW127" s="35">
        <v>0</v>
      </c>
      <c r="AX127" s="35">
        <v>-4.516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4.3639999999999999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7">
        <f t="shared" si="10"/>
        <v>-163.73099999999999</v>
      </c>
      <c r="BN127" s="37">
        <f t="shared" si="11"/>
        <v>-163.73099999999999</v>
      </c>
      <c r="BO127" s="8"/>
      <c r="BP127" s="468" t="s">
        <v>118</v>
      </c>
      <c r="BQ127" s="469"/>
      <c r="BR127" s="469"/>
      <c r="BS127" s="469"/>
      <c r="BT127" s="82">
        <f>G121</f>
        <v>0</v>
      </c>
      <c r="BV127" s="468" t="s">
        <v>309</v>
      </c>
      <c r="BW127" s="469"/>
      <c r="BX127" s="469"/>
      <c r="BY127" s="469"/>
      <c r="BZ127" s="82">
        <f>BO120</f>
        <v>103160.86000000002</v>
      </c>
      <c r="CA127" s="7"/>
    </row>
    <row r="128" spans="1:79" ht="13.5" thickBot="1">
      <c r="B128" s="90" t="s">
        <v>113</v>
      </c>
      <c r="C128" s="104"/>
      <c r="D128" s="105"/>
      <c r="E128" s="105"/>
      <c r="F128" s="105"/>
      <c r="G128" s="105"/>
      <c r="H128" s="105"/>
      <c r="I128" s="105"/>
      <c r="J128" s="105"/>
      <c r="K128" s="105"/>
      <c r="L128" s="104">
        <v>5501.3019999999997</v>
      </c>
      <c r="M128" s="106">
        <v>2568.7199999999998</v>
      </c>
      <c r="N128" s="106">
        <v>463.505</v>
      </c>
      <c r="O128" s="106">
        <v>2129.498</v>
      </c>
      <c r="P128" s="106">
        <v>1132.5360000000001</v>
      </c>
      <c r="Q128" s="106">
        <v>283.791</v>
      </c>
      <c r="R128" s="106">
        <v>364.255</v>
      </c>
      <c r="S128" s="106">
        <v>257.24799999999999</v>
      </c>
      <c r="T128" s="106">
        <v>0</v>
      </c>
      <c r="U128" s="106">
        <v>300.59500000000003</v>
      </c>
      <c r="V128" s="106">
        <v>137.14500000000001</v>
      </c>
      <c r="W128" s="106">
        <v>44.323</v>
      </c>
      <c r="X128" s="106">
        <v>71.025999999999996</v>
      </c>
      <c r="Y128" s="106">
        <v>156.56700000000001</v>
      </c>
      <c r="Z128" s="106">
        <v>246.43799999999999</v>
      </c>
      <c r="AA128" s="106">
        <v>445.18099999999998</v>
      </c>
      <c r="AB128" s="106">
        <v>261.86799999999999</v>
      </c>
      <c r="AC128" s="106">
        <v>1512.2149999999999</v>
      </c>
      <c r="AD128" s="106">
        <v>573.63699999999994</v>
      </c>
      <c r="AE128" s="106">
        <v>14443.588</v>
      </c>
      <c r="AF128" s="106">
        <v>2274.1179999999999</v>
      </c>
      <c r="AG128" s="106">
        <v>1547.857</v>
      </c>
      <c r="AH128" s="106">
        <v>4713.2309999999998</v>
      </c>
      <c r="AI128" s="106">
        <v>11194.549000000001</v>
      </c>
      <c r="AJ128" s="106">
        <v>11297.541999999999</v>
      </c>
      <c r="AK128" s="106">
        <v>689.12800000000004</v>
      </c>
      <c r="AL128" s="106">
        <v>-7791.4170000000004</v>
      </c>
      <c r="AM128" s="106">
        <v>7002.9660000000003</v>
      </c>
      <c r="AN128" s="106">
        <v>190.321</v>
      </c>
      <c r="AO128" s="106">
        <v>6514.4189999999999</v>
      </c>
      <c r="AP128" s="106">
        <v>2854.058</v>
      </c>
      <c r="AQ128" s="106">
        <v>193.24799999999999</v>
      </c>
      <c r="AR128" s="106">
        <v>3401.0830000000001</v>
      </c>
      <c r="AS128" s="106">
        <v>121.69</v>
      </c>
      <c r="AT128" s="106">
        <v>8125.9430000000002</v>
      </c>
      <c r="AU128" s="106">
        <v>563.04899999999998</v>
      </c>
      <c r="AV128" s="106">
        <v>654.71799999999996</v>
      </c>
      <c r="AW128" s="106">
        <v>17207.151000000002</v>
      </c>
      <c r="AX128" s="106">
        <v>800.56399999999996</v>
      </c>
      <c r="AY128" s="106">
        <v>1.573</v>
      </c>
      <c r="AZ128" s="106">
        <v>209.261</v>
      </c>
      <c r="BA128" s="106">
        <v>1466.018</v>
      </c>
      <c r="BB128" s="106">
        <v>518.99199999999996</v>
      </c>
      <c r="BC128" s="106">
        <v>6181.4949999999999</v>
      </c>
      <c r="BD128" s="106">
        <v>82.539000000000001</v>
      </c>
      <c r="BE128" s="106">
        <v>1079.155</v>
      </c>
      <c r="BF128" s="106">
        <v>1399.4159999999999</v>
      </c>
      <c r="BG128" s="106">
        <v>1704.49</v>
      </c>
      <c r="BH128" s="106">
        <v>0</v>
      </c>
      <c r="BI128" s="106">
        <v>1234.308</v>
      </c>
      <c r="BJ128" s="106">
        <v>0</v>
      </c>
      <c r="BK128" s="106">
        <v>0</v>
      </c>
      <c r="BL128" s="106">
        <v>0</v>
      </c>
      <c r="BM128" s="107">
        <f t="shared" si="10"/>
        <v>116324.90300000001</v>
      </c>
      <c r="BN128" s="107">
        <f t="shared" si="11"/>
        <v>116324.90300000001</v>
      </c>
      <c r="BO128" s="8"/>
      <c r="BP128" s="468"/>
      <c r="BQ128" s="469"/>
      <c r="BR128" s="469"/>
      <c r="BS128" s="469"/>
      <c r="BT128" s="82"/>
      <c r="BV128" s="468" t="s">
        <v>310</v>
      </c>
      <c r="BW128" s="469"/>
      <c r="BX128" s="469"/>
      <c r="BY128" s="469"/>
      <c r="BZ128" s="82">
        <f>BO61</f>
        <v>127697.262</v>
      </c>
      <c r="CA128" s="7"/>
    </row>
    <row r="129" spans="2:79" ht="14.25" thickTop="1" thickBot="1">
      <c r="B129" s="108" t="s">
        <v>114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10">
        <v>18417</v>
      </c>
      <c r="M129" s="111">
        <v>4441</v>
      </c>
      <c r="N129" s="111">
        <v>1097</v>
      </c>
      <c r="O129" s="111">
        <v>8610</v>
      </c>
      <c r="P129" s="111">
        <v>1501</v>
      </c>
      <c r="Q129" s="111">
        <v>44</v>
      </c>
      <c r="R129" s="111">
        <v>2104</v>
      </c>
      <c r="S129" s="111">
        <v>1711</v>
      </c>
      <c r="T129" s="111">
        <v>0</v>
      </c>
      <c r="U129" s="111">
        <v>260</v>
      </c>
      <c r="V129" s="111">
        <v>64</v>
      </c>
      <c r="W129" s="111">
        <v>110</v>
      </c>
      <c r="X129" s="111">
        <v>346</v>
      </c>
      <c r="Y129" s="111">
        <v>2319</v>
      </c>
      <c r="Z129" s="111">
        <v>1227</v>
      </c>
      <c r="AA129" s="111">
        <v>441</v>
      </c>
      <c r="AB129" s="111">
        <v>608</v>
      </c>
      <c r="AC129" s="111">
        <v>889</v>
      </c>
      <c r="AD129" s="111">
        <v>680</v>
      </c>
      <c r="AE129" s="111">
        <v>21914</v>
      </c>
      <c r="AF129" s="111">
        <v>2977</v>
      </c>
      <c r="AG129" s="111">
        <v>1673</v>
      </c>
      <c r="AH129" s="111">
        <v>1447</v>
      </c>
      <c r="AI129" s="111">
        <v>28877</v>
      </c>
      <c r="AJ129" s="111">
        <v>7492</v>
      </c>
      <c r="AK129" s="111">
        <v>479</v>
      </c>
      <c r="AL129" s="111">
        <v>497</v>
      </c>
      <c r="AM129" s="111">
        <v>3302</v>
      </c>
      <c r="AN129" s="111">
        <v>189</v>
      </c>
      <c r="AO129" s="111">
        <v>9486</v>
      </c>
      <c r="AP129" s="111">
        <v>8999</v>
      </c>
      <c r="AQ129" s="111">
        <v>513</v>
      </c>
      <c r="AR129" s="111">
        <v>1362</v>
      </c>
      <c r="AS129" s="111">
        <v>507</v>
      </c>
      <c r="AT129" s="111">
        <v>1602</v>
      </c>
      <c r="AU129" s="111">
        <v>195</v>
      </c>
      <c r="AV129" s="111">
        <v>105</v>
      </c>
      <c r="AW129" s="111">
        <v>715</v>
      </c>
      <c r="AX129" s="111">
        <v>2035</v>
      </c>
      <c r="AY129" s="111">
        <v>13</v>
      </c>
      <c r="AZ129" s="111">
        <v>374</v>
      </c>
      <c r="BA129" s="111">
        <v>953</v>
      </c>
      <c r="BB129" s="111">
        <v>5301</v>
      </c>
      <c r="BC129" s="111">
        <v>20560</v>
      </c>
      <c r="BD129" s="111">
        <v>222</v>
      </c>
      <c r="BE129" s="111">
        <v>13988</v>
      </c>
      <c r="BF129" s="111">
        <v>4477</v>
      </c>
      <c r="BG129" s="111">
        <v>1771</v>
      </c>
      <c r="BH129" s="111">
        <v>1284</v>
      </c>
      <c r="BI129" s="111">
        <v>5374</v>
      </c>
      <c r="BJ129" s="111">
        <v>11942</v>
      </c>
      <c r="BK129" s="111">
        <v>0</v>
      </c>
      <c r="BL129" s="111">
        <v>0</v>
      </c>
      <c r="BM129" s="89">
        <f t="shared" si="10"/>
        <v>205494</v>
      </c>
      <c r="BN129" s="112">
        <f t="shared" si="11"/>
        <v>205494</v>
      </c>
      <c r="BO129" s="8"/>
      <c r="BP129" s="11" t="s">
        <v>82</v>
      </c>
      <c r="BQ129" s="12"/>
      <c r="BR129" s="12"/>
      <c r="BS129" s="12"/>
      <c r="BT129" s="112">
        <f>BT123+BT124+BT125+BT126+BT127</f>
        <v>220297.80299999996</v>
      </c>
      <c r="BV129" s="11" t="s">
        <v>82</v>
      </c>
      <c r="BW129" s="12"/>
      <c r="BX129" s="12"/>
      <c r="BY129" s="12"/>
      <c r="BZ129" s="112">
        <f>BZ123+BZ124+BZ125+BZ126+BZ127-BZ128</f>
        <v>220297.80300000007</v>
      </c>
      <c r="CA129" s="7"/>
    </row>
    <row r="130" spans="2:7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scale="15" fitToWidth="3" orientation="landscape" horizontalDpi="300" verticalDpi="3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view="pageLayout" zoomScaleNormal="100" workbookViewId="0">
      <selection activeCell="A12" sqref="A12"/>
    </sheetView>
  </sheetViews>
  <sheetFormatPr defaultColWidth="9.140625" defaultRowHeight="14.25"/>
  <cols>
    <col min="1" max="1" width="86" style="115" customWidth="1"/>
    <col min="2" max="5" width="8.85546875" style="115" customWidth="1"/>
    <col min="6" max="6" width="8.42578125" style="115" bestFit="1" customWidth="1"/>
    <col min="7" max="7" width="15" style="115" bestFit="1" customWidth="1"/>
    <col min="8" max="16384" width="9.140625" style="115"/>
  </cols>
  <sheetData>
    <row r="1" spans="1:6" ht="15">
      <c r="A1" s="118"/>
      <c r="F1" s="414"/>
    </row>
    <row r="2" spans="1:6" ht="15">
      <c r="A2" s="119" t="s">
        <v>162</v>
      </c>
      <c r="F2" s="414"/>
    </row>
    <row r="3" spans="1:6">
      <c r="A3" s="194" t="s">
        <v>0</v>
      </c>
      <c r="F3" s="414"/>
    </row>
    <row r="4" spans="1:6">
      <c r="F4" s="414"/>
    </row>
    <row r="5" spans="1:6" ht="30" customHeight="1">
      <c r="A5" s="137" t="s">
        <v>1</v>
      </c>
      <c r="B5" s="198">
        <v>2015</v>
      </c>
      <c r="C5" s="198">
        <v>2016</v>
      </c>
      <c r="D5" s="198">
        <v>2017</v>
      </c>
      <c r="E5" s="198">
        <v>2018</v>
      </c>
      <c r="F5" s="415">
        <v>2019</v>
      </c>
    </row>
    <row r="6" spans="1:6" ht="15">
      <c r="A6" s="120" t="s">
        <v>3</v>
      </c>
      <c r="B6" s="121"/>
      <c r="C6" s="121"/>
      <c r="D6" s="195"/>
      <c r="F6" s="414"/>
    </row>
    <row r="7" spans="1:6" ht="15">
      <c r="A7" s="133" t="s">
        <v>312</v>
      </c>
      <c r="B7" s="134">
        <f>+B8+B9</f>
        <v>11144.703</v>
      </c>
      <c r="C7" s="134">
        <f>+C8+C9</f>
        <v>11642.267</v>
      </c>
      <c r="D7" s="134">
        <f>+D8+D9</f>
        <v>10497.77</v>
      </c>
      <c r="E7" s="134">
        <f>+E8+E9</f>
        <v>9316.280999999999</v>
      </c>
      <c r="F7" s="416">
        <f>+F8+F9</f>
        <v>9843.3350000000009</v>
      </c>
    </row>
    <row r="8" spans="1:6">
      <c r="A8" s="475" t="s">
        <v>276</v>
      </c>
      <c r="B8" s="122">
        <v>8609.8909999999996</v>
      </c>
      <c r="C8" s="122">
        <v>9183.06</v>
      </c>
      <c r="D8" s="122">
        <v>8025.1819999999998</v>
      </c>
      <c r="E8" s="122">
        <v>6608.5230000000001</v>
      </c>
      <c r="F8" s="417">
        <v>6446.4570000000003</v>
      </c>
    </row>
    <row r="9" spans="1:6">
      <c r="A9" s="128" t="s">
        <v>265</v>
      </c>
      <c r="B9" s="122">
        <v>2534.8119999999999</v>
      </c>
      <c r="C9" s="122">
        <v>2459.2069999999999</v>
      </c>
      <c r="D9" s="122">
        <v>2472.5880000000002</v>
      </c>
      <c r="E9" s="122">
        <v>2707.7579999999998</v>
      </c>
      <c r="F9" s="417">
        <v>3396.8780000000002</v>
      </c>
    </row>
    <row r="10" spans="1:6" ht="15">
      <c r="A10" s="133" t="s">
        <v>313</v>
      </c>
      <c r="B10" s="135">
        <f>SUM(B11:B15)</f>
        <v>25418.615000000002</v>
      </c>
      <c r="C10" s="135">
        <f>SUM(C11:C15)</f>
        <v>23357.933000000001</v>
      </c>
      <c r="D10" s="135">
        <f>SUM(D11:D15)</f>
        <v>24448.62</v>
      </c>
      <c r="E10" s="135">
        <f>SUM(E11:E15)</f>
        <v>30133.088000000003</v>
      </c>
      <c r="F10" s="418">
        <f>SUM(F11:F15)</f>
        <v>29470.365999999998</v>
      </c>
    </row>
    <row r="11" spans="1:6">
      <c r="A11" s="128" t="s">
        <v>270</v>
      </c>
      <c r="B11" s="122">
        <v>517.33100000000002</v>
      </c>
      <c r="C11" s="122">
        <v>457.78699999999998</v>
      </c>
      <c r="D11" s="122">
        <v>492.654</v>
      </c>
      <c r="E11" s="122">
        <v>498.44200000000001</v>
      </c>
      <c r="F11" s="417">
        <v>614.92700000000002</v>
      </c>
    </row>
    <row r="12" spans="1:6">
      <c r="A12" s="475" t="s">
        <v>271</v>
      </c>
      <c r="B12" s="122">
        <v>4909.0029999999997</v>
      </c>
      <c r="C12" s="122">
        <v>5630.0559999999996</v>
      </c>
      <c r="D12" s="122">
        <v>5661.1369999999997</v>
      </c>
      <c r="E12" s="122">
        <v>5796.4459999999999</v>
      </c>
      <c r="F12" s="417">
        <v>6512.6449999999995</v>
      </c>
    </row>
    <row r="13" spans="1:6">
      <c r="A13" s="475" t="s">
        <v>275</v>
      </c>
      <c r="B13" s="122">
        <v>3685.5479999999998</v>
      </c>
      <c r="C13" s="122">
        <v>3781.364</v>
      </c>
      <c r="D13" s="122">
        <v>3519.6080000000002</v>
      </c>
      <c r="E13" s="122">
        <v>3633.9719999999998</v>
      </c>
      <c r="F13" s="417">
        <v>4174.99</v>
      </c>
    </row>
    <row r="14" spans="1:6">
      <c r="A14" s="128" t="s">
        <v>268</v>
      </c>
      <c r="B14" s="122">
        <v>4918.6940000000004</v>
      </c>
      <c r="C14" s="122">
        <v>5011.5330000000004</v>
      </c>
      <c r="D14" s="122">
        <v>4341.1289999999999</v>
      </c>
      <c r="E14" s="122">
        <v>4263.1720000000005</v>
      </c>
      <c r="F14" s="417">
        <v>4718.58</v>
      </c>
    </row>
    <row r="15" spans="1:6">
      <c r="A15" s="475" t="s">
        <v>197</v>
      </c>
      <c r="B15" s="122">
        <v>11388.039000000001</v>
      </c>
      <c r="C15" s="122">
        <v>8477.1929999999993</v>
      </c>
      <c r="D15" s="122">
        <v>10434.092000000001</v>
      </c>
      <c r="E15" s="122">
        <v>15941.056</v>
      </c>
      <c r="F15" s="417">
        <v>13449.224</v>
      </c>
    </row>
    <row r="16" spans="1:6" ht="15">
      <c r="A16" s="133" t="s">
        <v>314</v>
      </c>
      <c r="B16" s="135">
        <v>116785.447</v>
      </c>
      <c r="C16" s="135">
        <f>SUM(C17:C30)</f>
        <v>127762.678</v>
      </c>
      <c r="D16" s="135">
        <f>SUM(D17:D30)</f>
        <v>135939.31</v>
      </c>
      <c r="E16" s="135">
        <f>SUM(E17:E30)</f>
        <v>138894.58599999998</v>
      </c>
      <c r="F16" s="418">
        <f>SUM(F17:F30)</f>
        <v>154893.451</v>
      </c>
    </row>
    <row r="17" spans="1:6">
      <c r="A17" s="475" t="s">
        <v>260</v>
      </c>
      <c r="B17" s="122">
        <v>15304.75</v>
      </c>
      <c r="C17" s="122">
        <v>17864.093000000001</v>
      </c>
      <c r="D17" s="122">
        <v>19635.815999999999</v>
      </c>
      <c r="E17" s="122">
        <v>21521.889000000003</v>
      </c>
      <c r="F17" s="417">
        <v>23636.421000000002</v>
      </c>
    </row>
    <row r="18" spans="1:6">
      <c r="A18" s="128" t="s">
        <v>72</v>
      </c>
      <c r="B18" s="122">
        <v>14639.398000000001</v>
      </c>
      <c r="C18" s="122">
        <v>18541.433000000001</v>
      </c>
      <c r="D18" s="122">
        <v>21996.581999999999</v>
      </c>
      <c r="E18" s="122">
        <v>19175.713</v>
      </c>
      <c r="F18" s="417">
        <v>22537.073</v>
      </c>
    </row>
    <row r="19" spans="1:6">
      <c r="A19" s="128" t="s">
        <v>73</v>
      </c>
      <c r="B19" s="122">
        <v>12619.695</v>
      </c>
      <c r="C19" s="122">
        <v>11260.763999999999</v>
      </c>
      <c r="D19" s="122">
        <v>15061.66</v>
      </c>
      <c r="E19" s="122">
        <v>15174.387000000001</v>
      </c>
      <c r="F19" s="417">
        <v>17141.281999999999</v>
      </c>
    </row>
    <row r="20" spans="1:6">
      <c r="A20" s="128" t="s">
        <v>173</v>
      </c>
      <c r="B20" s="122">
        <v>6503.027</v>
      </c>
      <c r="C20" s="122">
        <v>5299.37</v>
      </c>
      <c r="D20" s="122">
        <v>5150.4430000000002</v>
      </c>
      <c r="E20" s="122">
        <v>5738.2759999999998</v>
      </c>
      <c r="F20" s="417">
        <v>5458.8979999999992</v>
      </c>
    </row>
    <row r="21" spans="1:6">
      <c r="A21" s="128" t="s">
        <v>174</v>
      </c>
      <c r="B21" s="122">
        <v>11517.223</v>
      </c>
      <c r="C21" s="122">
        <v>13188.687000000002</v>
      </c>
      <c r="D21" s="122">
        <v>13257.64</v>
      </c>
      <c r="E21" s="122">
        <v>14475.338</v>
      </c>
      <c r="F21" s="417">
        <v>15818.884</v>
      </c>
    </row>
    <row r="22" spans="1:6">
      <c r="A22" s="128" t="s">
        <v>175</v>
      </c>
      <c r="B22" s="122">
        <v>16334.933000000001</v>
      </c>
      <c r="C22" s="122">
        <v>19129.183000000001</v>
      </c>
      <c r="D22" s="122">
        <v>17269.212</v>
      </c>
      <c r="E22" s="122">
        <v>16473.276000000002</v>
      </c>
      <c r="F22" s="417">
        <v>18095.61</v>
      </c>
    </row>
    <row r="23" spans="1:6">
      <c r="A23" s="128" t="s">
        <v>176</v>
      </c>
      <c r="B23" s="122">
        <v>2091.4830000000002</v>
      </c>
      <c r="C23" s="122">
        <v>2041.4169999999999</v>
      </c>
      <c r="D23" s="122">
        <v>2175.5079999999998</v>
      </c>
      <c r="E23" s="122">
        <v>2145.4760000000001</v>
      </c>
      <c r="F23" s="417">
        <v>2168.1849999999999</v>
      </c>
    </row>
    <row r="24" spans="1:6">
      <c r="A24" s="128" t="s">
        <v>177</v>
      </c>
      <c r="B24" s="122">
        <v>3629.9949999999999</v>
      </c>
      <c r="C24" s="122">
        <v>4118.1499999999996</v>
      </c>
      <c r="D24" s="122">
        <v>3990.386</v>
      </c>
      <c r="E24" s="122">
        <v>5056.6120000000001</v>
      </c>
      <c r="F24" s="417">
        <v>5484.5309999999999</v>
      </c>
    </row>
    <row r="25" spans="1:6">
      <c r="A25" s="475" t="s">
        <v>261</v>
      </c>
      <c r="B25" s="122">
        <v>18244.603999999999</v>
      </c>
      <c r="C25" s="122">
        <v>19523.988999999998</v>
      </c>
      <c r="D25" s="122">
        <v>19662.050999999999</v>
      </c>
      <c r="E25" s="122">
        <v>20773.847000000002</v>
      </c>
      <c r="F25" s="417">
        <v>24682.268</v>
      </c>
    </row>
    <row r="26" spans="1:6">
      <c r="A26" s="128" t="s">
        <v>74</v>
      </c>
      <c r="B26" s="122">
        <v>8717.3349999999991</v>
      </c>
      <c r="C26" s="122">
        <v>9363.152</v>
      </c>
      <c r="D26" s="122">
        <v>9502.3970000000008</v>
      </c>
      <c r="E26" s="122">
        <v>9983.5789999999997</v>
      </c>
      <c r="F26" s="417">
        <v>10230.906999999999</v>
      </c>
    </row>
    <row r="27" spans="1:6">
      <c r="A27" s="128" t="s">
        <v>178</v>
      </c>
      <c r="B27" s="122">
        <v>3201.4630000000002</v>
      </c>
      <c r="C27" s="122">
        <v>3543.6010000000001</v>
      </c>
      <c r="D27" s="122">
        <v>4268.4840000000004</v>
      </c>
      <c r="E27" s="122">
        <v>4136.8999999999996</v>
      </c>
      <c r="F27" s="417">
        <v>4423.3069999999998</v>
      </c>
    </row>
    <row r="28" spans="1:6">
      <c r="A28" s="128" t="s">
        <v>179</v>
      </c>
      <c r="B28" s="122">
        <v>1739.7059999999999</v>
      </c>
      <c r="C28" s="122">
        <v>1493.5840000000001</v>
      </c>
      <c r="D28" s="122">
        <v>1637.02</v>
      </c>
      <c r="E28" s="122">
        <v>1563.1969999999999</v>
      </c>
      <c r="F28" s="417">
        <v>2200.9929999999999</v>
      </c>
    </row>
    <row r="29" spans="1:6">
      <c r="A29" s="128" t="s">
        <v>180</v>
      </c>
      <c r="B29" s="122">
        <v>1338.4059999999999</v>
      </c>
      <c r="C29" s="122">
        <v>1454.5429999999999</v>
      </c>
      <c r="D29" s="122">
        <v>1352.578</v>
      </c>
      <c r="E29" s="122">
        <v>1656.1399999999999</v>
      </c>
      <c r="F29" s="417">
        <v>1953.0450000000001</v>
      </c>
    </row>
    <row r="30" spans="1:6">
      <c r="A30" s="128" t="s">
        <v>181</v>
      </c>
      <c r="B30" s="122">
        <v>903.42899999999997</v>
      </c>
      <c r="C30" s="122">
        <v>940.71199999999999</v>
      </c>
      <c r="D30" s="122">
        <v>979.53300000000002</v>
      </c>
      <c r="E30" s="122">
        <v>1019.956</v>
      </c>
      <c r="F30" s="417">
        <v>1062.047</v>
      </c>
    </row>
    <row r="31" spans="1:6" ht="15">
      <c r="A31" s="133" t="s">
        <v>2</v>
      </c>
      <c r="B31" s="135">
        <f>+B7+B16+B10</f>
        <v>153348.76499999998</v>
      </c>
      <c r="C31" s="135">
        <f>+C7+C16+C10</f>
        <v>162762.878</v>
      </c>
      <c r="D31" s="135">
        <f>+D7+D16+D10</f>
        <v>170885.69999999998</v>
      </c>
      <c r="E31" s="135">
        <f>+E7+E16+E10</f>
        <v>178343.95499999996</v>
      </c>
      <c r="F31" s="418">
        <f>+F7+F16+F10</f>
        <v>194207.152</v>
      </c>
    </row>
    <row r="32" spans="1:6">
      <c r="A32" s="117" t="s">
        <v>272</v>
      </c>
      <c r="B32" s="122">
        <v>20562.048999999999</v>
      </c>
      <c r="C32" s="122">
        <v>21639.197</v>
      </c>
      <c r="D32" s="122">
        <v>24409.475999999999</v>
      </c>
      <c r="E32" s="122">
        <v>27642.281999999999</v>
      </c>
      <c r="F32" s="417">
        <v>27621.437000000002</v>
      </c>
    </row>
    <row r="33" spans="1:7" ht="15">
      <c r="A33" s="476" t="s">
        <v>262</v>
      </c>
      <c r="B33" s="135">
        <f>+B31+B32</f>
        <v>173910.81399999998</v>
      </c>
      <c r="C33" s="135">
        <f>+C31+C32</f>
        <v>184402.07500000001</v>
      </c>
      <c r="D33" s="135">
        <f>+D31+D32</f>
        <v>195295.17599999998</v>
      </c>
      <c r="E33" s="135">
        <f>+E31+E32</f>
        <v>205986.23699999996</v>
      </c>
      <c r="F33" s="418">
        <f>+F31+F32</f>
        <v>221828.58900000001</v>
      </c>
      <c r="G33" s="116"/>
    </row>
    <row r="34" spans="1:7" ht="15">
      <c r="A34" s="120" t="s">
        <v>4</v>
      </c>
      <c r="B34" s="117"/>
      <c r="C34" s="117"/>
      <c r="D34" s="196"/>
      <c r="F34" s="414"/>
    </row>
    <row r="35" spans="1:7" ht="15">
      <c r="A35" s="126" t="s">
        <v>5</v>
      </c>
      <c r="B35" s="134">
        <f>SUM(B36:B38)</f>
        <v>142654.08700000003</v>
      </c>
      <c r="C35" s="135">
        <v>154670.67800000001</v>
      </c>
      <c r="D35" s="135">
        <f>SUM(D36:D38)</f>
        <v>169186.24300000002</v>
      </c>
      <c r="E35" s="135">
        <f>SUM(E36:E38)</f>
        <v>178485.79300000001</v>
      </c>
      <c r="F35" s="418">
        <f>SUM(F36:F38)</f>
        <v>192459.851</v>
      </c>
    </row>
    <row r="36" spans="1:7">
      <c r="A36" s="130" t="s">
        <v>182</v>
      </c>
      <c r="B36" s="124">
        <v>107032.535</v>
      </c>
      <c r="C36" s="124">
        <v>117729.249</v>
      </c>
      <c r="D36" s="124">
        <v>133977.54500000001</v>
      </c>
      <c r="E36" s="124">
        <v>140388.677</v>
      </c>
      <c r="F36" s="419">
        <v>147759.614</v>
      </c>
      <c r="G36" s="116"/>
    </row>
    <row r="37" spans="1:7">
      <c r="A37" s="131" t="s">
        <v>259</v>
      </c>
      <c r="B37" s="124">
        <v>35233.398000000001</v>
      </c>
      <c r="C37" s="124">
        <v>36569.964</v>
      </c>
      <c r="D37" s="124">
        <v>34699.139000000003</v>
      </c>
      <c r="E37" s="124">
        <v>37343.499000000003</v>
      </c>
      <c r="F37" s="419">
        <v>43954.152999999998</v>
      </c>
    </row>
    <row r="38" spans="1:7">
      <c r="A38" s="128" t="s">
        <v>106</v>
      </c>
      <c r="B38" s="122">
        <v>388.154</v>
      </c>
      <c r="C38" s="122">
        <v>371.46499999999997</v>
      </c>
      <c r="D38" s="122">
        <v>509.55900000000003</v>
      </c>
      <c r="E38" s="122">
        <v>753.61699999999996</v>
      </c>
      <c r="F38" s="419">
        <v>746.08399999999995</v>
      </c>
    </row>
    <row r="39" spans="1:7" ht="15">
      <c r="A39" s="126" t="s">
        <v>6</v>
      </c>
      <c r="B39" s="134">
        <v>47078.161</v>
      </c>
      <c r="C39" s="135">
        <v>47761.139000000003</v>
      </c>
      <c r="D39" s="135">
        <v>58113.239000000001</v>
      </c>
      <c r="E39" s="135">
        <v>57385.133999999998</v>
      </c>
      <c r="F39" s="418">
        <v>55649.841999999997</v>
      </c>
      <c r="G39" s="116"/>
    </row>
    <row r="40" spans="1:7">
      <c r="A40" s="131" t="s">
        <v>130</v>
      </c>
      <c r="B40" s="122">
        <v>32167.161</v>
      </c>
      <c r="C40" s="122">
        <f>+C39-C41</f>
        <v>34293.139000000003</v>
      </c>
      <c r="D40" s="122">
        <f>+D39-D41</f>
        <v>44808.264999999999</v>
      </c>
      <c r="E40" s="122">
        <f>+E39-E41</f>
        <v>43696.835999999996</v>
      </c>
      <c r="F40" s="417">
        <v>43114.21</v>
      </c>
    </row>
    <row r="41" spans="1:7">
      <c r="A41" s="132" t="s">
        <v>183</v>
      </c>
      <c r="B41" s="122">
        <v>14911</v>
      </c>
      <c r="C41" s="125">
        <v>13468</v>
      </c>
      <c r="D41" s="125">
        <v>13304.974</v>
      </c>
      <c r="E41" s="125">
        <v>13688.298000000001</v>
      </c>
      <c r="F41" s="417">
        <v>12535.632</v>
      </c>
    </row>
    <row r="42" spans="1:7" ht="15">
      <c r="A42" s="126" t="s">
        <v>7</v>
      </c>
      <c r="B42" s="134">
        <v>4592.3630000000003</v>
      </c>
      <c r="C42" s="135">
        <v>4895.5709999999999</v>
      </c>
      <c r="D42" s="135">
        <v>-924.00300000000004</v>
      </c>
      <c r="E42" s="135">
        <v>-767.42899999999997</v>
      </c>
      <c r="F42" s="418">
        <v>-3671.0250000000001</v>
      </c>
      <c r="G42" s="116"/>
    </row>
    <row r="43" spans="1:7" ht="15">
      <c r="A43" s="126" t="s">
        <v>273</v>
      </c>
      <c r="B43" s="135">
        <f>+B39+B42</f>
        <v>51670.523999999998</v>
      </c>
      <c r="C43" s="135">
        <f>+C39+C42</f>
        <v>52656.710000000006</v>
      </c>
      <c r="D43" s="135">
        <f>+D39+D42</f>
        <v>57189.236000000004</v>
      </c>
      <c r="E43" s="135">
        <f>+E39+E42</f>
        <v>56617.705000000002</v>
      </c>
      <c r="F43" s="418">
        <f>+F39+F42</f>
        <v>51978.816999999995</v>
      </c>
    </row>
    <row r="44" spans="1:7" ht="15">
      <c r="A44" s="126" t="s">
        <v>269</v>
      </c>
      <c r="B44" s="135">
        <f>+B45-B48</f>
        <v>-20413.797000000006</v>
      </c>
      <c r="C44" s="135">
        <f>+C45-C48</f>
        <v>-22925.312999999995</v>
      </c>
      <c r="D44" s="135">
        <f>+D45-D48</f>
        <v>-31080.303</v>
      </c>
      <c r="E44" s="135">
        <f>+E45-E48</f>
        <v>-29117.260999999999</v>
      </c>
      <c r="F44" s="418">
        <f>+F45-F48</f>
        <v>-22610.078999999983</v>
      </c>
    </row>
    <row r="45" spans="1:7" ht="15">
      <c r="A45" s="126" t="s">
        <v>8</v>
      </c>
      <c r="B45" s="134">
        <v>71538.563999999998</v>
      </c>
      <c r="C45" s="135">
        <v>76476.978000000003</v>
      </c>
      <c r="D45" s="135">
        <f>SUM(D46:D47)</f>
        <v>82158.343999999997</v>
      </c>
      <c r="E45" s="135">
        <f>SUM(E46:E47)</f>
        <v>94477.634000000005</v>
      </c>
      <c r="F45" s="418">
        <f>SUM(F46:F47)</f>
        <v>103605.11600000001</v>
      </c>
      <c r="G45" s="116"/>
    </row>
    <row r="46" spans="1:7">
      <c r="A46" s="131" t="s">
        <v>258</v>
      </c>
      <c r="B46" s="124">
        <v>13903.394</v>
      </c>
      <c r="C46" s="124">
        <v>12412.710999999999</v>
      </c>
      <c r="D46" s="124">
        <v>13944.048000000001</v>
      </c>
      <c r="E46" s="124">
        <v>23163.575000000001</v>
      </c>
      <c r="F46" s="419">
        <v>22442.49</v>
      </c>
    </row>
    <row r="47" spans="1:7">
      <c r="A47" s="130" t="s">
        <v>131</v>
      </c>
      <c r="B47" s="124">
        <v>57635.17</v>
      </c>
      <c r="C47" s="124">
        <v>64064.267</v>
      </c>
      <c r="D47" s="124">
        <v>68214.296000000002</v>
      </c>
      <c r="E47" s="124">
        <v>71314.059000000008</v>
      </c>
      <c r="F47" s="419">
        <v>81162.626000000004</v>
      </c>
    </row>
    <row r="48" spans="1:7" ht="15">
      <c r="A48" s="126" t="s">
        <v>9</v>
      </c>
      <c r="B48" s="134">
        <v>91952.361000000004</v>
      </c>
      <c r="C48" s="135">
        <v>99402.290999999997</v>
      </c>
      <c r="D48" s="135">
        <f>SUM(D49:D50)</f>
        <v>113238.647</v>
      </c>
      <c r="E48" s="135">
        <f>SUM(E49:E50)</f>
        <v>123594.895</v>
      </c>
      <c r="F48" s="418">
        <f>SUM(F49:F50)</f>
        <v>126215.19499999999</v>
      </c>
      <c r="G48" s="116"/>
    </row>
    <row r="49" spans="1:6">
      <c r="A49" s="477" t="s">
        <v>263</v>
      </c>
      <c r="B49" s="124">
        <v>68101.054999999993</v>
      </c>
      <c r="C49" s="124">
        <v>72905.217000000004</v>
      </c>
      <c r="D49" s="124">
        <v>87221.884999999995</v>
      </c>
      <c r="E49" s="124">
        <v>93938.167000000001</v>
      </c>
      <c r="F49" s="419">
        <v>96214.358999999997</v>
      </c>
    </row>
    <row r="50" spans="1:6">
      <c r="A50" s="131" t="s">
        <v>257</v>
      </c>
      <c r="B50" s="124">
        <v>23851.306</v>
      </c>
      <c r="C50" s="124">
        <v>26497.074000000001</v>
      </c>
      <c r="D50" s="124">
        <v>26016.761999999999</v>
      </c>
      <c r="E50" s="124">
        <v>29656.728000000003</v>
      </c>
      <c r="F50" s="419">
        <v>30000.835999999999</v>
      </c>
    </row>
    <row r="51" spans="1:6" ht="15">
      <c r="A51" s="126" t="s">
        <v>10</v>
      </c>
      <c r="B51" s="134">
        <f>+B35+B43+B44</f>
        <v>173910.81400000001</v>
      </c>
      <c r="C51" s="134">
        <f>+C35+C43+C44</f>
        <v>184402.07500000004</v>
      </c>
      <c r="D51" s="134">
        <f>+D35+D43+D44</f>
        <v>195295.17600000004</v>
      </c>
      <c r="E51" s="134">
        <f>+E35+E43+E44</f>
        <v>205986.23700000002</v>
      </c>
      <c r="F51" s="416">
        <f>+F35+F43+F44</f>
        <v>221828.58900000004</v>
      </c>
    </row>
    <row r="52" spans="1:6" ht="15">
      <c r="A52" s="120" t="s">
        <v>14</v>
      </c>
      <c r="B52" s="117"/>
      <c r="C52" s="117"/>
      <c r="D52" s="117"/>
      <c r="E52" s="117"/>
      <c r="F52" s="420"/>
    </row>
    <row r="53" spans="1:6">
      <c r="A53" s="129" t="s">
        <v>11</v>
      </c>
      <c r="B53" s="127">
        <v>63434.264999999999</v>
      </c>
      <c r="C53" s="127">
        <v>65585.475999999995</v>
      </c>
      <c r="D53" s="127">
        <v>68985.985000000001</v>
      </c>
      <c r="E53" s="127">
        <v>74452.419000000009</v>
      </c>
      <c r="F53" s="421">
        <v>78845.403000000006</v>
      </c>
    </row>
    <row r="54" spans="1:6">
      <c r="A54" s="478" t="s">
        <v>264</v>
      </c>
      <c r="B54" s="127">
        <v>88635.259000000005</v>
      </c>
      <c r="C54" s="127">
        <v>95636.813000000024</v>
      </c>
      <c r="D54" s="127">
        <v>100007.58800000002</v>
      </c>
      <c r="E54" s="127">
        <v>102607.83100000006</v>
      </c>
      <c r="F54" s="421">
        <v>113480.48699999999</v>
      </c>
    </row>
    <row r="55" spans="1:6">
      <c r="A55" s="129" t="s">
        <v>12</v>
      </c>
      <c r="B55" s="127">
        <v>20562.048999999999</v>
      </c>
      <c r="C55" s="127">
        <v>21639.197</v>
      </c>
      <c r="D55" s="127">
        <v>24409.475999999999</v>
      </c>
      <c r="E55" s="127">
        <f>E32</f>
        <v>27642.281999999999</v>
      </c>
      <c r="F55" s="421">
        <f>F32</f>
        <v>27621.437000000002</v>
      </c>
    </row>
    <row r="56" spans="1:6">
      <c r="A56" s="129" t="s">
        <v>13</v>
      </c>
      <c r="B56" s="127">
        <v>1279.241</v>
      </c>
      <c r="C56" s="402">
        <v>1540.5889999999999</v>
      </c>
      <c r="D56" s="402">
        <f>'Q1.9'!BN126+'Q1.9'!BN127</f>
        <v>1892.127</v>
      </c>
      <c r="E56" s="127">
        <v>1283.7049999999999</v>
      </c>
      <c r="F56" s="421">
        <v>1881.2619999999999</v>
      </c>
    </row>
    <row r="57" spans="1:6" ht="15">
      <c r="A57" s="476" t="s">
        <v>262</v>
      </c>
      <c r="B57" s="134">
        <f t="shared" ref="B57:C57" si="0">SUM(B53:B56)</f>
        <v>173910.81400000001</v>
      </c>
      <c r="C57" s="134">
        <f t="shared" si="0"/>
        <v>184402.07500000004</v>
      </c>
      <c r="D57" s="134">
        <f>SUM(D53:D56)</f>
        <v>195295.17600000004</v>
      </c>
      <c r="E57" s="134">
        <f>SUM(E53:E56)</f>
        <v>205986.23700000005</v>
      </c>
      <c r="F57" s="416">
        <f>SUM(F53:F56)</f>
        <v>221828.58900000001</v>
      </c>
    </row>
    <row r="58" spans="1:6">
      <c r="A58" s="200" t="s">
        <v>172</v>
      </c>
    </row>
    <row r="59" spans="1:6">
      <c r="C59" s="403"/>
      <c r="D59" s="403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view="pageLayout" zoomScaleNormal="100" workbookViewId="0">
      <selection activeCell="J24" sqref="J24"/>
    </sheetView>
  </sheetViews>
  <sheetFormatPr defaultRowHeight="15"/>
  <cols>
    <col min="1" max="1" width="85" customWidth="1"/>
    <col min="2" max="5" width="8.5703125" customWidth="1"/>
  </cols>
  <sheetData>
    <row r="1" spans="1:5" ht="15.75">
      <c r="A1" s="4"/>
    </row>
    <row r="2" spans="1:5" ht="15.75">
      <c r="A2" s="5" t="s">
        <v>163</v>
      </c>
    </row>
    <row r="4" spans="1:5" ht="21.95" customHeight="1">
      <c r="A4" s="137" t="s">
        <v>1</v>
      </c>
      <c r="B4" s="208">
        <v>2016</v>
      </c>
      <c r="C4" s="208">
        <v>2017</v>
      </c>
      <c r="D4" s="208">
        <v>2018</v>
      </c>
      <c r="E4" s="208">
        <v>2019</v>
      </c>
    </row>
    <row r="5" spans="1:5">
      <c r="A5" s="120" t="s">
        <v>3</v>
      </c>
      <c r="B5" s="121"/>
      <c r="C5" s="195"/>
    </row>
    <row r="6" spans="1:5">
      <c r="A6" s="133" t="s">
        <v>312</v>
      </c>
      <c r="B6" s="204">
        <f>('Q1.1'!C7/'Q1.1'!B7-1)*100</f>
        <v>4.4645783741388279</v>
      </c>
      <c r="C6" s="204">
        <f>('Q1.1'!D7/'Q1.1'!C7-1)*100</f>
        <v>-9.8305338642379443</v>
      </c>
      <c r="D6" s="204">
        <f>('Q1.1'!E7/'Q1.1'!D7-1)*100</f>
        <v>-11.254666467259245</v>
      </c>
      <c r="E6" s="204">
        <f>('Q1.1'!F7/'Q1.1'!E7-1)*100</f>
        <v>5.6573433111345883</v>
      </c>
    </row>
    <row r="7" spans="1:5">
      <c r="A7" s="475" t="s">
        <v>276</v>
      </c>
      <c r="B7" s="202">
        <f>('Q1.1'!C8/'Q1.1'!B8-1)*100</f>
        <v>6.6570993755902252</v>
      </c>
      <c r="C7" s="202">
        <f>('Q1.1'!D8/'Q1.1'!C8-1)*100</f>
        <v>-12.608847159879167</v>
      </c>
      <c r="D7" s="202">
        <f>('Q1.1'!E8/'Q1.1'!D8-1)*100</f>
        <v>-17.652671303903134</v>
      </c>
      <c r="E7" s="202">
        <f>('Q1.1'!F8/'Q1.1'!E8-1)*100</f>
        <v>-2.4523785420736188</v>
      </c>
    </row>
    <row r="8" spans="1:5">
      <c r="A8" s="128" t="s">
        <v>265</v>
      </c>
      <c r="B8" s="202">
        <f>('Q1.1'!C9/'Q1.1'!B9-1)*100</f>
        <v>-2.9826669591275445</v>
      </c>
      <c r="C8" s="202">
        <f>('Q1.1'!D9/'Q1.1'!C9-1)*100</f>
        <v>0.54411849022877323</v>
      </c>
      <c r="D8" s="202">
        <f>('Q1.1'!E9/'Q1.1'!D9-1)*100</f>
        <v>9.5110871685861085</v>
      </c>
      <c r="E8" s="202">
        <f>('Q1.1'!F9/'Q1.1'!E9-1)*100</f>
        <v>25.449837097702254</v>
      </c>
    </row>
    <row r="9" spans="1:5">
      <c r="A9" s="133" t="s">
        <v>313</v>
      </c>
      <c r="B9" s="203">
        <f>('Q1.1'!C10/'Q1.1'!B10-1)*100</f>
        <v>-8.1069798649533009</v>
      </c>
      <c r="C9" s="203">
        <f>('Q1.1'!D10/'Q1.1'!C10-1)*100</f>
        <v>4.6694499894318398</v>
      </c>
      <c r="D9" s="203">
        <f>('Q1.1'!E10/'Q1.1'!D10-1)*100</f>
        <v>23.250670180975462</v>
      </c>
      <c r="E9" s="203">
        <f>('Q1.1'!F10/'Q1.1'!E10-1)*100</f>
        <v>-2.1993165785066715</v>
      </c>
    </row>
    <row r="10" spans="1:5">
      <c r="A10" s="128" t="s">
        <v>270</v>
      </c>
      <c r="B10" s="202">
        <f>('Q1.1'!C11/'Q1.1'!B11-1)*100</f>
        <v>-11.509845727396971</v>
      </c>
      <c r="C10" s="202">
        <f>('Q1.1'!D11/'Q1.1'!C11-1)*100</f>
        <v>7.6164242322302789</v>
      </c>
      <c r="D10" s="202">
        <f>('Q1.1'!E11/'Q1.1'!D11-1)*100</f>
        <v>1.1748610586740371</v>
      </c>
      <c r="E10" s="202">
        <f>('Q1.1'!F11/'Q1.1'!E11-1)*100</f>
        <v>23.36982036024251</v>
      </c>
    </row>
    <row r="11" spans="1:5">
      <c r="A11" s="475" t="s">
        <v>271</v>
      </c>
      <c r="B11" s="202">
        <f>('Q1.1'!C12/'Q1.1'!B12-1)*100</f>
        <v>14.688379697466058</v>
      </c>
      <c r="C11" s="202">
        <f>('Q1.1'!D12/'Q1.1'!C12-1)*100</f>
        <v>0.55205489963154886</v>
      </c>
      <c r="D11" s="202">
        <f>('Q1.1'!E12/'Q1.1'!D12-1)*100</f>
        <v>2.3901382354816647</v>
      </c>
      <c r="E11" s="202">
        <f>('Q1.1'!F12/'Q1.1'!E12-1)*100</f>
        <v>12.355829761892023</v>
      </c>
    </row>
    <row r="12" spans="1:5">
      <c r="A12" s="475" t="s">
        <v>275</v>
      </c>
      <c r="B12" s="202">
        <f>('Q1.1'!C13/'Q1.1'!B13-1)*100</f>
        <v>2.5997762069575714</v>
      </c>
      <c r="C12" s="202">
        <f>('Q1.1'!D13/'Q1.1'!C13-1)*100</f>
        <v>-6.92226402959355</v>
      </c>
      <c r="D12" s="202">
        <f>('Q1.1'!E13/'Q1.1'!D13-1)*100</f>
        <v>3.2493391309486697</v>
      </c>
      <c r="E12" s="202">
        <f>('Q1.1'!F13/'Q1.1'!E13-1)*100</f>
        <v>14.887786697310833</v>
      </c>
    </row>
    <row r="13" spans="1:5">
      <c r="A13" s="128" t="s">
        <v>268</v>
      </c>
      <c r="B13" s="202">
        <f>('Q1.1'!C14/'Q1.1'!B14-1)*100</f>
        <v>1.8874725689380201</v>
      </c>
      <c r="C13" s="202">
        <f>('Q1.1'!D14/'Q1.1'!C14-1)*100</f>
        <v>-13.377224094902706</v>
      </c>
      <c r="D13" s="202">
        <f>('Q1.1'!E14/'Q1.1'!D14-1)*100</f>
        <v>-1.7957770893239799</v>
      </c>
      <c r="E13" s="202">
        <f>('Q1.1'!F14/'Q1.1'!E14-1)*100</f>
        <v>10.682374532390426</v>
      </c>
    </row>
    <row r="14" spans="1:5">
      <c r="A14" s="475" t="s">
        <v>197</v>
      </c>
      <c r="B14" s="202">
        <f>('Q1.1'!C15/'Q1.1'!B15-1)*100</f>
        <v>-25.560555245727567</v>
      </c>
      <c r="C14" s="202">
        <f>('Q1.1'!D15/'Q1.1'!C15-1)*100</f>
        <v>23.08428037441168</v>
      </c>
      <c r="D14" s="202">
        <f>('Q1.1'!E15/'Q1.1'!D15-1)*100</f>
        <v>52.778564728008902</v>
      </c>
      <c r="E14" s="202">
        <f>('Q1.1'!F15/'Q1.1'!E15-1)*100</f>
        <v>-15.631536580763539</v>
      </c>
    </row>
    <row r="15" spans="1:5">
      <c r="A15" s="133" t="s">
        <v>314</v>
      </c>
      <c r="B15" s="203">
        <f>('Q1.1'!C16/'Q1.1'!B16-1)*100</f>
        <v>9.399485365672323</v>
      </c>
      <c r="C15" s="203">
        <f>('Q1.1'!D16/'Q1.1'!C16-1)*100</f>
        <v>6.3998595896682664</v>
      </c>
      <c r="D15" s="203">
        <f>('Q1.1'!E16/'Q1.1'!D16-1)*100</f>
        <v>2.1739671916828129</v>
      </c>
      <c r="E15" s="203">
        <f>('Q1.1'!F16/'Q1.1'!E16-1)*100</f>
        <v>11.518710311718007</v>
      </c>
    </row>
    <row r="16" spans="1:5">
      <c r="A16" s="475" t="s">
        <v>260</v>
      </c>
      <c r="B16" s="202">
        <f>('Q1.1'!C17/'Q1.1'!B17-1)*100</f>
        <v>16.722540387788108</v>
      </c>
      <c r="C16" s="202">
        <f>('Q1.1'!D17/'Q1.1'!C17-1)*100</f>
        <v>9.9177887172889001</v>
      </c>
      <c r="D16" s="202">
        <f>('Q1.1'!E17/'Q1.1'!D17-1)*100</f>
        <v>9.6052692691763077</v>
      </c>
      <c r="E16" s="202">
        <f>('Q1.1'!F17/'Q1.1'!E17-1)*100</f>
        <v>9.8250297638836415</v>
      </c>
    </row>
    <row r="17" spans="1:6">
      <c r="A17" s="128" t="s">
        <v>72</v>
      </c>
      <c r="B17" s="202">
        <f>('Q1.1'!C18/'Q1.1'!B18-1)*100</f>
        <v>26.654340567829358</v>
      </c>
      <c r="C17" s="202">
        <f>('Q1.1'!D18/'Q1.1'!C18-1)*100</f>
        <v>18.634746300353356</v>
      </c>
      <c r="D17" s="202">
        <f>('Q1.1'!E18/'Q1.1'!D18-1)*100</f>
        <v>-12.82412422075393</v>
      </c>
      <c r="E17" s="202">
        <f>('Q1.1'!F18/'Q1.1'!E18-1)*100</f>
        <v>17.529256930368131</v>
      </c>
    </row>
    <row r="18" spans="1:6">
      <c r="A18" s="128" t="s">
        <v>73</v>
      </c>
      <c r="B18" s="202">
        <f>('Q1.1'!C19/'Q1.1'!B19-1)*100</f>
        <v>-10.768334733921858</v>
      </c>
      <c r="C18" s="202">
        <f>('Q1.1'!D19/'Q1.1'!C19-1)*100</f>
        <v>33.753446924205143</v>
      </c>
      <c r="D18" s="202">
        <f>('Q1.1'!E19/'Q1.1'!D19-1)*100</f>
        <v>0.74843675929479048</v>
      </c>
      <c r="E18" s="202">
        <f>('Q1.1'!F19/'Q1.1'!E19-1)*100</f>
        <v>12.961940406554806</v>
      </c>
    </row>
    <row r="19" spans="1:6">
      <c r="A19" s="128" t="s">
        <v>173</v>
      </c>
      <c r="B19" s="202">
        <f>('Q1.1'!C20/'Q1.1'!B20-1)*100</f>
        <v>-18.50918041705809</v>
      </c>
      <c r="C19" s="202">
        <f>('Q1.1'!D20/'Q1.1'!C20-1)*100</f>
        <v>-2.8102774480740056</v>
      </c>
      <c r="D19" s="202">
        <f>('Q1.1'!E20/'Q1.1'!D20-1)*100</f>
        <v>11.413251248484823</v>
      </c>
      <c r="E19" s="202">
        <f>('Q1.1'!F20/'Q1.1'!E20-1)*100</f>
        <v>-4.868674842409126</v>
      </c>
    </row>
    <row r="20" spans="1:6">
      <c r="A20" s="128" t="s">
        <v>174</v>
      </c>
      <c r="B20" s="202">
        <f>('Q1.1'!C21/'Q1.1'!B21-1)*100</f>
        <v>14.512734536788962</v>
      </c>
      <c r="C20" s="202">
        <f>('Q1.1'!D21/'Q1.1'!C21-1)*100</f>
        <v>0.52281929201896116</v>
      </c>
      <c r="D20" s="202">
        <f>('Q1.1'!E21/'Q1.1'!D21-1)*100</f>
        <v>9.184877549850512</v>
      </c>
      <c r="E20" s="202">
        <f>('Q1.1'!F21/'Q1.1'!E21-1)*100</f>
        <v>9.2816209196634922</v>
      </c>
    </row>
    <row r="21" spans="1:6">
      <c r="A21" s="128" t="s">
        <v>175</v>
      </c>
      <c r="B21" s="202">
        <f>('Q1.1'!C22/'Q1.1'!B22-1)*100</f>
        <v>17.105977722712428</v>
      </c>
      <c r="C21" s="202">
        <f>('Q1.1'!D22/'Q1.1'!C22-1)*100</f>
        <v>-9.7232119113503259</v>
      </c>
      <c r="D21" s="202">
        <f>('Q1.1'!E22/'Q1.1'!D22-1)*100</f>
        <v>-4.608988528254776</v>
      </c>
      <c r="E21" s="202">
        <f>('Q1.1'!F22/'Q1.1'!E22-1)*100</f>
        <v>9.8482779017361253</v>
      </c>
    </row>
    <row r="22" spans="1:6">
      <c r="A22" s="128" t="s">
        <v>176</v>
      </c>
      <c r="B22" s="202">
        <f>('Q1.1'!C23/'Q1.1'!B23-1)*100</f>
        <v>-2.3938038224551761</v>
      </c>
      <c r="C22" s="202">
        <f>('Q1.1'!D23/'Q1.1'!C23-1)*100</f>
        <v>6.5685256858348806</v>
      </c>
      <c r="D22" s="202">
        <f>('Q1.1'!E23/'Q1.1'!D23-1)*100</f>
        <v>-1.3804591847053516</v>
      </c>
      <c r="E22" s="202">
        <f>('Q1.1'!F23/'Q1.1'!E23-1)*100</f>
        <v>1.058459754385499</v>
      </c>
    </row>
    <row r="23" spans="1:6">
      <c r="A23" s="128" t="s">
        <v>177</v>
      </c>
      <c r="B23" s="202">
        <f>('Q1.1'!C24/'Q1.1'!B24-1)*100</f>
        <v>13.447814666411384</v>
      </c>
      <c r="C23" s="202">
        <f>('Q1.1'!D24/'Q1.1'!C24-1)*100</f>
        <v>-3.1024610565423716</v>
      </c>
      <c r="D23" s="202">
        <f>('Q1.1'!E24/'Q1.1'!D24-1)*100</f>
        <v>26.719871210454336</v>
      </c>
      <c r="E23" s="202">
        <f>('Q1.1'!F24/'Q1.1'!E24-1)*100</f>
        <v>8.4625634713519702</v>
      </c>
    </row>
    <row r="24" spans="1:6">
      <c r="A24" s="475" t="s">
        <v>261</v>
      </c>
      <c r="B24" s="202">
        <f>('Q1.1'!C25/'Q1.1'!B25-1)*100</f>
        <v>7.012402132707285</v>
      </c>
      <c r="C24" s="202">
        <f>('Q1.1'!D25/'Q1.1'!C25-1)*100</f>
        <v>0.70714032875147659</v>
      </c>
      <c r="D24" s="202">
        <f>('Q1.1'!E25/'Q1.1'!D25-1)*100</f>
        <v>5.6545270887559118</v>
      </c>
      <c r="E24" s="202">
        <f>('Q1.1'!F25/'Q1.1'!E25-1)*100</f>
        <v>18.814141646465377</v>
      </c>
    </row>
    <row r="25" spans="1:6">
      <c r="A25" s="128" t="s">
        <v>74</v>
      </c>
      <c r="B25" s="202">
        <f>('Q1.1'!C26/'Q1.1'!B26-1)*100</f>
        <v>7.4084224135013921</v>
      </c>
      <c r="C25" s="202">
        <f>('Q1.1'!D26/'Q1.1'!C26-1)*100</f>
        <v>1.4871594522870124</v>
      </c>
      <c r="D25" s="202">
        <f>('Q1.1'!E26/'Q1.1'!D26-1)*100</f>
        <v>5.0637960085228917</v>
      </c>
      <c r="E25" s="202">
        <f>('Q1.1'!F26/'Q1.1'!E26-1)*100</f>
        <v>2.4773480532382264</v>
      </c>
    </row>
    <row r="26" spans="1:6">
      <c r="A26" s="128" t="s">
        <v>178</v>
      </c>
      <c r="B26" s="202">
        <f>('Q1.1'!C27/'Q1.1'!B27-1)*100</f>
        <v>10.686926570758427</v>
      </c>
      <c r="C26" s="202">
        <f>('Q1.1'!D27/'Q1.1'!C27-1)*100</f>
        <v>20.456112299324914</v>
      </c>
      <c r="D26" s="202">
        <f>('Q1.1'!E27/'Q1.1'!D27-1)*100</f>
        <v>-3.0826869680195768</v>
      </c>
      <c r="E26" s="202">
        <f>('Q1.1'!F27/'Q1.1'!E27-1)*100</f>
        <v>6.9232275375280983</v>
      </c>
    </row>
    <row r="27" spans="1:6">
      <c r="A27" s="128" t="s">
        <v>179</v>
      </c>
      <c r="B27" s="202">
        <f>('Q1.1'!C28/'Q1.1'!B28-1)*100</f>
        <v>-14.147332940163448</v>
      </c>
      <c r="C27" s="202">
        <f>('Q1.1'!D28/'Q1.1'!C28-1)*100</f>
        <v>9.6034772734576723</v>
      </c>
      <c r="D27" s="202">
        <f>('Q1.1'!E28/'Q1.1'!D28-1)*100</f>
        <v>-4.5095967062100728</v>
      </c>
      <c r="E27" s="202">
        <f>('Q1.1'!F28/'Q1.1'!E28-1)*100</f>
        <v>40.800743604292997</v>
      </c>
    </row>
    <row r="28" spans="1:6">
      <c r="A28" s="128" t="s">
        <v>180</v>
      </c>
      <c r="B28" s="202">
        <f>('Q1.1'!C29/'Q1.1'!B29-1)*100</f>
        <v>8.6772623553689865</v>
      </c>
      <c r="C28" s="202">
        <f>('Q1.1'!D29/'Q1.1'!C29-1)*100</f>
        <v>-7.0101055795531604</v>
      </c>
      <c r="D28" s="202">
        <f>('Q1.1'!E29/'Q1.1'!D29-1)*100</f>
        <v>22.443215844113972</v>
      </c>
      <c r="E28" s="202">
        <f>('Q1.1'!F29/'Q1.1'!E29-1)*100</f>
        <v>17.92753028125642</v>
      </c>
    </row>
    <row r="29" spans="1:6">
      <c r="A29" s="128" t="s">
        <v>181</v>
      </c>
      <c r="B29" s="202">
        <f>('Q1.1'!C30/'Q1.1'!B30-1)*100</f>
        <v>4.1268323243995875</v>
      </c>
      <c r="C29" s="202">
        <f>('Q1.1'!D30/'Q1.1'!C30-1)*100</f>
        <v>4.1267678099141891</v>
      </c>
      <c r="D29" s="202">
        <f>('Q1.1'!E30/'Q1.1'!D30-1)*100</f>
        <v>4.1267624470028075</v>
      </c>
      <c r="E29" s="202">
        <f>('Q1.1'!F30/'Q1.1'!E30-1)*100</f>
        <v>4.1267466439728784</v>
      </c>
    </row>
    <row r="30" spans="1:6">
      <c r="A30" s="133" t="s">
        <v>2</v>
      </c>
      <c r="B30" s="203">
        <f>('Q1.1'!C31/'Q1.1'!B31-1)*100</f>
        <v>6.1390210739551865</v>
      </c>
      <c r="C30" s="203">
        <f>('Q1.1'!D31/'Q1.1'!C31-1)*100</f>
        <v>4.9905863669970074</v>
      </c>
      <c r="D30" s="203">
        <f>('Q1.1'!E31/'Q1.1'!D31-1)*100</f>
        <v>4.3644699351671701</v>
      </c>
      <c r="E30" s="203">
        <f>('Q1.1'!F31/'Q1.1'!E31-1)*100</f>
        <v>8.8947208779798892</v>
      </c>
    </row>
    <row r="31" spans="1:6">
      <c r="A31" s="117" t="s">
        <v>272</v>
      </c>
      <c r="B31" s="202">
        <f>('Q1.1'!C32/'Q1.1'!B32-1)*100</f>
        <v>5.2385246236890115</v>
      </c>
      <c r="C31" s="202">
        <f>('Q1.1'!D32/'Q1.1'!C32-1)*100</f>
        <v>12.802134016340805</v>
      </c>
      <c r="D31" s="202">
        <f>('Q1.1'!E32/'Q1.1'!D32-1)*100</f>
        <v>13.244061445645139</v>
      </c>
      <c r="E31" s="202">
        <f>('Q1.1'!F32/'Q1.1'!E32-1)*100</f>
        <v>-7.5409837726125861E-2</v>
      </c>
    </row>
    <row r="32" spans="1:6">
      <c r="A32" s="476" t="s">
        <v>262</v>
      </c>
      <c r="B32" s="203">
        <f>('Q1.1'!C33/'Q1.1'!B33-1)*100</f>
        <v>6.0325524093056249</v>
      </c>
      <c r="C32" s="203">
        <f>('Q1.1'!D33/'Q1.1'!C33-1)*100</f>
        <v>5.9072551108765747</v>
      </c>
      <c r="D32" s="203">
        <f>('Q1.1'!E33/'Q1.1'!D33-1)*100</f>
        <v>5.4743087970590576</v>
      </c>
      <c r="E32" s="203">
        <f>('Q1.1'!F33/'Q1.1'!E33-1)*100</f>
        <v>7.690975975254144</v>
      </c>
      <c r="F32" s="6"/>
    </row>
    <row r="33" spans="1:5">
      <c r="A33" s="120" t="s">
        <v>4</v>
      </c>
      <c r="B33" s="136"/>
      <c r="C33" s="136"/>
      <c r="D33" s="136"/>
      <c r="E33" s="136"/>
    </row>
    <row r="34" spans="1:5">
      <c r="A34" s="126" t="s">
        <v>5</v>
      </c>
      <c r="B34" s="204">
        <f>('Q1.1'!C35/'Q1.1'!B35-1)*100</f>
        <v>8.4235869106224612</v>
      </c>
      <c r="C34" s="204">
        <f>('Q1.1'!D35/'Q1.1'!C35-1)*100</f>
        <v>9.3848201790387229</v>
      </c>
      <c r="D34" s="204">
        <f>('Q1.1'!E35/'Q1.1'!D35-1)*100</f>
        <v>5.4966348534614573</v>
      </c>
      <c r="E34" s="204">
        <f>('Q1.1'!F35/'Q1.1'!E35-1)*100</f>
        <v>7.8292270578644851</v>
      </c>
    </row>
    <row r="35" spans="1:5">
      <c r="A35" s="130" t="s">
        <v>182</v>
      </c>
      <c r="B35" s="205">
        <f>('Q1.1'!C36/'Q1.1'!B36-1)*100</f>
        <v>9.9938901755433527</v>
      </c>
      <c r="C35" s="205">
        <f>('Q1.1'!D36/'Q1.1'!C36-1)*100</f>
        <v>13.801409707455136</v>
      </c>
      <c r="D35" s="205">
        <f>('Q1.1'!E36/'Q1.1'!D36-1)*100</f>
        <v>4.7852287485936396</v>
      </c>
      <c r="E35" s="205">
        <f>('Q1.1'!F36/'Q1.1'!E36-1)*100</f>
        <v>5.2503785615132026</v>
      </c>
    </row>
    <row r="36" spans="1:5">
      <c r="A36" s="479" t="s">
        <v>259</v>
      </c>
      <c r="B36" s="205">
        <f>('Q1.1'!C37/'Q1.1'!B37-1)*100</f>
        <v>3.7934632362169429</v>
      </c>
      <c r="C36" s="205">
        <f>('Q1.1'!D37/'Q1.1'!C37-1)*100</f>
        <v>-5.1157419788545493</v>
      </c>
      <c r="D36" s="205">
        <f>('Q1.1'!E37/'Q1.1'!D37-1)*100</f>
        <v>7.6208230988094483</v>
      </c>
      <c r="E36" s="205">
        <f>('Q1.1'!F37/'Q1.1'!E37-1)*100</f>
        <v>17.702288690194766</v>
      </c>
    </row>
    <row r="37" spans="1:5">
      <c r="A37" s="128" t="s">
        <v>106</v>
      </c>
      <c r="B37" s="202">
        <f>('Q1.1'!C38/'Q1.1'!B38-1)*100</f>
        <v>-4.2995821246206489</v>
      </c>
      <c r="C37" s="202">
        <f>('Q1.1'!D38/'Q1.1'!C38-1)*100</f>
        <v>37.175507786736325</v>
      </c>
      <c r="D37" s="202">
        <f>('Q1.1'!E38/'Q1.1'!D38-1)*100</f>
        <v>47.895925692608699</v>
      </c>
      <c r="E37" s="202">
        <f>('Q1.1'!F38/'Q1.1'!E38-1)*100</f>
        <v>-0.99957936193053598</v>
      </c>
    </row>
    <row r="38" spans="1:5">
      <c r="A38" s="126" t="s">
        <v>6</v>
      </c>
      <c r="B38" s="204">
        <f>('Q1.1'!C39/'Q1.1'!B39-1)*100</f>
        <v>1.4507321133465645</v>
      </c>
      <c r="C38" s="204">
        <f>('Q1.1'!D39/'Q1.1'!C39-1)*100</f>
        <v>21.674734348357983</v>
      </c>
      <c r="D38" s="204">
        <f>('Q1.1'!E39/'Q1.1'!D39-1)*100</f>
        <v>-1.2529072764297378</v>
      </c>
      <c r="E38" s="204">
        <f>('Q1.1'!F39/'Q1.1'!E39-1)*100</f>
        <v>-3.0239399632664421</v>
      </c>
    </row>
    <row r="39" spans="1:5">
      <c r="A39" s="131" t="s">
        <v>130</v>
      </c>
      <c r="B39" s="202">
        <f>('Q1.1'!C40/'Q1.1'!B40-1)*100</f>
        <v>6.6091564623934396</v>
      </c>
      <c r="C39" s="202">
        <f>('Q1.1'!D40/'Q1.1'!C40-1)*100</f>
        <v>30.662477412755941</v>
      </c>
      <c r="D39" s="202">
        <f>('Q1.1'!E40/'Q1.1'!D40-1)*100</f>
        <v>-2.4804107010168885</v>
      </c>
      <c r="E39" s="202">
        <f>('Q1.1'!F40/'Q1.1'!E40-1)*100</f>
        <v>-1.3333368118460531</v>
      </c>
    </row>
    <row r="40" spans="1:5">
      <c r="A40" s="132" t="s">
        <v>183</v>
      </c>
      <c r="B40" s="202">
        <f>('Q1.1'!C41/'Q1.1'!B41-1)*100</f>
        <v>-9.6774193548387117</v>
      </c>
      <c r="C40" s="202">
        <f>('Q1.1'!D41/'Q1.1'!C41-1)*100</f>
        <v>-1.2104692604692602</v>
      </c>
      <c r="D40" s="202">
        <f>('Q1.1'!E41/'Q1.1'!D41-1)*100</f>
        <v>2.8810578660281472</v>
      </c>
      <c r="E40" s="202">
        <f>('Q1.1'!F41/'Q1.1'!E41-1)*100</f>
        <v>-8.4208131646461908</v>
      </c>
    </row>
    <row r="41" spans="1:5">
      <c r="A41" s="126" t="s">
        <v>7</v>
      </c>
      <c r="B41" s="204">
        <f>('Q1.1'!C42/'Q1.1'!B42-1)*100</f>
        <v>6.6024397461611706</v>
      </c>
      <c r="C41" s="204">
        <f>('Q1.1'!D42/'Q1.1'!C42-1)*100</f>
        <v>-118.87426410524941</v>
      </c>
      <c r="D41" s="204">
        <f>('Q1.1'!E42/'Q1.1'!D42-1)*100</f>
        <v>-16.945183078409919</v>
      </c>
      <c r="E41" s="204">
        <f>('Q1.1'!F42/'Q1.1'!E42-1)*100</f>
        <v>378.35369786651273</v>
      </c>
    </row>
    <row r="42" spans="1:5">
      <c r="A42" s="126" t="s">
        <v>274</v>
      </c>
      <c r="B42" s="203">
        <f>('Q1.1'!C43/'Q1.1'!B43-1)*100</f>
        <v>1.908604604048536</v>
      </c>
      <c r="C42" s="203">
        <f>('Q1.1'!D43/'Q1.1'!C43-1)*100</f>
        <v>8.6076893144292566</v>
      </c>
      <c r="D42" s="203">
        <f>('Q1.1'!E43/'Q1.1'!D43-1)*100</f>
        <v>-0.99936813284234871</v>
      </c>
      <c r="E42" s="203">
        <f>('Q1.1'!F43/'Q1.1'!E43-1)*100</f>
        <v>-8.1933522384914923</v>
      </c>
    </row>
    <row r="43" spans="1:5">
      <c r="A43" s="126" t="s">
        <v>269</v>
      </c>
      <c r="B43" s="203">
        <f>('Q1.1'!C44/'Q1.1'!B44-1)*100</f>
        <v>12.303032111076572</v>
      </c>
      <c r="C43" s="203">
        <f>('Q1.1'!D44/'Q1.1'!C44-1)*100</f>
        <v>35.571989791371685</v>
      </c>
      <c r="D43" s="203">
        <f>('Q1.1'!E44/'Q1.1'!D44-1)*100</f>
        <v>-6.3160323758748476</v>
      </c>
      <c r="E43" s="203">
        <f>('Q1.1'!F44/'Q1.1'!E44-1)*100</f>
        <v>-22.348194083227867</v>
      </c>
    </row>
    <row r="44" spans="1:5">
      <c r="A44" s="126" t="s">
        <v>8</v>
      </c>
      <c r="B44" s="204">
        <f>('Q1.1'!C45/'Q1.1'!B45-1)*100</f>
        <v>6.9031494677472161</v>
      </c>
      <c r="C44" s="204">
        <f>('Q1.1'!D45/'Q1.1'!C45-1)*100</f>
        <v>7.4288578714498898</v>
      </c>
      <c r="D44" s="204">
        <f>('Q1.1'!E45/'Q1.1'!D45-1)*100</f>
        <v>14.994569510797362</v>
      </c>
      <c r="E44" s="204">
        <f>('Q1.1'!F45/'Q1.1'!E45-1)*100</f>
        <v>9.6609976494542735</v>
      </c>
    </row>
    <row r="45" spans="1:5">
      <c r="A45" s="131" t="s">
        <v>258</v>
      </c>
      <c r="B45" s="205">
        <f>('Q1.1'!C46/'Q1.1'!B46-1)*100</f>
        <v>-10.721720178540583</v>
      </c>
      <c r="C45" s="205">
        <f>('Q1.1'!D46/'Q1.1'!C46-1)*100</f>
        <v>12.336845673761365</v>
      </c>
      <c r="D45" s="205">
        <f>('Q1.1'!E46/'Q1.1'!D46-1)*100</f>
        <v>66.118009633931266</v>
      </c>
      <c r="E45" s="205">
        <f>('Q1.1'!F46/'Q1.1'!E46-1)*100</f>
        <v>-3.1130125639069028</v>
      </c>
    </row>
    <row r="46" spans="1:5">
      <c r="A46" s="130" t="s">
        <v>131</v>
      </c>
      <c r="B46" s="205">
        <f>('Q1.1'!C47/'Q1.1'!B47-1)*100</f>
        <v>11.154815714085696</v>
      </c>
      <c r="C46" s="205">
        <f>('Q1.1'!D47/'Q1.1'!C47-1)*100</f>
        <v>6.4779153720747384</v>
      </c>
      <c r="D46" s="205">
        <f>('Q1.1'!E47/'Q1.1'!D47-1)*100</f>
        <v>4.5441544980542092</v>
      </c>
      <c r="E46" s="205">
        <f>('Q1.1'!F47/'Q1.1'!E47-1)*100</f>
        <v>13.810133847520856</v>
      </c>
    </row>
    <row r="47" spans="1:5">
      <c r="A47" s="126" t="s">
        <v>9</v>
      </c>
      <c r="B47" s="204">
        <f>('Q1.1'!C48/'Q1.1'!B48-1)*100</f>
        <v>8.1019453105722903</v>
      </c>
      <c r="C47" s="204">
        <f>('Q1.1'!D48/'Q1.1'!C48-1)*100</f>
        <v>13.919554429585524</v>
      </c>
      <c r="D47" s="204">
        <f>('Q1.1'!E48/'Q1.1'!D48-1)*100</f>
        <v>9.1455066572810662</v>
      </c>
      <c r="E47" s="204">
        <f>('Q1.1'!F48/'Q1.1'!E48-1)*100</f>
        <v>2.1200713832072005</v>
      </c>
    </row>
    <row r="48" spans="1:5">
      <c r="A48" s="477" t="s">
        <v>263</v>
      </c>
      <c r="B48" s="205">
        <f>('Q1.1'!C49/'Q1.1'!B49-1)*100</f>
        <v>7.054460463204304</v>
      </c>
      <c r="C48" s="205">
        <f>('Q1.1'!D49/'Q1.1'!C49-1)*100</f>
        <v>19.637371081413811</v>
      </c>
      <c r="D48" s="205">
        <f>('Q1.1'!E49/'Q1.1'!D49-1)*100</f>
        <v>7.7002256945031711</v>
      </c>
      <c r="E48" s="205">
        <f>('Q1.1'!F49/'Q1.1'!E49-1)*100</f>
        <v>2.4230747444752732</v>
      </c>
    </row>
    <row r="49" spans="1:5">
      <c r="A49" s="479" t="s">
        <v>257</v>
      </c>
      <c r="B49" s="205">
        <f>('Q1.1'!C50/'Q1.1'!B50-1)*100</f>
        <v>11.092759448895585</v>
      </c>
      <c r="C49" s="205">
        <f>('Q1.1'!D50/'Q1.1'!C50-1)*100</f>
        <v>-1.812698262457213</v>
      </c>
      <c r="D49" s="205">
        <f>('Q1.1'!E50/'Q1.1'!D50-1)*100</f>
        <v>13.990849437758634</v>
      </c>
      <c r="E49" s="205">
        <f>('Q1.1'!F50/'Q1.1'!E50-1)*100</f>
        <v>1.1603033213913427</v>
      </c>
    </row>
    <row r="50" spans="1:5">
      <c r="A50" s="476" t="s">
        <v>262</v>
      </c>
      <c r="B50" s="204">
        <f>('Q1.1'!C51/'Q1.1'!B51-1)*100</f>
        <v>6.0325524093056249</v>
      </c>
      <c r="C50" s="204">
        <f>('Q1.1'!D51/'Q1.1'!C51-1)*100</f>
        <v>5.9072551108765969</v>
      </c>
      <c r="D50" s="204">
        <f>('Q1.1'!E51/'Q1.1'!D51-1)*100</f>
        <v>5.4743087970590576</v>
      </c>
      <c r="E50" s="204">
        <f>('Q1.1'!F51/'Q1.1'!E51-1)*100</f>
        <v>7.6909759752541218</v>
      </c>
    </row>
    <row r="51" spans="1:5">
      <c r="A51" s="120" t="s">
        <v>14</v>
      </c>
      <c r="B51" s="202"/>
      <c r="C51" s="202"/>
      <c r="D51" s="202"/>
      <c r="E51" s="202"/>
    </row>
    <row r="52" spans="1:5">
      <c r="A52" s="129" t="s">
        <v>11</v>
      </c>
      <c r="B52" s="206">
        <f>('Q1.1'!C53/'Q1.1'!B53-1)*100</f>
        <v>3.3912444638556138</v>
      </c>
      <c r="C52" s="206">
        <f>('Q1.1'!D53/'Q1.1'!C53-1)*100</f>
        <v>5.184850682489528</v>
      </c>
      <c r="D52" s="206">
        <f>('Q1.1'!E53/'Q1.1'!D53-1)*100</f>
        <v>7.9239776021173158</v>
      </c>
      <c r="E52" s="206">
        <f>('Q1.1'!F53/'Q1.1'!E53-1)*100</f>
        <v>5.9003912283897675</v>
      </c>
    </row>
    <row r="53" spans="1:5">
      <c r="A53" s="478" t="s">
        <v>264</v>
      </c>
      <c r="B53" s="206">
        <f>('Q1.1'!C54/'Q1.1'!B54-1)*100</f>
        <v>7.8992875735828916</v>
      </c>
      <c r="C53" s="206">
        <f>('Q1.1'!D54/'Q1.1'!C54-1)*100</f>
        <v>4.5701805224312553</v>
      </c>
      <c r="D53" s="206">
        <f>('Q1.1'!E54/'Q1.1'!D54-1)*100</f>
        <v>2.600045708531673</v>
      </c>
      <c r="E53" s="206">
        <f>('Q1.1'!F54/'Q1.1'!E54-1)*100</f>
        <v>10.596321834344135</v>
      </c>
    </row>
    <row r="54" spans="1:5">
      <c r="A54" s="129" t="s">
        <v>12</v>
      </c>
      <c r="B54" s="206">
        <f>('Q1.1'!C55/'Q1.1'!B55-1)*100</f>
        <v>5.2385246236890115</v>
      </c>
      <c r="C54" s="206">
        <f>('Q1.1'!D55/'Q1.1'!C55-1)*100</f>
        <v>12.802134016340805</v>
      </c>
      <c r="D54" s="206">
        <f>('Q1.1'!E55/'Q1.1'!D55-1)*100</f>
        <v>13.244061445645139</v>
      </c>
      <c r="E54" s="206">
        <f>('Q1.1'!F55/'Q1.1'!E55-1)*100</f>
        <v>-7.5409837726125861E-2</v>
      </c>
    </row>
    <row r="55" spans="1:5">
      <c r="A55" s="129" t="s">
        <v>13</v>
      </c>
      <c r="B55" s="206">
        <f>('Q1.1'!C56/'Q1.1'!B56-1)*100</f>
        <v>20.429926808162023</v>
      </c>
      <c r="C55" s="206">
        <f>('Q1.1'!D56/'Q1.1'!C56-1)*100</f>
        <v>22.818415554051086</v>
      </c>
      <c r="D55" s="206">
        <f>('Q1.1'!E56/'Q1.1'!D56-1)*100</f>
        <v>-32.155452567401667</v>
      </c>
      <c r="E55" s="206">
        <f>('Q1.1'!F56/'Q1.1'!E56-1)*100</f>
        <v>46.549401926455069</v>
      </c>
    </row>
    <row r="56" spans="1:5">
      <c r="A56" s="476" t="s">
        <v>262</v>
      </c>
      <c r="B56" s="204">
        <f>('Q1.1'!C57/'Q1.1'!B57-1)*100</f>
        <v>6.0325524093056249</v>
      </c>
      <c r="C56" s="204">
        <f>('Q1.1'!D57/'Q1.1'!C57-1)*100</f>
        <v>5.9072551108765969</v>
      </c>
      <c r="D56" s="204">
        <f>('Q1.1'!E57/'Q1.1'!D57-1)*100</f>
        <v>5.4743087970590798</v>
      </c>
      <c r="E56" s="204">
        <f>('Q1.1'!F57/'Q1.1'!E57-1)*100</f>
        <v>7.6909759752540996</v>
      </c>
    </row>
    <row r="57" spans="1:5">
      <c r="A57" s="200" t="s">
        <v>172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view="pageLayout" zoomScaleNormal="100" workbookViewId="0">
      <selection activeCell="A9" sqref="A9"/>
    </sheetView>
  </sheetViews>
  <sheetFormatPr defaultRowHeight="15"/>
  <cols>
    <col min="1" max="1" width="88.28515625" customWidth="1"/>
    <col min="2" max="2" width="9.85546875" customWidth="1"/>
    <col min="3" max="3" width="9.42578125" customWidth="1"/>
    <col min="4" max="4" width="11.42578125" customWidth="1"/>
  </cols>
  <sheetData>
    <row r="1" spans="1:6" ht="15.75">
      <c r="A1" s="4"/>
    </row>
    <row r="2" spans="1:6" ht="15.75">
      <c r="A2" s="5" t="s">
        <v>164</v>
      </c>
    </row>
    <row r="3" spans="1:6">
      <c r="A3" s="194" t="s">
        <v>0</v>
      </c>
    </row>
    <row r="5" spans="1:6" ht="26.25" customHeight="1">
      <c r="A5" s="137" t="s">
        <v>1</v>
      </c>
      <c r="B5" s="198">
        <v>2015</v>
      </c>
      <c r="C5" s="198">
        <v>2016</v>
      </c>
      <c r="D5" s="198">
        <v>2017</v>
      </c>
      <c r="E5" s="198">
        <v>2018</v>
      </c>
      <c r="F5" s="415">
        <v>2019</v>
      </c>
    </row>
    <row r="6" spans="1:6">
      <c r="A6" s="120" t="s">
        <v>3</v>
      </c>
      <c r="B6" s="121"/>
      <c r="C6" s="121"/>
      <c r="D6" s="195"/>
      <c r="F6" s="481"/>
    </row>
    <row r="7" spans="1:6">
      <c r="A7" s="133" t="s">
        <v>312</v>
      </c>
      <c r="B7" s="134">
        <f>+B8+B9</f>
        <v>11144.703</v>
      </c>
      <c r="C7" s="134">
        <f>+C8+C9</f>
        <v>11898.800000000001</v>
      </c>
      <c r="D7" s="134">
        <f>+D8+D9</f>
        <v>10186.272000000001</v>
      </c>
      <c r="E7" s="134">
        <f>+E8+E9</f>
        <v>9095.7510000000002</v>
      </c>
      <c r="F7" s="416">
        <f>+F8+F9</f>
        <v>9280.5439999999999</v>
      </c>
    </row>
    <row r="8" spans="1:6">
      <c r="A8" s="475" t="s">
        <v>276</v>
      </c>
      <c r="B8" s="122">
        <v>8609.8909999999996</v>
      </c>
      <c r="C8" s="122">
        <v>9387.4760000000006</v>
      </c>
      <c r="D8" s="122">
        <v>7761.4369999999999</v>
      </c>
      <c r="E8" s="122">
        <v>6614.1959999999999</v>
      </c>
      <c r="F8" s="417">
        <v>6479.1940000000004</v>
      </c>
    </row>
    <row r="9" spans="1:6">
      <c r="A9" s="128" t="s">
        <v>265</v>
      </c>
      <c r="B9" s="122">
        <v>2534.8119999999999</v>
      </c>
      <c r="C9" s="122">
        <v>2511.3240000000001</v>
      </c>
      <c r="D9" s="122">
        <v>2424.835</v>
      </c>
      <c r="E9" s="122">
        <v>2481.5549999999998</v>
      </c>
      <c r="F9" s="417">
        <v>2801.35</v>
      </c>
    </row>
    <row r="10" spans="1:6">
      <c r="A10" s="133" t="s">
        <v>313</v>
      </c>
      <c r="B10" s="135">
        <f>SUM(B11:B15)</f>
        <v>25418.615000000002</v>
      </c>
      <c r="C10" s="135">
        <f>SUM(C11:C15)</f>
        <v>22114.107</v>
      </c>
      <c r="D10" s="135">
        <f>SUM(D11:D15)</f>
        <v>24490.945</v>
      </c>
      <c r="E10" s="135">
        <f>SUM(E11:E15)</f>
        <v>25235.824999999997</v>
      </c>
      <c r="F10" s="418">
        <f>SUM(F11:F15)</f>
        <v>32001.054</v>
      </c>
    </row>
    <row r="11" spans="1:6">
      <c r="A11" s="128" t="s">
        <v>270</v>
      </c>
      <c r="B11" s="122">
        <v>517.33100000000002</v>
      </c>
      <c r="C11" s="122">
        <v>470.50700000000001</v>
      </c>
      <c r="D11" s="122">
        <v>496.52100000000002</v>
      </c>
      <c r="E11" s="122">
        <v>506.38299999999998</v>
      </c>
      <c r="F11" s="417">
        <v>558.01</v>
      </c>
    </row>
    <row r="12" spans="1:6">
      <c r="A12" s="475" t="s">
        <v>271</v>
      </c>
      <c r="B12" s="122">
        <v>4909.0029999999997</v>
      </c>
      <c r="C12" s="123">
        <v>5361.9760000000006</v>
      </c>
      <c r="D12" s="123">
        <v>6217.0360000000001</v>
      </c>
      <c r="E12" s="123">
        <v>6191.2929999999997</v>
      </c>
      <c r="F12" s="417">
        <v>5767.4130000000005</v>
      </c>
    </row>
    <row r="13" spans="1:6">
      <c r="A13" s="475" t="s">
        <v>275</v>
      </c>
      <c r="B13" s="122">
        <v>3685.5479999999998</v>
      </c>
      <c r="C13" s="122">
        <v>3882.6819999999998</v>
      </c>
      <c r="D13" s="122">
        <v>3346.0430000000001</v>
      </c>
      <c r="E13" s="122">
        <v>3598.9280000000003</v>
      </c>
      <c r="F13" s="417">
        <v>3918.002</v>
      </c>
    </row>
    <row r="14" spans="1:6">
      <c r="A14" s="128" t="s">
        <v>268</v>
      </c>
      <c r="B14" s="122">
        <v>4918.6940000000004</v>
      </c>
      <c r="C14" s="122">
        <v>4268.3649999999998</v>
      </c>
      <c r="D14" s="122">
        <v>5123.7019999999993</v>
      </c>
      <c r="E14" s="122">
        <v>4514.6540000000005</v>
      </c>
      <c r="F14" s="417">
        <v>3743.578</v>
      </c>
    </row>
    <row r="15" spans="1:6">
      <c r="A15" s="475" t="s">
        <v>197</v>
      </c>
      <c r="B15" s="122">
        <v>11388.039000000001</v>
      </c>
      <c r="C15" s="122">
        <v>8130.5770000000002</v>
      </c>
      <c r="D15" s="122">
        <v>9307.643</v>
      </c>
      <c r="E15" s="122">
        <v>10424.566999999999</v>
      </c>
      <c r="F15" s="417">
        <v>18014.050999999999</v>
      </c>
    </row>
    <row r="16" spans="1:6">
      <c r="A16" s="133" t="s">
        <v>314</v>
      </c>
      <c r="B16" s="135">
        <f>SUM(B17:B30)</f>
        <v>116785.44699999999</v>
      </c>
      <c r="C16" s="135">
        <f>SUM(C17:C30)</f>
        <v>124435.58899999999</v>
      </c>
      <c r="D16" s="135">
        <f>SUM(D17:D30)</f>
        <v>133297.10500000001</v>
      </c>
      <c r="E16" s="135">
        <f>SUM(E17:E30)</f>
        <v>140455.5</v>
      </c>
      <c r="F16" s="418">
        <f>SUM(F17:F30)</f>
        <v>150466.935</v>
      </c>
    </row>
    <row r="17" spans="1:7">
      <c r="A17" s="475" t="s">
        <v>260</v>
      </c>
      <c r="B17" s="122">
        <v>15304.75</v>
      </c>
      <c r="C17" s="122">
        <v>17726.642</v>
      </c>
      <c r="D17" s="122">
        <v>19664.974999999999</v>
      </c>
      <c r="E17" s="122">
        <v>21586.940000000002</v>
      </c>
      <c r="F17" s="417">
        <v>23628.82</v>
      </c>
    </row>
    <row r="18" spans="1:7">
      <c r="A18" s="128" t="s">
        <v>72</v>
      </c>
      <c r="B18" s="122">
        <v>14639.398000000001</v>
      </c>
      <c r="C18" s="122">
        <v>20329.955999999998</v>
      </c>
      <c r="D18" s="122">
        <v>21528.784</v>
      </c>
      <c r="E18" s="122">
        <v>22639.046000000002</v>
      </c>
      <c r="F18" s="417">
        <v>19673.98</v>
      </c>
    </row>
    <row r="19" spans="1:7">
      <c r="A19" s="128" t="s">
        <v>73</v>
      </c>
      <c r="B19" s="122">
        <v>12619.695</v>
      </c>
      <c r="C19" s="122">
        <v>10294.279</v>
      </c>
      <c r="D19" s="122">
        <v>11998.571</v>
      </c>
      <c r="E19" s="122">
        <v>14286.617999999999</v>
      </c>
      <c r="F19" s="417">
        <v>17109.849999999999</v>
      </c>
      <c r="G19" s="197"/>
    </row>
    <row r="20" spans="1:7">
      <c r="A20" s="128" t="s">
        <v>173</v>
      </c>
      <c r="B20" s="122">
        <v>6503.027</v>
      </c>
      <c r="C20" s="122">
        <v>4863.6990000000005</v>
      </c>
      <c r="D20" s="122">
        <v>5153.4960000000001</v>
      </c>
      <c r="E20" s="122">
        <v>4765.2340000000004</v>
      </c>
      <c r="F20" s="417">
        <v>5634.5910000000003</v>
      </c>
    </row>
    <row r="21" spans="1:7">
      <c r="A21" s="128" t="s">
        <v>174</v>
      </c>
      <c r="B21" s="122">
        <v>11517.223</v>
      </c>
      <c r="C21" s="122">
        <v>13253.178</v>
      </c>
      <c r="D21" s="122">
        <v>12927.482</v>
      </c>
      <c r="E21" s="122">
        <v>14239.788999999999</v>
      </c>
      <c r="F21" s="417">
        <v>15489.787999999999</v>
      </c>
    </row>
    <row r="22" spans="1:7">
      <c r="A22" s="128" t="s">
        <v>175</v>
      </c>
      <c r="B22" s="122">
        <v>16334.933000000001</v>
      </c>
      <c r="C22" s="122">
        <v>16877.671999999999</v>
      </c>
      <c r="D22" s="122">
        <v>19213.101999999999</v>
      </c>
      <c r="E22" s="122">
        <v>17659.713</v>
      </c>
      <c r="F22" s="417">
        <v>18113.13</v>
      </c>
    </row>
    <row r="23" spans="1:7">
      <c r="A23" s="128" t="s">
        <v>176</v>
      </c>
      <c r="B23" s="122">
        <v>2091.4830000000002</v>
      </c>
      <c r="C23" s="122">
        <v>1940.4299999999998</v>
      </c>
      <c r="D23" s="122">
        <v>2175.6310000000003</v>
      </c>
      <c r="E23" s="122">
        <v>2228.826</v>
      </c>
      <c r="F23" s="417">
        <v>2191.7380000000003</v>
      </c>
    </row>
    <row r="24" spans="1:7">
      <c r="A24" s="128" t="s">
        <v>177</v>
      </c>
      <c r="B24" s="122">
        <v>3629.9949999999999</v>
      </c>
      <c r="C24" s="122">
        <v>3973.4829999999997</v>
      </c>
      <c r="D24" s="122">
        <v>4584.33</v>
      </c>
      <c r="E24" s="122">
        <v>4002.1770000000006</v>
      </c>
      <c r="F24" s="417">
        <v>4710.7829999999994</v>
      </c>
    </row>
    <row r="25" spans="1:7">
      <c r="A25" s="475" t="s">
        <v>261</v>
      </c>
      <c r="B25" s="122">
        <v>18244.603999999999</v>
      </c>
      <c r="C25" s="122">
        <v>18827.973000000002</v>
      </c>
      <c r="D25" s="122">
        <v>19318.527000000002</v>
      </c>
      <c r="E25" s="122">
        <v>20870.483</v>
      </c>
      <c r="F25" s="417">
        <v>24032.149000000001</v>
      </c>
    </row>
    <row r="26" spans="1:7">
      <c r="A26" s="128" t="s">
        <v>74</v>
      </c>
      <c r="B26" s="122">
        <v>8717.3349999999991</v>
      </c>
      <c r="C26" s="122">
        <v>9337.1180000000004</v>
      </c>
      <c r="D26" s="122">
        <v>8744.3119999999999</v>
      </c>
      <c r="E26" s="122">
        <v>9727.5</v>
      </c>
      <c r="F26" s="417">
        <v>10126.39</v>
      </c>
    </row>
    <row r="27" spans="1:7">
      <c r="A27" s="128" t="s">
        <v>178</v>
      </c>
      <c r="B27" s="122">
        <v>3201.4630000000002</v>
      </c>
      <c r="C27" s="122">
        <v>3258.2240000000002</v>
      </c>
      <c r="D27" s="122">
        <v>3924.1709999999998</v>
      </c>
      <c r="E27" s="122">
        <v>4240.2139999999999</v>
      </c>
      <c r="F27" s="417">
        <v>4653.0280000000002</v>
      </c>
    </row>
    <row r="28" spans="1:7">
      <c r="A28" s="128" t="s">
        <v>179</v>
      </c>
      <c r="B28" s="122">
        <v>1739.7059999999999</v>
      </c>
      <c r="C28" s="122">
        <v>1639.0150000000001</v>
      </c>
      <c r="D28" s="122">
        <v>1713.8140000000001</v>
      </c>
      <c r="E28" s="122">
        <v>1510.8979999999999</v>
      </c>
      <c r="F28" s="417">
        <v>2168.7060000000001</v>
      </c>
    </row>
    <row r="29" spans="1:7">
      <c r="A29" s="128" t="s">
        <v>180</v>
      </c>
      <c r="B29" s="122">
        <v>1338.4059999999999</v>
      </c>
      <c r="C29" s="122">
        <v>1277.1999999999998</v>
      </c>
      <c r="D29" s="122">
        <v>1366.817</v>
      </c>
      <c r="E29" s="122">
        <v>1681.8319999999999</v>
      </c>
      <c r="F29" s="417">
        <v>1904.7670000000001</v>
      </c>
    </row>
    <row r="30" spans="1:7">
      <c r="A30" s="128" t="s">
        <v>181</v>
      </c>
      <c r="B30" s="122">
        <v>903.42899999999997</v>
      </c>
      <c r="C30" s="122">
        <v>836.72</v>
      </c>
      <c r="D30" s="122">
        <v>983.09299999999996</v>
      </c>
      <c r="E30" s="122">
        <v>1016.23</v>
      </c>
      <c r="F30" s="417">
        <v>1029.2149999999999</v>
      </c>
    </row>
    <row r="31" spans="1:7">
      <c r="A31" s="133" t="s">
        <v>2</v>
      </c>
      <c r="B31" s="135">
        <v>153348.76500000001</v>
      </c>
      <c r="C31" s="135">
        <f>+C7+C16+C10</f>
        <v>158448.49599999998</v>
      </c>
      <c r="D31" s="135">
        <f>+D7+D16+D10</f>
        <v>167974.32200000001</v>
      </c>
      <c r="E31" s="135">
        <f>+E7+E16+E10</f>
        <v>174787.076</v>
      </c>
      <c r="F31" s="418">
        <f>+F7+F16+F10</f>
        <v>191748.533</v>
      </c>
    </row>
    <row r="32" spans="1:7">
      <c r="A32" s="117" t="s">
        <v>272</v>
      </c>
      <c r="B32" s="122">
        <v>20562.048999999999</v>
      </c>
      <c r="C32" s="122">
        <v>22906.944</v>
      </c>
      <c r="D32" s="122">
        <v>24820.472000000002</v>
      </c>
      <c r="E32" s="122">
        <v>27747.623</v>
      </c>
      <c r="F32" s="417">
        <v>28549.27</v>
      </c>
    </row>
    <row r="33" spans="1:7">
      <c r="A33" s="476" t="s">
        <v>262</v>
      </c>
      <c r="B33" s="135">
        <v>173910.81400000001</v>
      </c>
      <c r="C33" s="135">
        <f>+C32+C31</f>
        <v>181355.43999999997</v>
      </c>
      <c r="D33" s="135">
        <f>+D32+D31</f>
        <v>192794.79400000002</v>
      </c>
      <c r="E33" s="135">
        <f>+E32+E31</f>
        <v>202534.69899999999</v>
      </c>
      <c r="F33" s="418">
        <f>+F32+F31</f>
        <v>220297.80299999999</v>
      </c>
      <c r="G33" s="6"/>
    </row>
    <row r="34" spans="1:7">
      <c r="A34" s="120" t="s">
        <v>4</v>
      </c>
      <c r="B34" s="117"/>
      <c r="C34" s="199"/>
      <c r="D34" s="199"/>
      <c r="E34" s="199"/>
      <c r="F34" s="482"/>
    </row>
    <row r="35" spans="1:7">
      <c r="A35" s="126" t="s">
        <v>5</v>
      </c>
      <c r="B35" s="135">
        <f>'Q1.1'!B35</f>
        <v>142654.08700000003</v>
      </c>
      <c r="C35" s="135">
        <v>153849.76999999999</v>
      </c>
      <c r="D35" s="135">
        <f>SUM(D36:D38)</f>
        <v>167619.875</v>
      </c>
      <c r="E35" s="135">
        <f>SUM(E36:E38)</f>
        <v>176895.285</v>
      </c>
      <c r="F35" s="418">
        <f>SUM(F36:F38)</f>
        <v>190314.03699999998</v>
      </c>
    </row>
    <row r="36" spans="1:7">
      <c r="A36" s="130" t="s">
        <v>182</v>
      </c>
      <c r="B36" s="124">
        <f>'Q1.1'!B36</f>
        <v>107032.535</v>
      </c>
      <c r="C36" s="124">
        <v>116889.41800000001</v>
      </c>
      <c r="D36" s="124">
        <v>133564.372</v>
      </c>
      <c r="E36" s="124">
        <v>139524.47500000001</v>
      </c>
      <c r="F36" s="419">
        <v>146132.30499999999</v>
      </c>
    </row>
    <row r="37" spans="1:7">
      <c r="A37" s="479" t="s">
        <v>259</v>
      </c>
      <c r="B37" s="124">
        <f>'Q1.1'!B37</f>
        <v>35233.398000000001</v>
      </c>
      <c r="C37" s="124">
        <v>36581.095999999998</v>
      </c>
      <c r="D37" s="124">
        <v>33552.438000000002</v>
      </c>
      <c r="E37" s="124">
        <v>36627.357000000004</v>
      </c>
      <c r="F37" s="419">
        <v>43446.231</v>
      </c>
    </row>
    <row r="38" spans="1:7">
      <c r="A38" s="128" t="s">
        <v>106</v>
      </c>
      <c r="B38" s="122">
        <f>'Q1.1'!B38</f>
        <v>388.154</v>
      </c>
      <c r="C38" s="122">
        <v>379.25599999999997</v>
      </c>
      <c r="D38" s="122">
        <v>503.065</v>
      </c>
      <c r="E38" s="122">
        <v>743.45299999999997</v>
      </c>
      <c r="F38" s="419">
        <v>735.50099999999998</v>
      </c>
    </row>
    <row r="39" spans="1:7">
      <c r="A39" s="126" t="s">
        <v>6</v>
      </c>
      <c r="B39" s="135">
        <f>'Q1.1'!B39</f>
        <v>47078.161</v>
      </c>
      <c r="C39" s="135">
        <v>49526.669000000002</v>
      </c>
      <c r="D39" s="135">
        <v>54559.677000000011</v>
      </c>
      <c r="E39" s="135">
        <v>60055.66</v>
      </c>
      <c r="F39" s="418">
        <v>57463.561000000002</v>
      </c>
    </row>
    <row r="40" spans="1:7">
      <c r="A40" s="131" t="s">
        <v>130</v>
      </c>
      <c r="B40" s="122">
        <v>32167.161</v>
      </c>
      <c r="C40" s="122">
        <v>35560.813242414319</v>
      </c>
      <c r="D40" s="122">
        <v>41022.245695947226</v>
      </c>
      <c r="E40" s="122">
        <v>46128.207466503649</v>
      </c>
      <c r="F40" s="417">
        <v>44519.372333560445</v>
      </c>
    </row>
    <row r="41" spans="1:7">
      <c r="A41" s="132" t="s">
        <v>183</v>
      </c>
      <c r="B41" s="125">
        <v>14911</v>
      </c>
      <c r="C41" s="125">
        <v>13965.855757585681</v>
      </c>
      <c r="D41" s="122">
        <v>13537.431304052787</v>
      </c>
      <c r="E41" s="122">
        <v>13927.452533496358</v>
      </c>
      <c r="F41" s="417">
        <v>12944.188666439557</v>
      </c>
    </row>
    <row r="42" spans="1:7">
      <c r="A42" s="126" t="s">
        <v>7</v>
      </c>
      <c r="B42" s="135">
        <f>'Q1.1'!B42</f>
        <v>4592.3630000000003</v>
      </c>
      <c r="C42" s="135">
        <v>4969.7359999999999</v>
      </c>
      <c r="D42" s="135">
        <v>-670.85</v>
      </c>
      <c r="E42" s="135">
        <v>-560.524</v>
      </c>
      <c r="F42" s="418">
        <v>-2943.393</v>
      </c>
    </row>
    <row r="43" spans="1:7">
      <c r="A43" s="126" t="s">
        <v>273</v>
      </c>
      <c r="B43" s="135">
        <f>'Q1.1'!B43</f>
        <v>51670.523999999998</v>
      </c>
      <c r="C43" s="135">
        <f>+C42+C39</f>
        <v>54496.404999999999</v>
      </c>
      <c r="D43" s="135">
        <f>+D42+D39</f>
        <v>53888.827000000012</v>
      </c>
      <c r="E43" s="135">
        <f>+E42+E39</f>
        <v>59495.136000000006</v>
      </c>
      <c r="F43" s="418">
        <f>+F42+F39</f>
        <v>54520.168000000005</v>
      </c>
    </row>
    <row r="44" spans="1:7">
      <c r="A44" s="126" t="s">
        <v>269</v>
      </c>
      <c r="B44" s="135">
        <f>'Q1.1'!B44</f>
        <v>-20413.797000000006</v>
      </c>
      <c r="C44" s="135">
        <v>-26990.735000000001</v>
      </c>
      <c r="D44" s="135">
        <f>D45-D48</f>
        <v>-28713.907999999996</v>
      </c>
      <c r="E44" s="135">
        <f>E45-E48</f>
        <v>-33855.721999999994</v>
      </c>
      <c r="F44" s="418">
        <f>F45-F48</f>
        <v>-24536.402000000002</v>
      </c>
    </row>
    <row r="45" spans="1:7">
      <c r="A45" s="126" t="s">
        <v>8</v>
      </c>
      <c r="B45" s="135">
        <f>'Q1.1'!B45</f>
        <v>71538.563999999998</v>
      </c>
      <c r="C45" s="135">
        <v>77917.258000000002</v>
      </c>
      <c r="D45" s="135">
        <f>SUM(D46:D47)</f>
        <v>83948.737999999998</v>
      </c>
      <c r="E45" s="135">
        <f>SUM(E46:E47)</f>
        <v>93168.459000000003</v>
      </c>
      <c r="F45" s="418">
        <f>SUM(F46:F47)</f>
        <v>103160.86</v>
      </c>
    </row>
    <row r="46" spans="1:7">
      <c r="A46" s="131" t="s">
        <v>258</v>
      </c>
      <c r="B46" s="124">
        <f>'Q1.1'!B46</f>
        <v>13903.394</v>
      </c>
      <c r="C46" s="124">
        <v>14054.891</v>
      </c>
      <c r="D46" s="124">
        <v>16386.107</v>
      </c>
      <c r="E46" s="124">
        <v>22409.045999999998</v>
      </c>
      <c r="F46" s="419">
        <v>22714.621999999999</v>
      </c>
    </row>
    <row r="47" spans="1:7">
      <c r="A47" s="130" t="s">
        <v>131</v>
      </c>
      <c r="B47" s="124">
        <f>'Q1.1'!B47</f>
        <v>57635.17</v>
      </c>
      <c r="C47" s="124">
        <v>63862.366999999998</v>
      </c>
      <c r="D47" s="124">
        <v>67562.630999999994</v>
      </c>
      <c r="E47" s="124">
        <v>70759.413</v>
      </c>
      <c r="F47" s="419">
        <v>80446.237999999998</v>
      </c>
    </row>
    <row r="48" spans="1:7">
      <c r="A48" s="126" t="s">
        <v>9</v>
      </c>
      <c r="B48" s="135">
        <f>'Q1.1'!B48</f>
        <v>91952.361000000004</v>
      </c>
      <c r="C48" s="135">
        <v>104907.993</v>
      </c>
      <c r="D48" s="135">
        <f>SUM(D49:D50)</f>
        <v>112662.64599999999</v>
      </c>
      <c r="E48" s="135">
        <f>SUM(E49:E50)</f>
        <v>127024.181</v>
      </c>
      <c r="F48" s="418">
        <f>SUM(F49:F50)</f>
        <v>127697.262</v>
      </c>
    </row>
    <row r="49" spans="1:6">
      <c r="A49" s="477" t="s">
        <v>263</v>
      </c>
      <c r="B49" s="124">
        <f>'Q1.1'!B49</f>
        <v>68101.054999999993</v>
      </c>
      <c r="C49" s="124">
        <v>78303.284</v>
      </c>
      <c r="D49" s="124">
        <v>86904.751999999993</v>
      </c>
      <c r="E49" s="124">
        <v>97029.873000000007</v>
      </c>
      <c r="F49" s="419">
        <v>97815.634000000005</v>
      </c>
    </row>
    <row r="50" spans="1:6">
      <c r="A50" s="479" t="s">
        <v>257</v>
      </c>
      <c r="B50" s="124">
        <f>'Q1.1'!B50</f>
        <v>23851.306</v>
      </c>
      <c r="C50" s="124">
        <v>26604.708999999999</v>
      </c>
      <c r="D50" s="124">
        <v>25757.894</v>
      </c>
      <c r="E50" s="124">
        <v>29994.30799999999</v>
      </c>
      <c r="F50" s="419">
        <v>29881.628000000001</v>
      </c>
    </row>
    <row r="51" spans="1:6">
      <c r="A51" s="126" t="s">
        <v>10</v>
      </c>
      <c r="B51" s="134">
        <f>'Q1.1'!B51</f>
        <v>173910.81400000001</v>
      </c>
      <c r="C51" s="134">
        <v>181355.44</v>
      </c>
      <c r="D51" s="134">
        <f>D35+D43+D44</f>
        <v>192794.79400000002</v>
      </c>
      <c r="E51" s="134">
        <f>E35+E43+E44</f>
        <v>202534.69900000002</v>
      </c>
      <c r="F51" s="416">
        <f>F35+F43+F44</f>
        <v>220297.80299999999</v>
      </c>
    </row>
    <row r="52" spans="1:6">
      <c r="A52" s="200" t="s">
        <v>172</v>
      </c>
    </row>
    <row r="54" spans="1:6">
      <c r="B54" s="404"/>
      <c r="C54" s="404"/>
      <c r="D54" s="404"/>
      <c r="E54" s="404"/>
      <c r="F54" s="404"/>
    </row>
    <row r="55" spans="1:6">
      <c r="B55" s="404"/>
      <c r="C55" s="404"/>
      <c r="D55" s="404"/>
      <c r="E55" s="404"/>
      <c r="F55" s="404"/>
    </row>
  </sheetData>
  <pageMargins left="0.70866141732283472" right="0.70866141732283472" top="0.74803149606299213" bottom="0.74803149606299213" header="0.31496062992125984" footer="0.31496062992125984"/>
  <pageSetup scale="65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view="pageLayout" zoomScaleNormal="100" workbookViewId="0"/>
  </sheetViews>
  <sheetFormatPr defaultRowHeight="15"/>
  <cols>
    <col min="1" max="1" width="85.140625" customWidth="1"/>
    <col min="2" max="5" width="8.28515625" customWidth="1"/>
  </cols>
  <sheetData>
    <row r="1" spans="1:5" ht="15.75">
      <c r="A1" s="4"/>
    </row>
    <row r="2" spans="1:5" ht="15.75">
      <c r="A2" s="5" t="s">
        <v>277</v>
      </c>
    </row>
    <row r="4" spans="1:5" ht="22.5" customHeight="1">
      <c r="A4" s="137" t="s">
        <v>1</v>
      </c>
      <c r="B4" s="208">
        <v>2016</v>
      </c>
      <c r="C4" s="208">
        <v>2017</v>
      </c>
      <c r="D4" s="208">
        <v>2018</v>
      </c>
      <c r="E4" s="208">
        <v>2019</v>
      </c>
    </row>
    <row r="5" spans="1:5">
      <c r="A5" s="120" t="s">
        <v>3</v>
      </c>
      <c r="B5" s="121"/>
      <c r="C5" s="195"/>
    </row>
    <row r="6" spans="1:5">
      <c r="A6" s="133" t="s">
        <v>312</v>
      </c>
      <c r="B6" s="201">
        <f>('Q1.3 '!C7/'Q1.3 '!B7-1)*100</f>
        <v>6.7664162966029728</v>
      </c>
      <c r="C6" s="201">
        <f>('Q1.3 '!D7/'Q1.1'!C7-1)*100</f>
        <v>-12.506112426385673</v>
      </c>
      <c r="D6" s="201">
        <f>('Q1.3 '!E7/'Q1.1'!D7-1)*100</f>
        <v>-13.355398336980141</v>
      </c>
      <c r="E6" s="201">
        <f>('Q1.3 '!F7/'Q1.1'!E7-1)*100</f>
        <v>-0.38359727449182035</v>
      </c>
    </row>
    <row r="7" spans="1:5">
      <c r="A7" s="475" t="s">
        <v>276</v>
      </c>
      <c r="B7" s="202">
        <f>('Q1.3 '!C8/'Q1.3 '!B8-1)*100</f>
        <v>9.0312990025076978</v>
      </c>
      <c r="C7" s="202">
        <f>('Q1.3 '!D8/'Q1.1'!C8-1)*100</f>
        <v>-15.480929014947087</v>
      </c>
      <c r="D7" s="202">
        <f>('Q1.3 '!E8/'Q1.1'!D8-1)*100</f>
        <v>-17.581981318305306</v>
      </c>
      <c r="E7" s="202">
        <f>('Q1.3 '!F8/'Q1.1'!E8-1)*100</f>
        <v>-1.9570031003902089</v>
      </c>
    </row>
    <row r="8" spans="1:5">
      <c r="A8" s="128" t="s">
        <v>265</v>
      </c>
      <c r="B8" s="202">
        <f>('Q1.3 '!C9/'Q1.3 '!B9-1)*100</f>
        <v>-0.92661704299963343</v>
      </c>
      <c r="C8" s="202">
        <f>('Q1.3 '!D9/'Q1.1'!C9-1)*100</f>
        <v>-1.3976863273404749</v>
      </c>
      <c r="D8" s="202">
        <f>('Q1.3 '!E9/'Q1.1'!D9-1)*100</f>
        <v>0.36265645550328518</v>
      </c>
      <c r="E8" s="202">
        <f>('Q1.3 '!F9/'Q1.1'!E9-1)*100</f>
        <v>3.4564388693524295</v>
      </c>
    </row>
    <row r="9" spans="1:5">
      <c r="A9" s="133" t="s">
        <v>313</v>
      </c>
      <c r="B9" s="203">
        <f>('Q1.3 '!C10/'Q1.3 '!B10-1)*100</f>
        <v>-13.000346399675989</v>
      </c>
      <c r="C9" s="203">
        <f>('Q1.3 '!D10/'Q1.1'!C10-1)*100</f>
        <v>4.8506518106717689</v>
      </c>
      <c r="D9" s="203">
        <f>('Q1.3 '!E10/'Q1.1'!D10-1)*100</f>
        <v>3.2198340847049867</v>
      </c>
      <c r="E9" s="203">
        <f>('Q1.3 '!F10/'Q1.1'!E10-1)*100</f>
        <v>6.1990526825528081</v>
      </c>
    </row>
    <row r="10" spans="1:5">
      <c r="A10" s="128" t="s">
        <v>270</v>
      </c>
      <c r="B10" s="202">
        <f>('Q1.3 '!C11/'Q1.3 '!B11-1)*100</f>
        <v>-9.051071750967953</v>
      </c>
      <c r="C10" s="202">
        <f>('Q1.3 '!D11/'Q1.1'!C11-1)*100</f>
        <v>8.4611402246022713</v>
      </c>
      <c r="D10" s="202">
        <f>('Q1.3 '!E11/'Q1.1'!D11-1)*100</f>
        <v>2.7867428255936133</v>
      </c>
      <c r="E10" s="202">
        <f>('Q1.3 '!F11/'Q1.1'!E11-1)*100</f>
        <v>11.950838813743614</v>
      </c>
    </row>
    <row r="11" spans="1:5">
      <c r="A11" s="475" t="s">
        <v>271</v>
      </c>
      <c r="B11" s="202">
        <f>('Q1.3 '!C12/'Q1.3 '!B12-1)*100</f>
        <v>9.2273930164638465</v>
      </c>
      <c r="C11" s="202">
        <f>('Q1.3 '!D12/'Q1.1'!C12-1)*100</f>
        <v>10.425828801702863</v>
      </c>
      <c r="D11" s="202">
        <f>('Q1.3 '!E12/'Q1.1'!D12-1)*100</f>
        <v>9.3648325415901503</v>
      </c>
      <c r="E11" s="202">
        <f>('Q1.3 '!F12/'Q1.1'!E12-1)*100</f>
        <v>-0.50087588153153728</v>
      </c>
    </row>
    <row r="12" spans="1:5">
      <c r="A12" s="475" t="s">
        <v>275</v>
      </c>
      <c r="B12" s="202">
        <f>('Q1.3 '!C13/'Q1.3 '!B13-1)*100</f>
        <v>5.3488382189025963</v>
      </c>
      <c r="C12" s="202">
        <f>('Q1.3 '!D13/'Q1.1'!C13-1)*100</f>
        <v>-11.512274406801348</v>
      </c>
      <c r="D12" s="202">
        <f>('Q1.3 '!E13/'Q1.1'!D13-1)*100</f>
        <v>2.2536600666892559</v>
      </c>
      <c r="E12" s="202">
        <f>('Q1.3 '!F13/'Q1.1'!E13-1)*100</f>
        <v>7.8159655605491762</v>
      </c>
    </row>
    <row r="13" spans="1:5">
      <c r="A13" s="128" t="s">
        <v>268</v>
      </c>
      <c r="B13" s="202">
        <f>('Q1.3 '!C14/'Q1.3 '!B14-1)*100</f>
        <v>-13.221578736144203</v>
      </c>
      <c r="C13" s="202">
        <f>('Q1.3 '!D14/'Q1.1'!C14-1)*100</f>
        <v>2.2382173279114292</v>
      </c>
      <c r="D13" s="202">
        <f>('Q1.3 '!E14/'Q1.1'!D14-1)*100</f>
        <v>3.9972320564535258</v>
      </c>
      <c r="E13" s="202">
        <f>('Q1.3 '!F14/'Q1.1'!E14-1)*100</f>
        <v>-12.187967081787942</v>
      </c>
    </row>
    <row r="14" spans="1:5">
      <c r="A14" s="475" t="s">
        <v>197</v>
      </c>
      <c r="B14" s="202">
        <f>('Q1.3 '!C15/'Q1.3 '!B15-1)*100</f>
        <v>-28.604239939817553</v>
      </c>
      <c r="C14" s="202">
        <f>('Q1.3 '!D15/'Q1.1'!C15-1)*100</f>
        <v>9.7962851618454536</v>
      </c>
      <c r="D14" s="202">
        <f>('Q1.3 '!E15/'Q1.1'!D15-1)*100</f>
        <v>-9.1287291697272899E-2</v>
      </c>
      <c r="E14" s="202">
        <f>('Q1.3 '!F15/'Q1.1'!E15-1)*100</f>
        <v>13.0041259499998</v>
      </c>
    </row>
    <row r="15" spans="1:5">
      <c r="A15" s="133" t="s">
        <v>314</v>
      </c>
      <c r="B15" s="203">
        <f>('Q1.3 '!C16/'Q1.3 '!B16-1)*100</f>
        <v>6.5505952980597026</v>
      </c>
      <c r="C15" s="203">
        <f>('Q1.3 '!D16/'Q1.1'!C16-1)*100</f>
        <v>4.3318025941816884</v>
      </c>
      <c r="D15" s="203">
        <f>('Q1.3 '!E16/'Q1.1'!D16-1)*100</f>
        <v>3.3222104776021055</v>
      </c>
      <c r="E15" s="203">
        <f>('Q1.3 '!F16/'Q1.1'!E16-1)*100</f>
        <v>8.33174951830018</v>
      </c>
    </row>
    <row r="16" spans="1:5">
      <c r="A16" s="475" t="s">
        <v>260</v>
      </c>
      <c r="B16" s="202">
        <f>('Q1.3 '!C17/'Q1.3 '!B17-1)*100</f>
        <v>15.824446658717072</v>
      </c>
      <c r="C16" s="202">
        <f>('Q1.3 '!D17/'Q1.1'!C17-1)*100</f>
        <v>10.081015588084984</v>
      </c>
      <c r="D16" s="202">
        <f>('Q1.3 '!E17/'Q1.1'!D17-1)*100</f>
        <v>9.9365567491567663</v>
      </c>
      <c r="E16" s="202">
        <f>('Q1.3 '!F17/'Q1.1'!E17-1)*100</f>
        <v>9.7897122320443017</v>
      </c>
    </row>
    <row r="17" spans="1:6">
      <c r="A17" s="128" t="s">
        <v>72</v>
      </c>
      <c r="B17" s="202">
        <f>('Q1.3 '!C18/'Q1.3 '!B18-1)*100</f>
        <v>38.871530099803266</v>
      </c>
      <c r="C17" s="202">
        <f>('Q1.3 '!D18/'Q1.1'!C18-1)*100</f>
        <v>16.111758999425764</v>
      </c>
      <c r="D17" s="202">
        <f>('Q1.3 '!E18/'Q1.1'!D18-1)*100</f>
        <v>2.9207446866063247</v>
      </c>
      <c r="E17" s="202">
        <f>('Q1.3 '!F18/'Q1.1'!E18-1)*100</f>
        <v>2.5984275004533153</v>
      </c>
    </row>
    <row r="18" spans="1:6">
      <c r="A18" s="128" t="s">
        <v>73</v>
      </c>
      <c r="B18" s="202">
        <f>('Q1.3 '!C19/'Q1.3 '!B19-1)*100</f>
        <v>-18.426879571970634</v>
      </c>
      <c r="C18" s="202">
        <f>('Q1.3 '!D19/'Q1.1'!C19-1)*100</f>
        <v>6.5520154760369875</v>
      </c>
      <c r="D18" s="207">
        <f>('Q1.3 '!E19/'Q1.1'!D19-1)*100</f>
        <v>-5.1457940227040089</v>
      </c>
      <c r="E18" s="207">
        <f>('Q1.3 '!F19/'Q1.1'!E19-1)*100</f>
        <v>12.754801890844082</v>
      </c>
    </row>
    <row r="19" spans="1:6">
      <c r="A19" s="128" t="s">
        <v>173</v>
      </c>
      <c r="B19" s="202">
        <f>('Q1.3 '!C20/'Q1.3 '!B20-1)*100</f>
        <v>-25.208691275616712</v>
      </c>
      <c r="C19" s="202">
        <f>('Q1.3 '!D20/'Q1.1'!C20-1)*100</f>
        <v>-2.7526668264340803</v>
      </c>
      <c r="D19" s="202">
        <f>('Q1.3 '!E20/'Q1.1'!D20-1)*100</f>
        <v>-7.479143056238069</v>
      </c>
      <c r="E19" s="202">
        <f>('Q1.3 '!F20/'Q1.1'!E20-1)*100</f>
        <v>-1.8069015850753711</v>
      </c>
    </row>
    <row r="20" spans="1:6">
      <c r="A20" s="128" t="s">
        <v>174</v>
      </c>
      <c r="B20" s="202">
        <f>('Q1.3 '!C21/'Q1.3 '!B21-1)*100</f>
        <v>15.072687226773329</v>
      </c>
      <c r="C20" s="202">
        <f>('Q1.3 '!D21/'Q1.1'!C21-1)*100</f>
        <v>-1.9805231559441916</v>
      </c>
      <c r="D20" s="202">
        <f>('Q1.3 '!E21/'Q1.1'!D21-1)*100</f>
        <v>7.4081737021068461</v>
      </c>
      <c r="E20" s="202">
        <f>('Q1.3 '!F21/'Q1.1'!E21-1)*100</f>
        <v>7.0081265114500191</v>
      </c>
    </row>
    <row r="21" spans="1:6">
      <c r="A21" s="128" t="s">
        <v>175</v>
      </c>
      <c r="B21" s="202">
        <f>('Q1.3 '!C22/'Q1.3 '!B22-1)*100</f>
        <v>3.3225664286471002</v>
      </c>
      <c r="C21" s="202">
        <f>('Q1.3 '!D22/'Q1.1'!C22-1)*100</f>
        <v>0.43869620568739442</v>
      </c>
      <c r="D21" s="202">
        <f>('Q1.3 '!E22/'Q1.1'!D22-1)*100</f>
        <v>2.2612554643489213</v>
      </c>
      <c r="E21" s="202">
        <f>('Q1.3 '!F22/'Q1.1'!E22-1)*100</f>
        <v>9.9546319748421652</v>
      </c>
    </row>
    <row r="22" spans="1:6">
      <c r="A22" s="128" t="s">
        <v>176</v>
      </c>
      <c r="B22" s="202">
        <f>('Q1.3 '!C23/'Q1.3 '!B23-1)*100</f>
        <v>-7.2222915510190777</v>
      </c>
      <c r="C22" s="202">
        <f>('Q1.3 '!D23/'Q1.1'!C23-1)*100</f>
        <v>6.574550912429955</v>
      </c>
      <c r="D22" s="202">
        <f>('Q1.3 '!E23/'Q1.1'!D23-1)*100</f>
        <v>2.4508298751372282</v>
      </c>
      <c r="E22" s="202">
        <f>('Q1.3 '!F23/'Q1.1'!E23-1)*100</f>
        <v>2.1562580984359814</v>
      </c>
    </row>
    <row r="23" spans="1:6">
      <c r="A23" s="128" t="s">
        <v>177</v>
      </c>
      <c r="B23" s="202">
        <f>('Q1.3 '!C24/'Q1.3 '!B24-1)*100</f>
        <v>9.4624923725790122</v>
      </c>
      <c r="C23" s="202">
        <f>('Q1.3 '!D24/'Q1.1'!C24-1)*100</f>
        <v>11.320131612495921</v>
      </c>
      <c r="D23" s="202">
        <f>('Q1.3 '!E24/'Q1.1'!D24-1)*100</f>
        <v>0.29548519867503842</v>
      </c>
      <c r="E23" s="202">
        <f>('Q1.3 '!F24/'Q1.1'!E24-1)*100</f>
        <v>-6.8391444706455751</v>
      </c>
    </row>
    <row r="24" spans="1:6">
      <c r="A24" s="475" t="s">
        <v>261</v>
      </c>
      <c r="B24" s="202">
        <f>('Q1.3 '!C25/'Q1.3 '!B25-1)*100</f>
        <v>3.1974878709343457</v>
      </c>
      <c r="C24" s="202">
        <f>('Q1.3 '!D25/'Q1.1'!C25-1)*100</f>
        <v>-1.0523566674822238</v>
      </c>
      <c r="D24" s="202">
        <f>('Q1.3 '!E25/'Q1.1'!D25-1)*100</f>
        <v>6.1460119292743309</v>
      </c>
      <c r="E24" s="202">
        <f>('Q1.3 '!F25/'Q1.1'!E25-1)*100</f>
        <v>15.684634627375459</v>
      </c>
    </row>
    <row r="25" spans="1:6">
      <c r="A25" s="128" t="s">
        <v>74</v>
      </c>
      <c r="B25" s="202">
        <f>('Q1.3 '!C26/'Q1.3 '!B26-1)*100</f>
        <v>7.1097760955613376</v>
      </c>
      <c r="C25" s="202">
        <f>('Q1.3 '!D26/'Q1.1'!C26-1)*100</f>
        <v>-6.609312761343622</v>
      </c>
      <c r="D25" s="202">
        <f>('Q1.3 '!E26/'Q1.1'!D26-1)*100</f>
        <v>2.368907550379129</v>
      </c>
      <c r="E25" s="202">
        <f>('Q1.3 '!F26/'Q1.1'!E26-1)*100</f>
        <v>1.4304589566527248</v>
      </c>
    </row>
    <row r="26" spans="1:6">
      <c r="A26" s="128" t="s">
        <v>178</v>
      </c>
      <c r="B26" s="202">
        <f>('Q1.3 '!C27/'Q1.3 '!B27-1)*100</f>
        <v>1.7729706699718184</v>
      </c>
      <c r="C26" s="202">
        <f>('Q1.3 '!D27/'Q1.1'!C27-1)*100</f>
        <v>10.739640269883655</v>
      </c>
      <c r="D26" s="202">
        <f>('Q1.3 '!E27/'Q1.1'!D27-1)*100</f>
        <v>-0.66229602828545842</v>
      </c>
      <c r="E26" s="202">
        <f>('Q1.3 '!F27/'Q1.1'!E27-1)*100</f>
        <v>12.476201986995106</v>
      </c>
    </row>
    <row r="27" spans="1:6">
      <c r="A27" s="128" t="s">
        <v>179</v>
      </c>
      <c r="B27" s="202">
        <f>('Q1.3 '!C28/'Q1.3 '!B28-1)*100</f>
        <v>-5.7878170219565757</v>
      </c>
      <c r="C27" s="202">
        <f>('Q1.3 '!D28/'Q1.1'!C28-1)*100</f>
        <v>14.745069577606618</v>
      </c>
      <c r="D27" s="202">
        <f>('Q1.3 '!E28/'Q1.1'!D28-1)*100</f>
        <v>-7.7043652490501042</v>
      </c>
      <c r="E27" s="202">
        <f>('Q1.3 '!F28/'Q1.1'!E28-1)*100</f>
        <v>38.735296958732654</v>
      </c>
    </row>
    <row r="28" spans="1:6">
      <c r="A28" s="128" t="s">
        <v>180</v>
      </c>
      <c r="B28" s="202">
        <f>('Q1.3 '!C29/'Q1.3 '!B29-1)*100</f>
        <v>-4.5730518243343283</v>
      </c>
      <c r="C28" s="202">
        <f>('Q1.3 '!D29/'Q1.1'!C29-1)*100</f>
        <v>-6.031172677603891</v>
      </c>
      <c r="D28" s="202">
        <f>('Q1.3 '!E29/'Q1.1'!D29-1)*100</f>
        <v>24.342699644678522</v>
      </c>
      <c r="E28" s="202">
        <f>('Q1.3 '!F29/'Q1.1'!E29-1)*100</f>
        <v>15.012438561957332</v>
      </c>
    </row>
    <row r="29" spans="1:6">
      <c r="A29" s="128" t="s">
        <v>181</v>
      </c>
      <c r="B29" s="202">
        <f>('Q1.3 '!C30/'Q1.3 '!B30-1)*100</f>
        <v>-7.3839781543430627</v>
      </c>
      <c r="C29" s="202">
        <f>('Q1.3 '!D30/'Q1.1'!C30-1)*100</f>
        <v>4.505204568454535</v>
      </c>
      <c r="D29" s="202">
        <f>('Q1.3 '!E30/'Q1.1'!D30-1)*100</f>
        <v>3.7463771001079005</v>
      </c>
      <c r="E29" s="202">
        <f>('Q1.3 '!F30/'Q1.1'!E30-1)*100</f>
        <v>0.90778425736011137</v>
      </c>
    </row>
    <row r="30" spans="1:6">
      <c r="A30" s="133" t="s">
        <v>2</v>
      </c>
      <c r="B30" s="203">
        <f>('Q1.3 '!C31/'Q1.3 '!B31-1)*100</f>
        <v>3.3255768313490863</v>
      </c>
      <c r="C30" s="203">
        <f>('Q1.3 '!D31/'Q1.1'!C31-1)*100</f>
        <v>3.2018627736479344</v>
      </c>
      <c r="D30" s="203">
        <f>('Q1.3 '!E31/'Q1.1'!D31-1)*100</f>
        <v>2.2830324597084672</v>
      </c>
      <c r="E30" s="203">
        <f>('Q1.3 '!F31/'Q1.1'!E31-1)*100</f>
        <v>7.5161381275861139</v>
      </c>
    </row>
    <row r="31" spans="1:6">
      <c r="A31" s="117" t="s">
        <v>272</v>
      </c>
      <c r="B31" s="202">
        <f>('Q1.3 '!C32/'Q1.3 '!B32-1)*100</f>
        <v>11.403994806159634</v>
      </c>
      <c r="C31" s="202">
        <f>('Q1.3 '!D32/'Q1.1'!C32-1)*100</f>
        <v>14.701446638708449</v>
      </c>
      <c r="D31" s="202">
        <f>('Q1.3 '!E32/'Q1.1'!D32-1)*100</f>
        <v>13.675619255407213</v>
      </c>
      <c r="E31" s="202">
        <f>('Q1.3 '!F32/'Q1.1'!E32-1)*100</f>
        <v>3.2811618085655914</v>
      </c>
    </row>
    <row r="32" spans="1:6">
      <c r="A32" s="476" t="s">
        <v>262</v>
      </c>
      <c r="B32" s="203">
        <f>('Q1.3 '!C33/'Q1.3 '!B33-1)*100</f>
        <v>4.2807148266236883</v>
      </c>
      <c r="C32" s="203">
        <f>('Q1.3 '!D33/'Q1.1'!C33-1)*100</f>
        <v>4.5513148374279444</v>
      </c>
      <c r="D32" s="203">
        <f>('Q1.3 '!E33/'Q1.1'!D33-1)*100</f>
        <v>3.7069645796064199</v>
      </c>
      <c r="E32" s="203">
        <f>('Q1.3 '!F33/'Q1.1'!E33-1)*100</f>
        <v>6.9478263249209249</v>
      </c>
      <c r="F32" s="6"/>
    </row>
    <row r="33" spans="1:5">
      <c r="A33" s="120" t="s">
        <v>4</v>
      </c>
      <c r="B33" s="202"/>
      <c r="C33" s="202"/>
      <c r="D33" s="202"/>
      <c r="E33" s="202"/>
    </row>
    <row r="34" spans="1:5">
      <c r="A34" s="126" t="s">
        <v>5</v>
      </c>
      <c r="B34" s="204">
        <f>('Q1.3 '!C35/'Q1.3 '!B35-1)*100</f>
        <v>7.8481333661333919</v>
      </c>
      <c r="C34" s="204">
        <f>('Q1.3 '!D35/'Q1.1'!C35-1)*100</f>
        <v>8.3721085130304971</v>
      </c>
      <c r="D34" s="204">
        <f>('Q1.3 '!E35/'Q1.1'!D35-1)*100</f>
        <v>4.5565418696601689</v>
      </c>
      <c r="E34" s="204">
        <f>('Q1.3 '!F35/'Q1.1'!E35-1)*100</f>
        <v>6.626994676265352</v>
      </c>
    </row>
    <row r="35" spans="1:5">
      <c r="A35" s="130" t="s">
        <v>182</v>
      </c>
      <c r="B35" s="205">
        <f>('Q1.3 '!C36/'Q1.3 '!B36-1)*100</f>
        <v>9.2092399754897016</v>
      </c>
      <c r="C35" s="205">
        <f>('Q1.3 '!D36/'Q1.1'!C36-1)*100</f>
        <v>13.450457838221674</v>
      </c>
      <c r="D35" s="205">
        <f>('Q1.3 '!E36/'Q1.1'!D36-1)*100</f>
        <v>4.140193791429736</v>
      </c>
      <c r="E35" s="205">
        <f>('Q1.3 '!F36/'Q1.1'!E36-1)*100</f>
        <v>4.0912330842750144</v>
      </c>
    </row>
    <row r="36" spans="1:5">
      <c r="A36" s="479" t="s">
        <v>259</v>
      </c>
      <c r="B36" s="205">
        <f>('Q1.3 '!C37/'Q1.3 '!B37-1)*100</f>
        <v>3.8250582586442539</v>
      </c>
      <c r="C36" s="205">
        <f>('Q1.3 '!D37/'Q1.1'!C37-1)*100</f>
        <v>-8.2513780981572697</v>
      </c>
      <c r="D36" s="205">
        <f>('Q1.3 '!E37/'Q1.1'!D37-1)*100</f>
        <v>5.5569620906155581</v>
      </c>
      <c r="E36" s="205">
        <f>('Q1.3 '!F37/'Q1.1'!E37-1)*100</f>
        <v>16.342153690525873</v>
      </c>
    </row>
    <row r="37" spans="1:5">
      <c r="A37" s="128" t="s">
        <v>106</v>
      </c>
      <c r="B37" s="202">
        <f>('Q1.3 '!C38/'Q1.3 '!B38-1)*100</f>
        <v>-2.2923891032940569</v>
      </c>
      <c r="C37" s="202">
        <f>('Q1.3 '!D38/'Q1.1'!C38-1)*100</f>
        <v>35.427294630718919</v>
      </c>
      <c r="D37" s="202">
        <f>('Q1.3 '!E38/'Q1.1'!D38-1)*100</f>
        <v>45.901259716735446</v>
      </c>
      <c r="E37" s="202">
        <f>('Q1.3 '!F38/'Q1.1'!E38-1)*100</f>
        <v>-2.4038735856542481</v>
      </c>
    </row>
    <row r="38" spans="1:5">
      <c r="A38" s="126" t="s">
        <v>6</v>
      </c>
      <c r="B38" s="204">
        <f>('Q1.3 '!C39/'Q1.3 '!B39-1)*100</f>
        <v>5.2009423222797446</v>
      </c>
      <c r="C38" s="204">
        <f>('Q1.3 '!D39/'Q1.1'!C39-1)*100</f>
        <v>14.234455338261531</v>
      </c>
      <c r="D38" s="204">
        <f>('Q1.3 '!E39/'Q1.1'!D39-1)*100</f>
        <v>3.3424758857443893</v>
      </c>
      <c r="E38" s="204">
        <f>('Q1.3 '!F39/'Q1.1'!E39-1)*100</f>
        <v>0.1366677997127308</v>
      </c>
    </row>
    <row r="39" spans="1:5">
      <c r="A39" s="131" t="s">
        <v>130</v>
      </c>
      <c r="B39" s="202">
        <f>('Q1.3 '!C40/'Q1.3 '!B40-1)*100</f>
        <v>10.550052093233585</v>
      </c>
      <c r="C39" s="202">
        <f>('Q1.3 '!D40/'Q1.1'!C40-1)*100</f>
        <v>19.622311903110479</v>
      </c>
      <c r="D39" s="202">
        <f>('Q1.3 '!E40/'Q1.1'!D40-1)*100</f>
        <v>2.9457566957873826</v>
      </c>
      <c r="E39" s="202">
        <f>('Q1.3 '!F40/'Q1.1'!E40-1)*100</f>
        <v>1.8823704616976134</v>
      </c>
    </row>
    <row r="40" spans="1:5">
      <c r="A40" s="132" t="s">
        <v>183</v>
      </c>
      <c r="B40" s="202">
        <f>('Q1.3 '!C41/'Q1.3 '!B41-1)*100</f>
        <v>-6.3385704675361758</v>
      </c>
      <c r="C40" s="202">
        <f>('Q1.3 '!D41/'Q1.1'!C41-1)*100</f>
        <v>0.51552794811988711</v>
      </c>
      <c r="D40" s="202">
        <f>('Q1.3 '!E41/'Q1.1'!D41-1)*100</f>
        <v>4.6785400219223172</v>
      </c>
      <c r="E40" s="202">
        <f>('Q1.3 '!F41/'Q1.1'!E41-1)*100</f>
        <v>-5.4360982903823629</v>
      </c>
    </row>
    <row r="41" spans="1:5">
      <c r="A41" s="126" t="s">
        <v>7</v>
      </c>
      <c r="B41" s="204">
        <f>('Q1.3 '!C42/'Q1.3 '!B42-1)*100</f>
        <v>8.2174035458433927</v>
      </c>
      <c r="C41" s="204">
        <f>('Q1.3 '!D42/'Q1.1'!C42-1)*100</f>
        <v>-113.70320234350599</v>
      </c>
      <c r="D41" s="204">
        <f>('Q1.3 '!E42/'Q1.1'!D42-1)*100</f>
        <v>-39.337426393637251</v>
      </c>
      <c r="E41" s="204">
        <f>('Q1.3 '!F42/'Q1.1'!E42-1)*100</f>
        <v>283.53945446419152</v>
      </c>
    </row>
    <row r="42" spans="1:5">
      <c r="A42" s="126" t="s">
        <v>274</v>
      </c>
      <c r="B42" s="203">
        <f>('Q1.3 '!C43/'Q1.3 '!B43-1)*100</f>
        <v>5.4690387889234415</v>
      </c>
      <c r="C42" s="203">
        <f>('Q1.3 '!D43/'Q1.1'!C43-1)*100</f>
        <v>2.3399050187526083</v>
      </c>
      <c r="D42" s="203">
        <f>('Q1.3 '!E43/'Q1.1'!D43-1)*100</f>
        <v>4.0320524652576184</v>
      </c>
      <c r="E42" s="203">
        <f>('Q1.3 '!F43/'Q1.1'!E43-1)*100</f>
        <v>-3.7047368839835504</v>
      </c>
    </row>
    <row r="43" spans="1:5">
      <c r="A43" s="126" t="s">
        <v>269</v>
      </c>
      <c r="B43" s="203">
        <f>('Q1.3 '!C44/'Q1.3 '!B44-1)*100</f>
        <v>32.218102296206787</v>
      </c>
      <c r="C43" s="203">
        <f>('Q1.3 '!D44/'Q1.1'!C44-1)*100</f>
        <v>25.249797025672027</v>
      </c>
      <c r="D43" s="203">
        <f>('Q1.3 '!E44/'Q1.1'!D44-1)*100</f>
        <v>8.9298325051721417</v>
      </c>
      <c r="E43" s="203">
        <f>('Q1.3 '!F44/'Q1.1'!E44-1)*100</f>
        <v>-15.732451620363596</v>
      </c>
    </row>
    <row r="44" spans="1:5">
      <c r="A44" s="126" t="s">
        <v>8</v>
      </c>
      <c r="B44" s="204">
        <f>('Q1.3 '!C45/'Q1.3 '!B45-1)*100</f>
        <v>8.9164412078498003</v>
      </c>
      <c r="C44" s="204">
        <f>('Q1.3 '!D45/'Q1.1'!C45-1)*100</f>
        <v>9.7699467152062347</v>
      </c>
      <c r="D44" s="204">
        <f>('Q1.3 '!E45/'Q1.1'!D45-1)*100</f>
        <v>13.40109167731034</v>
      </c>
      <c r="E44" s="204">
        <f>('Q1.3 '!F45/'Q1.1'!E45-1)*100</f>
        <v>9.1907741889471808</v>
      </c>
    </row>
    <row r="45" spans="1:5">
      <c r="A45" s="131" t="s">
        <v>258</v>
      </c>
      <c r="B45" s="205">
        <f>('Q1.3 '!C46/'Q1.3 '!B46-1)*100</f>
        <v>1.0896404144196792</v>
      </c>
      <c r="C45" s="205">
        <f>('Q1.3 '!D46/'Q1.1'!C46-1)*100</f>
        <v>32.010702577382169</v>
      </c>
      <c r="D45" s="205">
        <f>('Q1.3 '!E46/'Q1.1'!D46-1)*100</f>
        <v>60.706890854076214</v>
      </c>
      <c r="E45" s="205">
        <f>('Q1.3 '!F46/'Q1.1'!E46-1)*100</f>
        <v>-1.9381852758047935</v>
      </c>
    </row>
    <row r="46" spans="1:5">
      <c r="A46" s="130" t="s">
        <v>131</v>
      </c>
      <c r="B46" s="205">
        <f>('Q1.3 '!C47/'Q1.3 '!B47-1)*100</f>
        <v>10.804508774763733</v>
      </c>
      <c r="C46" s="205">
        <f>('Q1.3 '!D47/'Q1.1'!C47-1)*100</f>
        <v>5.4607102583410505</v>
      </c>
      <c r="D46" s="205">
        <f>('Q1.3 '!E47/'Q1.1'!D47-1)*100</f>
        <v>3.7310610080913298</v>
      </c>
      <c r="E46" s="205">
        <f>('Q1.3 '!F47/'Q1.1'!E47-1)*100</f>
        <v>12.805580173188558</v>
      </c>
    </row>
    <row r="47" spans="1:5">
      <c r="A47" s="126" t="s">
        <v>9</v>
      </c>
      <c r="B47" s="204">
        <f>('Q1.3 '!C48/'Q1.3 '!B48-1)*100</f>
        <v>14.089504455464708</v>
      </c>
      <c r="C47" s="204">
        <f>('Q1.3 '!D48/'Q1.1'!C48-1)*100</f>
        <v>13.340089918048271</v>
      </c>
      <c r="D47" s="204">
        <f>('Q1.3 '!E48/'Q1.1'!D48-1)*100</f>
        <v>12.173877351254481</v>
      </c>
      <c r="E47" s="204">
        <f>('Q1.3 '!F48/'Q1.1'!E48-1)*100</f>
        <v>3.31920424383223</v>
      </c>
    </row>
    <row r="48" spans="1:5">
      <c r="A48" s="477" t="s">
        <v>263</v>
      </c>
      <c r="B48" s="205">
        <f>('Q1.3 '!C49/'Q1.3 '!B49-1)*100</f>
        <v>14.981014611300814</v>
      </c>
      <c r="C48" s="205">
        <f>('Q1.3 '!D49/'Q1.1'!C49-1)*100</f>
        <v>19.202377519841953</v>
      </c>
      <c r="D48" s="205">
        <f>('Q1.3 '!E49/'Q1.1'!D49-1)*100</f>
        <v>11.244870481760415</v>
      </c>
      <c r="E48" s="205">
        <f>('Q1.3 '!F49/'Q1.1'!E49-1)*100</f>
        <v>4.1276800727866103</v>
      </c>
    </row>
    <row r="49" spans="1:5">
      <c r="A49" s="479" t="s">
        <v>257</v>
      </c>
      <c r="B49" s="205">
        <f>('Q1.3 '!C50/'Q1.3 '!B50-1)*100</f>
        <v>11.54403452792061</v>
      </c>
      <c r="C49" s="205">
        <f>('Q1.3 '!D50/'Q1.1'!C50-1)*100</f>
        <v>-2.7896665118571251</v>
      </c>
      <c r="D49" s="205">
        <f>('Q1.3 '!E50/'Q1.1'!D50-1)*100</f>
        <v>15.288397533866792</v>
      </c>
      <c r="E49" s="205">
        <f>('Q1.3 '!F50/'Q1.1'!E50-1)*100</f>
        <v>0.75834394138152295</v>
      </c>
    </row>
    <row r="50" spans="1:5">
      <c r="A50" s="476" t="s">
        <v>262</v>
      </c>
      <c r="B50" s="204">
        <f>('Q1.3 '!C51/'Q1.3 '!B51-1)*100</f>
        <v>4.2807148266237105</v>
      </c>
      <c r="C50" s="204">
        <f>('Q1.3 '!D51/'Q1.1'!C51-1)*100</f>
        <v>4.5513148374279222</v>
      </c>
      <c r="D50" s="204">
        <f>('Q1.3 '!E51/'Q1.1'!D51-1)*100</f>
        <v>3.7069645796063977</v>
      </c>
      <c r="E50" s="204">
        <f>('Q1.3 '!F51/'Q1.1'!E51-1)*100</f>
        <v>6.9478263249209027</v>
      </c>
    </row>
    <row r="51" spans="1:5">
      <c r="A51" s="200" t="s">
        <v>172</v>
      </c>
    </row>
  </sheetData>
  <pageMargins left="0.70866141732283472" right="0.70866141732283472" top="0.74803149606299213" bottom="0.74803149606299213" header="0.31496062992125984" footer="0.31496062992125984"/>
  <pageSetup scale="76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view="pageLayout" zoomScaleNormal="100" workbookViewId="0"/>
  </sheetViews>
  <sheetFormatPr defaultRowHeight="15"/>
  <cols>
    <col min="1" max="1" width="88.28515625" customWidth="1"/>
    <col min="2" max="2" width="9.85546875" customWidth="1"/>
    <col min="3" max="4" width="11.42578125" customWidth="1"/>
  </cols>
  <sheetData>
    <row r="1" spans="1:6" ht="15.75">
      <c r="A1" s="4"/>
    </row>
    <row r="2" spans="1:6" ht="15.75">
      <c r="A2" s="5" t="s">
        <v>218</v>
      </c>
    </row>
    <row r="3" spans="1:6">
      <c r="A3" s="194" t="s">
        <v>0</v>
      </c>
    </row>
    <row r="5" spans="1:6" ht="26.25" customHeight="1">
      <c r="A5" s="137" t="s">
        <v>1</v>
      </c>
      <c r="B5" s="198">
        <v>2015</v>
      </c>
      <c r="C5" s="198">
        <v>2016</v>
      </c>
      <c r="D5" s="198">
        <v>2017</v>
      </c>
      <c r="E5" s="198">
        <v>2018</v>
      </c>
      <c r="F5" s="198">
        <v>2019</v>
      </c>
    </row>
    <row r="6" spans="1:6">
      <c r="A6" s="120" t="s">
        <v>3</v>
      </c>
      <c r="B6" s="121"/>
      <c r="C6" s="121"/>
      <c r="D6" s="195"/>
    </row>
    <row r="7" spans="1:6">
      <c r="A7" s="133" t="s">
        <v>312</v>
      </c>
      <c r="B7" s="134">
        <f>'Q1.1'!B7</f>
        <v>11144.703</v>
      </c>
      <c r="C7" s="134">
        <f>B7*'Q1.3 '!C7/'Q1.1'!B7</f>
        <v>11898.800000000001</v>
      </c>
      <c r="D7" s="134">
        <f>C7*'Q1.3 '!D7/'Q1.1'!C7</f>
        <v>10410.722694609223</v>
      </c>
      <c r="E7" s="134">
        <f>D7*'Q1.3 '!E7/'Q1.1'!D7</f>
        <v>9020.3292089857696</v>
      </c>
      <c r="F7" s="134">
        <f>E7*'Q1.3 '!F7/'Q1.1'!E7</f>
        <v>8985.7274719899106</v>
      </c>
    </row>
    <row r="8" spans="1:6">
      <c r="A8" s="475" t="s">
        <v>276</v>
      </c>
      <c r="B8" s="122">
        <f>'Q1.1'!B8</f>
        <v>8609.8909999999996</v>
      </c>
      <c r="C8" s="122">
        <f>B8*'Q1.3 '!C8/'Q1.1'!B8</f>
        <v>9387.4760000000006</v>
      </c>
      <c r="D8" s="122">
        <f>C8*'Q1.3 '!D8/'Q1.1'!C8</f>
        <v>7934.207504144807</v>
      </c>
      <c r="E8" s="122">
        <f>D8*'Q1.3 '!E8/'Q1.1'!D8</f>
        <v>6539.2166230104895</v>
      </c>
      <c r="F8" s="122">
        <f>E8*'Q1.3 '!F8/'Q1.1'!E8</f>
        <v>6411.2439509569431</v>
      </c>
    </row>
    <row r="9" spans="1:6">
      <c r="A9" s="128" t="s">
        <v>265</v>
      </c>
      <c r="B9" s="122">
        <f>'Q1.1'!B9</f>
        <v>2534.8119999999999</v>
      </c>
      <c r="C9" s="122">
        <f>B9*'Q1.3 '!C9/'Q1.1'!B9</f>
        <v>2511.3240000000001</v>
      </c>
      <c r="D9" s="122">
        <f>C9*'Q1.3 '!D9/'Q1.1'!C9</f>
        <v>2476.2235678167804</v>
      </c>
      <c r="E9" s="122">
        <f>D9*'Q1.3 '!E9/'Q1.1'!D9</f>
        <v>2485.2037524381617</v>
      </c>
      <c r="F9" s="122">
        <f>E9*'Q1.3 '!F9/'Q1.1'!E9</f>
        <v>2571.1033009200396</v>
      </c>
    </row>
    <row r="10" spans="1:6">
      <c r="A10" s="133" t="s">
        <v>313</v>
      </c>
      <c r="B10" s="135">
        <f>'Q1.1'!B10</f>
        <v>25418.615000000002</v>
      </c>
      <c r="C10" s="135">
        <f>B10*'Q1.3 '!C10/'Q1.1'!B10</f>
        <v>22114.107</v>
      </c>
      <c r="D10" s="135">
        <f>C10*'Q1.3 '!D10/'Q1.1'!C10</f>
        <v>23186.78533160939</v>
      </c>
      <c r="E10" s="135">
        <f>D10*'Q1.3 '!E10/'Q1.1'!D10</f>
        <v>23933.361348863924</v>
      </c>
      <c r="F10" s="135">
        <f>E10*'Q1.3 '!F10/'Q1.1'!E10</f>
        <v>25417.003027585728</v>
      </c>
    </row>
    <row r="11" spans="1:6">
      <c r="A11" s="128" t="s">
        <v>270</v>
      </c>
      <c r="B11" s="122">
        <f>'Q1.1'!B11</f>
        <v>517.33100000000002</v>
      </c>
      <c r="C11" s="122">
        <f>B11*'Q1.3 '!C11/'Q1.1'!B11</f>
        <v>470.50700000000001</v>
      </c>
      <c r="D11" s="122">
        <f>C11*'Q1.3 '!D11/'Q1.1'!C11</f>
        <v>510.31725703656946</v>
      </c>
      <c r="E11" s="122">
        <f>D11*'Q1.3 '!E11/'Q1.1'!D11</f>
        <v>524.53848658480217</v>
      </c>
      <c r="F11" s="122">
        <f>E11*'Q1.3 '!F11/'Q1.1'!E11</f>
        <v>587.22523563260211</v>
      </c>
    </row>
    <row r="12" spans="1:6">
      <c r="A12" s="475" t="s">
        <v>271</v>
      </c>
      <c r="B12" s="122">
        <f>'Q1.1'!B12</f>
        <v>4909.0029999999997</v>
      </c>
      <c r="C12" s="123">
        <f>B12*'Q1.3 '!C12/'Q1.1'!B12</f>
        <v>5361.9760000000006</v>
      </c>
      <c r="D12" s="123">
        <f>C12*'Q1.3 '!D12/'Q1.1'!C12</f>
        <v>5921.0064381483962</v>
      </c>
      <c r="E12" s="123">
        <f>D12*'Q1.3 '!E12/'Q1.1'!D12</f>
        <v>6475.4987758577645</v>
      </c>
      <c r="F12" s="123">
        <f>E12*'Q1.3 '!F12/'Q1.1'!E12</f>
        <v>6443.064564280623</v>
      </c>
    </row>
    <row r="13" spans="1:6">
      <c r="A13" s="475" t="s">
        <v>275</v>
      </c>
      <c r="B13" s="122">
        <f>'Q1.1'!B13</f>
        <v>3685.5479999999998</v>
      </c>
      <c r="C13" s="122">
        <f>B13*'Q1.3 '!C13/'Q1.1'!B13</f>
        <v>3882.6819999999998</v>
      </c>
      <c r="D13" s="122">
        <f>C13*'Q1.3 '!D13/'Q1.1'!C13</f>
        <v>3435.6969938165166</v>
      </c>
      <c r="E13" s="122">
        <f>D13*'Q1.3 '!E13/'Q1.1'!D13</f>
        <v>3513.1259249786026</v>
      </c>
      <c r="F13" s="122">
        <f>E13*'Q1.3 '!F13/'Q1.1'!E13</f>
        <v>3787.7106373736551</v>
      </c>
    </row>
    <row r="14" spans="1:6">
      <c r="A14" s="128" t="s">
        <v>268</v>
      </c>
      <c r="B14" s="122">
        <f>'Q1.1'!B14</f>
        <v>4918.6940000000004</v>
      </c>
      <c r="C14" s="122">
        <f>B14*'Q1.3 '!C14/'Q1.1'!B14</f>
        <v>4268.3649999999998</v>
      </c>
      <c r="D14" s="122">
        <f>C14*'Q1.3 '!D14/'Q1.1'!C14</f>
        <v>4363.9002850485058</v>
      </c>
      <c r="E14" s="122">
        <f>D14*'Q1.3 '!E14/'Q1.1'!D14</f>
        <v>4538.3355061541315</v>
      </c>
      <c r="F14" s="122">
        <f>E14*'Q1.3 '!F14/'Q1.1'!E14</f>
        <v>3985.2046686029721</v>
      </c>
    </row>
    <row r="15" spans="1:6">
      <c r="A15" s="475" t="s">
        <v>197</v>
      </c>
      <c r="B15" s="122">
        <f>'Q1.1'!B15</f>
        <v>11388.039000000001</v>
      </c>
      <c r="C15" s="122">
        <f>B15*'Q1.3 '!C15/'Q1.1'!B15</f>
        <v>8130.5770000000011</v>
      </c>
      <c r="D15" s="122">
        <f>C15*'Q1.3 '!D15/'Q1.1'!C15</f>
        <v>8927.0715082234201</v>
      </c>
      <c r="E15" s="122">
        <f>D15*'Q1.3 '!E15/'Q1.1'!D15</f>
        <v>8918.9222264156851</v>
      </c>
      <c r="F15" s="122">
        <f>E15*'Q1.3 '!F15/'Q1.1'!E15</f>
        <v>10078.750106121308</v>
      </c>
    </row>
    <row r="16" spans="1:6">
      <c r="A16" s="133" t="s">
        <v>314</v>
      </c>
      <c r="B16" s="135">
        <f>'Q1.1'!B16</f>
        <v>116785.447</v>
      </c>
      <c r="C16" s="135">
        <f>B16*'Q1.3 '!C16/'Q1.1'!B16</f>
        <v>124435.58899999999</v>
      </c>
      <c r="D16" s="135">
        <f>C16*'Q1.3 '!D16/'Q1.1'!C16</f>
        <v>129825.89307238728</v>
      </c>
      <c r="E16" s="135">
        <f>D16*'Q1.3 '!E16/'Q1.1'!D16</f>
        <v>134138.98249467864</v>
      </c>
      <c r="F16" s="135">
        <f>E16*'Q1.3 '!F16/'Q1.1'!E16</f>
        <v>145315.10652253177</v>
      </c>
    </row>
    <row r="17" spans="1:8">
      <c r="A17" s="475" t="s">
        <v>260</v>
      </c>
      <c r="B17" s="122">
        <f>'Q1.1'!B17</f>
        <v>15304.75</v>
      </c>
      <c r="C17" s="122">
        <f>B17*'Q1.3 '!C17/'Q1.1'!B17</f>
        <v>17726.642</v>
      </c>
      <c r="D17" s="122">
        <f>C17*'Q1.3 '!D17/'Q1.1'!C17</f>
        <v>19513.667543264019</v>
      </c>
      <c r="E17" s="122">
        <f>D17*'Q1.3 '!E17/'Q1.1'!D17</f>
        <v>21452.654192542232</v>
      </c>
      <c r="F17" s="122">
        <f>E17*'Q1.3 '!F17/'Q1.1'!E17</f>
        <v>23552.807304127702</v>
      </c>
    </row>
    <row r="18" spans="1:8">
      <c r="A18" s="128" t="s">
        <v>72</v>
      </c>
      <c r="B18" s="122">
        <f>'Q1.1'!B18</f>
        <v>14639.398000000001</v>
      </c>
      <c r="C18" s="122">
        <f>B18*'Q1.3 '!C18/'Q1.1'!B18</f>
        <v>20329.955999999998</v>
      </c>
      <c r="D18" s="122">
        <f>C18*'Q1.3 '!D18/'Q1.1'!C18</f>
        <v>23605.469515409295</v>
      </c>
      <c r="E18" s="122">
        <f>D18*'Q1.3 '!E18/'Q1.1'!D18</f>
        <v>24294.925012029085</v>
      </c>
      <c r="F18" s="122">
        <f>E18*'Q1.3 '!F18/'Q1.1'!E18</f>
        <v>24926.211024756158</v>
      </c>
    </row>
    <row r="19" spans="1:8">
      <c r="A19" s="128" t="s">
        <v>73</v>
      </c>
      <c r="B19" s="122">
        <f>'Q1.1'!B19</f>
        <v>12619.695</v>
      </c>
      <c r="C19" s="122">
        <f>B19*'Q1.3 '!C19/'Q1.1'!B19</f>
        <v>10294.279</v>
      </c>
      <c r="D19" s="122">
        <f>C19*'Q1.3 '!D19/'Q1.1'!C19</f>
        <v>10968.761753226425</v>
      </c>
      <c r="E19" s="122">
        <f>D19*'Q1.3 '!E19/'Q1.1'!D19</f>
        <v>10404.331866564255</v>
      </c>
      <c r="F19" s="122">
        <f>E19*'Q1.3 '!F19/'Q1.1'!E19</f>
        <v>11731.383784210484</v>
      </c>
      <c r="G19" s="197"/>
      <c r="H19" s="197"/>
    </row>
    <row r="20" spans="1:8">
      <c r="A20" s="128" t="s">
        <v>173</v>
      </c>
      <c r="B20" s="122">
        <f>'Q1.1'!B20</f>
        <v>6503.027</v>
      </c>
      <c r="C20" s="122">
        <f>B20*'Q1.3 '!C20/'Q1.1'!B20</f>
        <v>4863.6990000000005</v>
      </c>
      <c r="D20" s="122">
        <f>C20*'Q1.3 '!D20/'Q1.1'!C20</f>
        <v>4729.8175710893947</v>
      </c>
      <c r="E20" s="122">
        <f>D20*'Q1.3 '!E20/'Q1.1'!D20</f>
        <v>4376.0677486485347</v>
      </c>
      <c r="F20" s="122">
        <f>E20*'Q1.3 '!F20/'Q1.1'!E20</f>
        <v>4296.9965111342317</v>
      </c>
    </row>
    <row r="21" spans="1:8">
      <c r="A21" s="128" t="s">
        <v>174</v>
      </c>
      <c r="B21" s="122">
        <f>'Q1.1'!B21</f>
        <v>11517.223</v>
      </c>
      <c r="C21" s="122">
        <f>B21*'Q1.3 '!C21/'Q1.1'!B21</f>
        <v>13253.178</v>
      </c>
      <c r="D21" s="122">
        <f>C21*'Q1.3 '!D21/'Q1.1'!C21</f>
        <v>12990.695740811498</v>
      </c>
      <c r="E21" s="122">
        <f>D21*'Q1.3 '!E21/'Q1.1'!D21</f>
        <v>13953.069046403009</v>
      </c>
      <c r="F21" s="122">
        <f>E21*'Q1.3 '!F21/'Q1.1'!E21</f>
        <v>14930.917777404904</v>
      </c>
    </row>
    <row r="22" spans="1:8">
      <c r="A22" s="128" t="s">
        <v>175</v>
      </c>
      <c r="B22" s="122">
        <f>'Q1.1'!B22</f>
        <v>16334.933000000001</v>
      </c>
      <c r="C22" s="122">
        <f>B22*'Q1.3 '!C22/'Q1.1'!B22</f>
        <v>16877.671999999999</v>
      </c>
      <c r="D22" s="122">
        <f>C22*'Q1.3 '!D22/'Q1.1'!C22</f>
        <v>16951.713706672363</v>
      </c>
      <c r="E22" s="122">
        <f>D22*'Q1.3 '!E22/'Q1.1'!D22</f>
        <v>17335.035259165277</v>
      </c>
      <c r="F22" s="122">
        <f>E22*'Q1.3 '!F22/'Q1.1'!E22</f>
        <v>19060.674221924306</v>
      </c>
    </row>
    <row r="23" spans="1:8">
      <c r="A23" s="128" t="s">
        <v>176</v>
      </c>
      <c r="B23" s="122">
        <f>'Q1.1'!B23</f>
        <v>2091.4830000000002</v>
      </c>
      <c r="C23" s="122">
        <f>B23*'Q1.3 '!C23/'Q1.1'!B23</f>
        <v>1940.4299999999998</v>
      </c>
      <c r="D23" s="122">
        <f>C23*'Q1.3 '!D23/'Q1.1'!C23</f>
        <v>2068.0045582700645</v>
      </c>
      <c r="E23" s="122">
        <f>D23*'Q1.3 '!E23/'Q1.1'!D23</f>
        <v>2118.6878318033469</v>
      </c>
      <c r="F23" s="122">
        <f>E23*'Q1.3 '!F23/'Q1.1'!E23</f>
        <v>2164.372209757184</v>
      </c>
    </row>
    <row r="24" spans="1:8">
      <c r="A24" s="128" t="s">
        <v>177</v>
      </c>
      <c r="B24" s="122">
        <f>'Q1.1'!B24</f>
        <v>3629.9949999999999</v>
      </c>
      <c r="C24" s="122">
        <f>B24*'Q1.3 '!C24/'Q1.1'!B24</f>
        <v>3973.4829999999997</v>
      </c>
      <c r="D24" s="122">
        <f>C24*'Q1.3 '!D24/'Q1.1'!C24</f>
        <v>4423.2865052001507</v>
      </c>
      <c r="E24" s="122">
        <f>D24*'Q1.3 '!E24/'Q1.1'!D24</f>
        <v>4436.356662118008</v>
      </c>
      <c r="F24" s="122">
        <f>E24*'Q1.3 '!F24/'Q1.1'!E24</f>
        <v>4132.9478207626471</v>
      </c>
    </row>
    <row r="25" spans="1:8">
      <c r="A25" s="475" t="s">
        <v>261</v>
      </c>
      <c r="B25" s="122">
        <f>'Q1.1'!B25</f>
        <v>18244.603999999999</v>
      </c>
      <c r="C25" s="122">
        <f>B25*'Q1.3 '!C25/'Q1.1'!B25</f>
        <v>18827.973000000002</v>
      </c>
      <c r="D25" s="122">
        <f>C25*'Q1.3 '!D25/'Q1.1'!C25</f>
        <v>18629.835570782747</v>
      </c>
      <c r="E25" s="122">
        <f>D25*'Q1.3 '!E25/'Q1.1'!D25</f>
        <v>19774.827487367245</v>
      </c>
      <c r="F25" s="122">
        <f>E25*'Q1.3 '!F25/'Q1.1'!E25</f>
        <v>22876.436926954611</v>
      </c>
    </row>
    <row r="26" spans="1:8">
      <c r="A26" s="128" t="s">
        <v>74</v>
      </c>
      <c r="B26" s="122">
        <f>'Q1.1'!B26</f>
        <v>8717.3349999999991</v>
      </c>
      <c r="C26" s="122">
        <f>B26*'Q1.3 '!C26/'Q1.1'!B26</f>
        <v>9337.1180000000004</v>
      </c>
      <c r="D26" s="122">
        <f>C26*'Q1.3 '!D26/'Q1.1'!C26</f>
        <v>8719.9986684842879</v>
      </c>
      <c r="E26" s="122">
        <f>D26*'Q1.3 '!E26/'Q1.1'!D26</f>
        <v>8926.5673753349711</v>
      </c>
      <c r="F26" s="122">
        <f>E26*'Q1.3 '!F26/'Q1.1'!E26</f>
        <v>9054.2582578770907</v>
      </c>
    </row>
    <row r="27" spans="1:8">
      <c r="A27" s="128" t="s">
        <v>178</v>
      </c>
      <c r="B27" s="122">
        <f>'Q1.1'!B27</f>
        <v>3201.4630000000002</v>
      </c>
      <c r="C27" s="122">
        <f>B27*'Q1.3 '!C27/'Q1.1'!B27</f>
        <v>3258.2240000000006</v>
      </c>
      <c r="D27" s="122">
        <f>C27*'Q1.3 '!D27/'Q1.1'!C27</f>
        <v>3608.1455367870144</v>
      </c>
      <c r="E27" s="122">
        <f>D27*'Q1.3 '!E27/'Q1.1'!D27</f>
        <v>3584.2489322021152</v>
      </c>
      <c r="F27" s="122">
        <f>E27*'Q1.3 '!F27/'Q1.1'!E27</f>
        <v>4031.4270687003668</v>
      </c>
    </row>
    <row r="28" spans="1:8">
      <c r="A28" s="128" t="s">
        <v>179</v>
      </c>
      <c r="B28" s="122">
        <f>'Q1.1'!B28</f>
        <v>1739.7059999999999</v>
      </c>
      <c r="C28" s="122">
        <f>B28*'Q1.3 '!C28/'Q1.1'!B28</f>
        <v>1639.0150000000001</v>
      </c>
      <c r="D28" s="122">
        <f>C28*'Q1.3 '!D28/'Q1.1'!C28</f>
        <v>1880.6889021374093</v>
      </c>
      <c r="E28" s="122">
        <f>D28*'Q1.3 '!E28/'Q1.1'!D28</f>
        <v>1735.7937599183927</v>
      </c>
      <c r="F28" s="122">
        <f>E28*'Q1.3 '!F28/'Q1.1'!E28</f>
        <v>2408.1586274139331</v>
      </c>
    </row>
    <row r="29" spans="1:8">
      <c r="A29" s="128" t="s">
        <v>180</v>
      </c>
      <c r="B29" s="122">
        <f>'Q1.1'!B29</f>
        <v>1338.4059999999999</v>
      </c>
      <c r="C29" s="122">
        <f>B29*'Q1.3 '!C29/'Q1.1'!B29</f>
        <v>1277.1999999999998</v>
      </c>
      <c r="D29" s="122">
        <f>C29*'Q1.3 '!D29/'Q1.1'!C29</f>
        <v>1200.169862561643</v>
      </c>
      <c r="E29" s="122">
        <f>D29*'Q1.3 '!E29/'Q1.1'!D29</f>
        <v>1492.3236074309748</v>
      </c>
      <c r="F29" s="122">
        <f>E29*'Q1.3 '!F29/'Q1.1'!E29</f>
        <v>1716.3577721421352</v>
      </c>
    </row>
    <row r="30" spans="1:8">
      <c r="A30" s="128" t="s">
        <v>181</v>
      </c>
      <c r="B30" s="122">
        <f>'Q1.1'!B30</f>
        <v>903.42899999999997</v>
      </c>
      <c r="C30" s="122">
        <f>B30*'Q1.3 '!C30/'Q1.1'!B30</f>
        <v>836.72</v>
      </c>
      <c r="D30" s="122">
        <f>C30*'Q1.3 '!D30/'Q1.1'!C30</f>
        <v>874.41594766517278</v>
      </c>
      <c r="E30" s="122">
        <f>D30*'Q1.3 '!E30/'Q1.1'!D30</f>
        <v>907.17486648819238</v>
      </c>
      <c r="F30" s="122">
        <f>E30*'Q1.3 '!F30/'Q1.1'!E30</f>
        <v>915.41005711289972</v>
      </c>
    </row>
    <row r="31" spans="1:8">
      <c r="A31" s="133" t="s">
        <v>2</v>
      </c>
      <c r="B31" s="135">
        <f>'Q1.1'!B31</f>
        <v>153348.76499999998</v>
      </c>
      <c r="C31" s="135">
        <f>B31*'Q1.3 '!C31/'Q1.1'!B31</f>
        <v>158448.49599999998</v>
      </c>
      <c r="D31" s="135">
        <f>C31*'Q1.3 '!D31/'Q1.1'!C31</f>
        <v>163521.79940882901</v>
      </c>
      <c r="E31" s="135">
        <f>D31*'Q1.3 '!E31/'Q1.1'!D31</f>
        <v>167255.05516803195</v>
      </c>
      <c r="F31" s="135">
        <f>E31*'Q1.3 '!F31/'Q1.1'!E31</f>
        <v>179826.1761398316</v>
      </c>
    </row>
    <row r="32" spans="1:8">
      <c r="A32" s="117" t="s">
        <v>272</v>
      </c>
      <c r="B32" s="122">
        <f>'Q1.1'!B32</f>
        <v>20562.048999999999</v>
      </c>
      <c r="C32" s="122">
        <f>B32*'Q1.3 '!C32/'Q1.1'!B32</f>
        <v>22906.944</v>
      </c>
      <c r="D32" s="122">
        <f>C32*'Q1.3 '!D32/'Q1.1'!C32</f>
        <v>26274.596148718825</v>
      </c>
      <c r="E32" s="122">
        <f>D32*'Q1.3 '!E32/'Q1.1'!D32</f>
        <v>29867.809878913497</v>
      </c>
      <c r="F32" s="122">
        <f>E32*'Q1.3 '!F32/'Q1.1'!E32</f>
        <v>30847.821049715389</v>
      </c>
    </row>
    <row r="33" spans="1:7">
      <c r="A33" s="133" t="s">
        <v>144</v>
      </c>
      <c r="B33" s="135">
        <f>'Q1.1'!B33</f>
        <v>173910.81399999998</v>
      </c>
      <c r="C33" s="135">
        <f>B33*'Q1.3 '!C33/'Q1.1'!B33</f>
        <v>181355.43999999997</v>
      </c>
      <c r="D33" s="135">
        <f>C33*'Q1.3 '!D33/'Q1.1'!C33</f>
        <v>189609.49704920271</v>
      </c>
      <c r="E33" s="135">
        <f>D33*'Q1.3 '!E33/'Q1.1'!D33</f>
        <v>196638.25394438652</v>
      </c>
      <c r="F33" s="135">
        <f>E33*'Q1.3 '!F33/'Q1.1'!E33</f>
        <v>210300.33831679946</v>
      </c>
      <c r="G33" s="6"/>
    </row>
    <row r="34" spans="1:7">
      <c r="A34" s="120" t="s">
        <v>4</v>
      </c>
      <c r="B34" s="199"/>
      <c r="C34" s="199"/>
      <c r="D34" s="199"/>
      <c r="E34" s="199"/>
      <c r="F34" s="199"/>
    </row>
    <row r="35" spans="1:7">
      <c r="A35" s="126" t="s">
        <v>5</v>
      </c>
      <c r="B35" s="134">
        <f>'Q1.1'!B35</f>
        <v>142654.08700000003</v>
      </c>
      <c r="C35" s="135">
        <f>B35*'Q1.3 '!C35/'Q1.1'!B35</f>
        <v>153849.76999999999</v>
      </c>
      <c r="D35" s="135">
        <f>C35*'Q1.3 '!D35/'Q1.1'!C35</f>
        <v>166730.23969144782</v>
      </c>
      <c r="E35" s="135">
        <f>D35*'Q1.3 '!E35/'Q1.1'!D35</f>
        <v>174327.37287237338</v>
      </c>
      <c r="F35" s="135">
        <f>E35*'Q1.3 '!F35/'Q1.1'!E35</f>
        <v>185880.0385918988</v>
      </c>
    </row>
    <row r="36" spans="1:7">
      <c r="A36" s="130" t="s">
        <v>182</v>
      </c>
      <c r="B36" s="124">
        <f>'Q1.1'!B36</f>
        <v>107032.535</v>
      </c>
      <c r="C36" s="124">
        <f>B36*'Q1.3 '!C36/'Q1.1'!B36</f>
        <v>116889.41799999999</v>
      </c>
      <c r="D36" s="124">
        <f>C36*'Q1.3 '!D36/'Q1.1'!C36</f>
        <v>132611.5798854327</v>
      </c>
      <c r="E36" s="124">
        <f>D36*'Q1.3 '!E36/'Q1.1'!D36</f>
        <v>138101.95628256627</v>
      </c>
      <c r="F36" s="124">
        <f>E36*'Q1.3 '!F36/'Q1.1'!E36</f>
        <v>143752.02920802965</v>
      </c>
    </row>
    <row r="37" spans="1:7">
      <c r="A37" s="479" t="s">
        <v>259</v>
      </c>
      <c r="B37" s="124">
        <f>'Q1.1'!B37</f>
        <v>35233.398000000001</v>
      </c>
      <c r="C37" s="124">
        <f>B37*'Q1.3 '!C37/'Q1.1'!B37</f>
        <v>36581.095999999998</v>
      </c>
      <c r="D37" s="124">
        <f>C37*'Q1.3 '!D37/'Q1.1'!C37</f>
        <v>33562.651456590116</v>
      </c>
      <c r="E37" s="124">
        <f>D37*'Q1.3 '!E37/'Q1.1'!D37</f>
        <v>35427.715274638264</v>
      </c>
      <c r="F37" s="124">
        <f>E37*'Q1.3 '!F37/'Q1.1'!E37</f>
        <v>41217.366953861565</v>
      </c>
    </row>
    <row r="38" spans="1:7">
      <c r="A38" s="128" t="s">
        <v>106</v>
      </c>
      <c r="B38" s="122">
        <f>'Q1.1'!B38</f>
        <v>388.154</v>
      </c>
      <c r="C38" s="122">
        <f>B38*'Q1.3 '!C38/'Q1.1'!B38</f>
        <v>379.25599999999991</v>
      </c>
      <c r="D38" s="122">
        <f>C38*'Q1.3 '!D38/'Q1.1'!C38</f>
        <v>513.61614052467917</v>
      </c>
      <c r="E38" s="122">
        <f>D38*'Q1.3 '!E38/'Q1.1'!D38</f>
        <v>749.37241913398498</v>
      </c>
      <c r="F38" s="122">
        <f>E38*'Q1.3 '!F38/'Q1.1'!E38</f>
        <v>731.35845349224485</v>
      </c>
    </row>
    <row r="39" spans="1:7">
      <c r="A39" s="126" t="s">
        <v>6</v>
      </c>
      <c r="B39" s="134">
        <f>'Q1.1'!B39</f>
        <v>47078.161</v>
      </c>
      <c r="C39" s="135">
        <f>B39*'Q1.3 '!C39/'Q1.1'!B39</f>
        <v>49526.669000000002</v>
      </c>
      <c r="D39" s="135">
        <f>C39*'Q1.3 '!D39/'Q1.1'!C39</f>
        <v>56576.520579333621</v>
      </c>
      <c r="E39" s="135">
        <f>D39*'Q1.3 '!E39/'Q1.1'!D39</f>
        <v>58467.577136691056</v>
      </c>
      <c r="F39" s="135">
        <f>E39*'Q1.3 '!F39/'Q1.1'!E39</f>
        <v>58547.483487909121</v>
      </c>
    </row>
    <row r="40" spans="1:7">
      <c r="A40" s="131" t="s">
        <v>130</v>
      </c>
      <c r="B40" s="122">
        <f>'Q1.1'!B40</f>
        <v>32167.161</v>
      </c>
      <c r="C40" s="122">
        <f>B40*'Q1.3 '!C40/'Q1.1'!B40</f>
        <v>35560.813242414319</v>
      </c>
      <c r="D40" s="122">
        <f>C40*'Q1.3 '!D40/'Q1.1'!C40</f>
        <v>42538.666932123473</v>
      </c>
      <c r="E40" s="122">
        <f>D40*'Q1.3 '!E40/'Q1.1'!D40</f>
        <v>43791.752561575187</v>
      </c>
      <c r="F40" s="122">
        <f>E40*'Q1.3 '!F40/'Q1.1'!E40</f>
        <v>44616.075576453986</v>
      </c>
    </row>
    <row r="41" spans="1:7">
      <c r="A41" s="132" t="s">
        <v>183</v>
      </c>
      <c r="B41" s="122">
        <f>'Q1.1'!B41</f>
        <v>14911</v>
      </c>
      <c r="C41" s="125">
        <f>B41*'Q1.3 '!C41/'Q1.1'!B41</f>
        <v>13965.855757585683</v>
      </c>
      <c r="D41" s="125">
        <f>C41*'Q1.3 '!D41/'Q1.1'!C41</f>
        <v>14037.85364721015</v>
      </c>
      <c r="E41" s="125">
        <f>D41*'Q1.3 '!E41/'Q1.1'!D41</f>
        <v>14694.620248313759</v>
      </c>
      <c r="F41" s="125">
        <f>E41*'Q1.3 '!F41/'Q1.1'!E41</f>
        <v>13895.806248216993</v>
      </c>
    </row>
    <row r="42" spans="1:7">
      <c r="A42" s="126" t="s">
        <v>7</v>
      </c>
      <c r="B42" s="134">
        <f>'Q1.1'!B42</f>
        <v>4592.3630000000003</v>
      </c>
      <c r="C42" s="135">
        <f>B42*'Q1.3 '!C42/'Q1.1'!B42</f>
        <v>4969.7359999999999</v>
      </c>
      <c r="D42" s="135">
        <f>C42*'Q1.3 '!D42/'Q1.1'!C42</f>
        <v>-681.01298001806117</v>
      </c>
      <c r="E42" s="135">
        <f>D42*'Q1.3 '!E42/'Q1.1'!D42</f>
        <v>-413.1200002723408</v>
      </c>
      <c r="F42" s="135">
        <f>E42*'Q1.3 '!F42/'Q1.1'!E42</f>
        <v>-1584.4781953270024</v>
      </c>
    </row>
    <row r="43" spans="1:7">
      <c r="A43" s="126" t="s">
        <v>273</v>
      </c>
      <c r="B43" s="135">
        <f>'Q1.1'!B43</f>
        <v>51670.523999999998</v>
      </c>
      <c r="C43" s="135">
        <f>B43*'Q1.3 '!C43/'Q1.1'!B43</f>
        <v>54496.404999999999</v>
      </c>
      <c r="D43" s="135">
        <f>C43*'Q1.3 '!D43/'Q1.1'!C43</f>
        <v>55771.569115634746</v>
      </c>
      <c r="E43" s="135">
        <f>D43*'Q1.3 '!E43/'Q1.1'!D43</f>
        <v>58020.308043074554</v>
      </c>
      <c r="F43" s="135">
        <f>E43*'Q1.3 '!F43/'Q1.1'!E43</f>
        <v>55870.808290801899</v>
      </c>
    </row>
    <row r="44" spans="1:7">
      <c r="A44" s="126" t="s">
        <v>269</v>
      </c>
      <c r="B44" s="135">
        <f>'Q1.1'!B44</f>
        <v>-20413.797000000006</v>
      </c>
      <c r="C44" s="135">
        <f>B44*'Q1.3 '!C44/'Q1.1'!B44</f>
        <v>-26990.735000000001</v>
      </c>
      <c r="D44" s="135">
        <f>C44*'Q1.3 '!D44/'Q1.1'!C44</f>
        <v>-33805.840803237021</v>
      </c>
      <c r="E44" s="135">
        <f>D44*'Q1.3 '!E44/'Q1.1'!D44</f>
        <v>-36824.645763931228</v>
      </c>
      <c r="F44" s="135">
        <f>E44*'Q1.3 '!F44/'Q1.1'!E44</f>
        <v>-31031.226184750474</v>
      </c>
    </row>
    <row r="45" spans="1:7">
      <c r="A45" s="126" t="s">
        <v>8</v>
      </c>
      <c r="B45" s="134">
        <f>'Q1.1'!B45</f>
        <v>71538.563999999998</v>
      </c>
      <c r="C45" s="135">
        <f>B45*'Q1.3 '!C45/'Q1.1'!B45</f>
        <v>77917.258000000002</v>
      </c>
      <c r="D45" s="135">
        <f>C45*'Q1.3 '!D45/'Q1.1'!C45</f>
        <v>85529.73258854977</v>
      </c>
      <c r="E45" s="135">
        <f>D45*'Q1.3 '!E45/'Q1.1'!D45</f>
        <v>96991.650464099701</v>
      </c>
      <c r="F45" s="135">
        <f>E45*'Q1.3 '!F45/'Q1.1'!E45</f>
        <v>105905.93404038806</v>
      </c>
    </row>
    <row r="46" spans="1:7">
      <c r="A46" s="131" t="s">
        <v>258</v>
      </c>
      <c r="B46" s="124">
        <f>'Q1.1'!B46</f>
        <v>13903.394</v>
      </c>
      <c r="C46" s="124">
        <f>B46*'Q1.3 '!C46/'Q1.1'!B46</f>
        <v>14054.891</v>
      </c>
      <c r="D46" s="124">
        <f>C46*'Q1.3 '!D46/'Q1.1'!C46</f>
        <v>18553.960355585255</v>
      </c>
      <c r="E46" s="124">
        <f>D46*'Q1.3 '!E46/'Q1.1'!D46</f>
        <v>29817.492817758965</v>
      </c>
      <c r="F46" s="124">
        <f>E46*'Q1.3 '!F46/'Q1.1'!E46</f>
        <v>29239.574562351005</v>
      </c>
    </row>
    <row r="47" spans="1:7">
      <c r="A47" s="130" t="s">
        <v>131</v>
      </c>
      <c r="B47" s="124">
        <f>'Q1.1'!B47</f>
        <v>57635.17</v>
      </c>
      <c r="C47" s="124">
        <f>B47*'Q1.3 '!C47/'Q1.1'!B47</f>
        <v>63862.366999999998</v>
      </c>
      <c r="D47" s="124">
        <f>C47*'Q1.3 '!D47/'Q1.1'!C47</f>
        <v>67349.705825988407</v>
      </c>
      <c r="E47" s="124">
        <f>D47*'Q1.3 '!E47/'Q1.1'!D47</f>
        <v>69862.564439126072</v>
      </c>
      <c r="F47" s="124">
        <f>E47*'Q1.3 '!F47/'Q1.1'!E47</f>
        <v>78808.871139423878</v>
      </c>
    </row>
    <row r="48" spans="1:7">
      <c r="A48" s="126" t="s">
        <v>9</v>
      </c>
      <c r="B48" s="134">
        <f>'Q1.1'!B48</f>
        <v>91952.361000000004</v>
      </c>
      <c r="C48" s="135">
        <f>B48*'Q1.3 '!C48/'Q1.1'!B48</f>
        <v>104907.993</v>
      </c>
      <c r="D48" s="135">
        <f>C48*'Q1.3 '!D48/'Q1.1'!C48</f>
        <v>118902.81359741978</v>
      </c>
      <c r="E48" s="135">
        <f>D48*'Q1.3 '!E48/'Q1.1'!D48</f>
        <v>133377.89629196038</v>
      </c>
      <c r="F48" s="135">
        <f>E48*'Q1.3 '!F48/'Q1.1'!E48</f>
        <v>137804.9810860173</v>
      </c>
    </row>
    <row r="49" spans="1:6">
      <c r="A49" s="477" t="s">
        <v>263</v>
      </c>
      <c r="B49" s="124">
        <f>'Q1.1'!B49</f>
        <v>68101.054999999993</v>
      </c>
      <c r="C49" s="124">
        <f>B49*'Q1.3 '!C49/'Q1.1'!B49</f>
        <v>78303.284</v>
      </c>
      <c r="D49" s="124">
        <f>C49*'Q1.3 '!D49/'Q1.1'!C49</f>
        <v>93339.376204114</v>
      </c>
      <c r="E49" s="124">
        <f>D49*'Q1.3 '!E49/'Q1.1'!D49</f>
        <v>103835.26816674971</v>
      </c>
      <c r="F49" s="124">
        <f>E49*'Q1.3 '!F49/'Q1.1'!E49</f>
        <v>108121.25583939318</v>
      </c>
    </row>
    <row r="50" spans="1:6">
      <c r="A50" s="479" t="s">
        <v>257</v>
      </c>
      <c r="B50" s="124">
        <f>'Q1.1'!B50</f>
        <v>23851.306</v>
      </c>
      <c r="C50" s="124">
        <f>B50*'Q1.3 '!C50/'Q1.1'!B50</f>
        <v>26604.708999999999</v>
      </c>
      <c r="D50" s="124">
        <f>C50*'Q1.3 '!D50/'Q1.1'!C50</f>
        <v>25862.526342449961</v>
      </c>
      <c r="E50" s="124">
        <f>D50*'Q1.3 '!E50/'Q1.1'!D50</f>
        <v>29816.492181984726</v>
      </c>
      <c r="F50" s="124">
        <f>E50*'Q1.3 '!F50/'Q1.1'!E50</f>
        <v>30042.603743979304</v>
      </c>
    </row>
    <row r="51" spans="1:6">
      <c r="A51" s="126" t="s">
        <v>10</v>
      </c>
      <c r="B51" s="134">
        <f>'Q1.1'!B51</f>
        <v>173910.81400000001</v>
      </c>
      <c r="C51" s="134">
        <f>B51*'Q1.3 '!C51/'Q1.1'!B51</f>
        <v>181355.44</v>
      </c>
      <c r="D51" s="134">
        <f>C51*'Q1.3 '!D51/'Q1.1'!C51</f>
        <v>189609.49704920268</v>
      </c>
      <c r="E51" s="134">
        <f>D51*'Q1.3 '!E51/'Q1.1'!D51</f>
        <v>196638.25394438647</v>
      </c>
      <c r="F51" s="134">
        <f>E51*'Q1.3 '!F51/'Q1.1'!E51</f>
        <v>210300.33831679937</v>
      </c>
    </row>
    <row r="52" spans="1:6">
      <c r="A52" s="200" t="s">
        <v>172</v>
      </c>
    </row>
    <row r="53" spans="1:6">
      <c r="C53" s="199"/>
      <c r="D53" s="199"/>
      <c r="E53" s="199"/>
      <c r="F53" s="199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3"/>
  <sheetViews>
    <sheetView showGridLines="0" view="pageLayout" topLeftCell="D1" zoomScaleNormal="100" zoomScaleSheetLayoutView="10" workbookViewId="0">
      <selection activeCell="D1" sqref="D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4" width="10.7109375" style="2" bestFit="1" customWidth="1"/>
    <col min="5" max="5" width="9.7109375" style="2" customWidth="1"/>
    <col min="6" max="6" width="10.28515625" style="2" customWidth="1"/>
    <col min="7" max="8" width="9.7109375" style="2" customWidth="1"/>
    <col min="9" max="9" width="11.85546875" style="2" customWidth="1"/>
    <col min="10" max="10" width="11.42578125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1.28515625" style="2" customWidth="1"/>
    <col min="68" max="68" width="12.85546875" style="2" customWidth="1"/>
    <col min="69" max="69" width="12.140625" style="2" customWidth="1"/>
    <col min="70" max="70" width="12" style="2" customWidth="1"/>
    <col min="71" max="71" width="11.7109375" style="2" customWidth="1"/>
    <col min="72" max="72" width="11.140625" style="2" bestFit="1" customWidth="1"/>
    <col min="73" max="75" width="9.7109375" style="2" customWidth="1"/>
    <col min="76" max="76" width="10.42578125" style="2" customWidth="1"/>
    <col min="77" max="77" width="14.7109375" style="2" customWidth="1"/>
    <col min="78" max="78" width="11.140625" style="7" bestFit="1" customWidth="1"/>
    <col min="79" max="16384" width="11.42578125" style="2"/>
  </cols>
  <sheetData>
    <row r="1" spans="1:78" ht="15.75">
      <c r="F1" s="4" t="s">
        <v>128</v>
      </c>
      <c r="G1" s="483" t="s">
        <v>278</v>
      </c>
      <c r="H1" s="113"/>
      <c r="I1" s="114"/>
      <c r="J1" s="114"/>
      <c r="K1" s="114"/>
      <c r="N1" s="1" t="s">
        <v>83</v>
      </c>
      <c r="BM1" s="2"/>
      <c r="BN1" s="2"/>
    </row>
    <row r="2" spans="1:78">
      <c r="A2" s="194" t="s">
        <v>0</v>
      </c>
      <c r="N2" s="8" t="s">
        <v>279</v>
      </c>
    </row>
    <row r="3" spans="1:78" ht="13.5" thickBot="1">
      <c r="C3" s="9" t="s">
        <v>85</v>
      </c>
      <c r="BN3" s="10"/>
      <c r="BT3" s="9"/>
    </row>
    <row r="4" spans="1:78" ht="14.25" thickTop="1" thickBot="1">
      <c r="L4" s="11" t="s">
        <v>86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84</v>
      </c>
      <c r="C5" s="484" t="s">
        <v>280</v>
      </c>
      <c r="D5" s="16" t="s">
        <v>87</v>
      </c>
      <c r="E5" s="16" t="s">
        <v>88</v>
      </c>
      <c r="F5" s="16" t="s">
        <v>214</v>
      </c>
      <c r="G5" s="16" t="s">
        <v>212</v>
      </c>
      <c r="H5" s="16" t="s">
        <v>89</v>
      </c>
      <c r="I5" s="16" t="s">
        <v>90</v>
      </c>
      <c r="J5" s="17" t="s">
        <v>91</v>
      </c>
      <c r="K5" s="18" t="s">
        <v>124</v>
      </c>
      <c r="L5" s="485" t="s">
        <v>281</v>
      </c>
      <c r="M5" s="19" t="s">
        <v>265</v>
      </c>
      <c r="N5" s="486" t="s">
        <v>270</v>
      </c>
      <c r="O5" s="486" t="s">
        <v>146</v>
      </c>
      <c r="P5" s="486" t="s">
        <v>282</v>
      </c>
      <c r="Q5" s="486" t="s">
        <v>283</v>
      </c>
      <c r="R5" s="19" t="s">
        <v>204</v>
      </c>
      <c r="S5" s="486" t="s">
        <v>284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205</v>
      </c>
      <c r="AA5" s="486" t="s">
        <v>287</v>
      </c>
      <c r="AB5" s="19" t="s">
        <v>135</v>
      </c>
      <c r="AC5" s="19" t="s">
        <v>207</v>
      </c>
      <c r="AD5" s="19" t="s">
        <v>136</v>
      </c>
      <c r="AE5" s="486" t="s">
        <v>197</v>
      </c>
      <c r="AF5" s="486" t="s">
        <v>288</v>
      </c>
      <c r="AG5" s="486" t="s">
        <v>151</v>
      </c>
      <c r="AH5" s="486" t="s">
        <v>289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187</v>
      </c>
      <c r="AO5" s="19" t="s">
        <v>47</v>
      </c>
      <c r="AP5" s="486" t="s">
        <v>290</v>
      </c>
      <c r="AQ5" s="19" t="s">
        <v>209</v>
      </c>
      <c r="AR5" s="19" t="s">
        <v>51</v>
      </c>
      <c r="AS5" s="19" t="s">
        <v>188</v>
      </c>
      <c r="AT5" s="19" t="s">
        <v>137</v>
      </c>
      <c r="AU5" s="19" t="s">
        <v>138</v>
      </c>
      <c r="AV5" s="19" t="s">
        <v>189</v>
      </c>
      <c r="AW5" s="19" t="s">
        <v>175</v>
      </c>
      <c r="AX5" s="19" t="s">
        <v>210</v>
      </c>
      <c r="AY5" s="19" t="s">
        <v>190</v>
      </c>
      <c r="AZ5" s="19" t="s">
        <v>191</v>
      </c>
      <c r="BA5" s="19" t="s">
        <v>192</v>
      </c>
      <c r="BB5" s="19" t="s">
        <v>193</v>
      </c>
      <c r="BC5" s="19" t="s">
        <v>63</v>
      </c>
      <c r="BD5" s="19" t="s">
        <v>211</v>
      </c>
      <c r="BE5" s="486" t="s">
        <v>74</v>
      </c>
      <c r="BF5" s="19" t="s">
        <v>67</v>
      </c>
      <c r="BG5" s="486" t="s">
        <v>291</v>
      </c>
      <c r="BH5" s="19" t="s">
        <v>194</v>
      </c>
      <c r="BI5" s="486" t="s">
        <v>201</v>
      </c>
      <c r="BJ5" s="19" t="s">
        <v>195</v>
      </c>
      <c r="BK5" s="19" t="s">
        <v>196</v>
      </c>
      <c r="BL5" s="16" t="s">
        <v>139</v>
      </c>
      <c r="BM5" s="18" t="s">
        <v>92</v>
      </c>
      <c r="BN5" s="20" t="s">
        <v>93</v>
      </c>
      <c r="BO5" s="21" t="s">
        <v>94</v>
      </c>
      <c r="BZ5" s="2"/>
    </row>
    <row r="6" spans="1:78" ht="15" customHeight="1">
      <c r="A6" s="22"/>
      <c r="B6" s="23"/>
      <c r="C6" s="24"/>
      <c r="D6" s="23"/>
      <c r="E6" s="23"/>
      <c r="F6" s="23"/>
      <c r="G6" s="23"/>
      <c r="H6" s="23"/>
      <c r="I6" s="23"/>
      <c r="J6" s="23"/>
      <c r="K6" s="23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6"/>
      <c r="BN6" s="27"/>
      <c r="BO6" s="28"/>
      <c r="BZ6" s="2"/>
    </row>
    <row r="7" spans="1:78" ht="15" customHeight="1" thickBot="1">
      <c r="A7" s="29"/>
      <c r="B7" s="30"/>
      <c r="C7" s="31"/>
      <c r="D7" s="30"/>
      <c r="E7" s="30"/>
      <c r="F7" s="30"/>
      <c r="G7" s="30"/>
      <c r="H7" s="30"/>
      <c r="I7" s="30"/>
      <c r="J7" s="30"/>
      <c r="K7" s="30"/>
      <c r="L7" s="32" t="s">
        <v>15</v>
      </c>
      <c r="M7" s="31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30</v>
      </c>
      <c r="AB7" s="31" t="s">
        <v>31</v>
      </c>
      <c r="AC7" s="31" t="s">
        <v>32</v>
      </c>
      <c r="AD7" s="31" t="s">
        <v>33</v>
      </c>
      <c r="AE7" s="31" t="s">
        <v>34</v>
      </c>
      <c r="AF7" s="31" t="s">
        <v>35</v>
      </c>
      <c r="AG7" s="31" t="s">
        <v>36</v>
      </c>
      <c r="AH7" s="31" t="s">
        <v>37</v>
      </c>
      <c r="AI7" s="31" t="s">
        <v>38</v>
      </c>
      <c r="AJ7" s="31" t="s">
        <v>39</v>
      </c>
      <c r="AK7" s="31" t="s">
        <v>40</v>
      </c>
      <c r="AL7" s="31" t="s">
        <v>42</v>
      </c>
      <c r="AM7" s="31" t="s">
        <v>44</v>
      </c>
      <c r="AN7" s="31" t="s">
        <v>45</v>
      </c>
      <c r="AO7" s="31" t="s">
        <v>46</v>
      </c>
      <c r="AP7" s="31" t="s">
        <v>48</v>
      </c>
      <c r="AQ7" s="31" t="s">
        <v>49</v>
      </c>
      <c r="AR7" s="31" t="s">
        <v>50</v>
      </c>
      <c r="AS7" s="31" t="s">
        <v>52</v>
      </c>
      <c r="AT7" s="31" t="s">
        <v>53</v>
      </c>
      <c r="AU7" s="31" t="s">
        <v>54</v>
      </c>
      <c r="AV7" s="31" t="s">
        <v>55</v>
      </c>
      <c r="AW7" s="31" t="s">
        <v>56</v>
      </c>
      <c r="AX7" s="31" t="s">
        <v>57</v>
      </c>
      <c r="AY7" s="31" t="s">
        <v>58</v>
      </c>
      <c r="AZ7" s="31" t="s">
        <v>59</v>
      </c>
      <c r="BA7" s="31" t="s">
        <v>60</v>
      </c>
      <c r="BB7" s="31" t="s">
        <v>61</v>
      </c>
      <c r="BC7" s="31" t="s">
        <v>62</v>
      </c>
      <c r="BD7" s="31" t="s">
        <v>64</v>
      </c>
      <c r="BE7" s="31" t="s">
        <v>65</v>
      </c>
      <c r="BF7" s="31" t="s">
        <v>66</v>
      </c>
      <c r="BG7" s="31" t="s">
        <v>68</v>
      </c>
      <c r="BH7" s="31" t="s">
        <v>69</v>
      </c>
      <c r="BI7" s="31" t="s">
        <v>70</v>
      </c>
      <c r="BJ7" s="31" t="s">
        <v>71</v>
      </c>
      <c r="BK7" s="31" t="s">
        <v>75</v>
      </c>
      <c r="BL7" s="31" t="s">
        <v>76</v>
      </c>
      <c r="BM7" s="33"/>
      <c r="BN7" s="27"/>
      <c r="BO7" s="28"/>
      <c r="BZ7" s="2"/>
    </row>
    <row r="8" spans="1:78" ht="15.75" thickTop="1">
      <c r="A8" s="22" t="s">
        <v>15</v>
      </c>
      <c r="B8" s="34" t="s">
        <v>281</v>
      </c>
      <c r="C8" s="145">
        <f>D8+E8+F8+G8+H8+I8+J8+K8</f>
        <v>18482.891</v>
      </c>
      <c r="D8" s="144">
        <v>2782.4520000000002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193.45099999999999</v>
      </c>
      <c r="K8" s="144">
        <f>BM8+BN8+BO8</f>
        <v>15506.987999999999</v>
      </c>
      <c r="L8" s="146">
        <v>11966.407999999999</v>
      </c>
      <c r="M8" s="145">
        <v>0</v>
      </c>
      <c r="N8" s="145">
        <v>0</v>
      </c>
      <c r="O8" s="145">
        <v>469.25200000000001</v>
      </c>
      <c r="P8" s="145">
        <v>0</v>
      </c>
      <c r="Q8" s="145">
        <v>0</v>
      </c>
      <c r="R8" s="145">
        <v>0</v>
      </c>
      <c r="S8" s="145">
        <v>36.390999999999998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1.552</v>
      </c>
      <c r="AB8" s="145">
        <v>0</v>
      </c>
      <c r="AC8" s="145">
        <v>0</v>
      </c>
      <c r="AD8" s="145">
        <v>0</v>
      </c>
      <c r="AE8" s="145">
        <v>0</v>
      </c>
      <c r="AF8" s="145">
        <v>0</v>
      </c>
      <c r="AG8" s="145">
        <v>0</v>
      </c>
      <c r="AH8" s="145">
        <v>0</v>
      </c>
      <c r="AI8" s="145">
        <v>0</v>
      </c>
      <c r="AJ8" s="145">
        <v>0</v>
      </c>
      <c r="AK8" s="145">
        <v>0</v>
      </c>
      <c r="AL8" s="145">
        <v>0</v>
      </c>
      <c r="AM8" s="145">
        <v>0</v>
      </c>
      <c r="AN8" s="145">
        <v>0</v>
      </c>
      <c r="AO8" s="145">
        <v>0</v>
      </c>
      <c r="AP8" s="145">
        <v>0</v>
      </c>
      <c r="AQ8" s="145">
        <v>0</v>
      </c>
      <c r="AR8" s="145">
        <v>0</v>
      </c>
      <c r="AS8" s="145">
        <v>0</v>
      </c>
      <c r="AT8" s="145">
        <v>0</v>
      </c>
      <c r="AU8" s="145">
        <v>0</v>
      </c>
      <c r="AV8" s="145">
        <v>0</v>
      </c>
      <c r="AW8" s="145">
        <v>0</v>
      </c>
      <c r="AX8" s="145">
        <v>0</v>
      </c>
      <c r="AY8" s="145">
        <v>0</v>
      </c>
      <c r="AZ8" s="145">
        <v>0</v>
      </c>
      <c r="BA8" s="145">
        <v>0</v>
      </c>
      <c r="BB8" s="145">
        <v>0</v>
      </c>
      <c r="BC8" s="145">
        <v>6.383</v>
      </c>
      <c r="BD8" s="145">
        <v>0</v>
      </c>
      <c r="BE8" s="145">
        <v>0</v>
      </c>
      <c r="BF8" s="145">
        <v>0</v>
      </c>
      <c r="BG8" s="145">
        <v>0</v>
      </c>
      <c r="BH8" s="145">
        <v>0</v>
      </c>
      <c r="BI8" s="145">
        <v>0</v>
      </c>
      <c r="BJ8" s="145">
        <v>0</v>
      </c>
      <c r="BK8" s="145">
        <v>0</v>
      </c>
      <c r="BL8" s="145">
        <v>0</v>
      </c>
      <c r="BM8" s="147">
        <f>SUM(L8:BL8)</f>
        <v>12479.985999999999</v>
      </c>
      <c r="BN8" s="148"/>
      <c r="BO8" s="190">
        <v>3027.002</v>
      </c>
      <c r="BP8"/>
      <c r="BQ8"/>
      <c r="BR8"/>
      <c r="BS8"/>
      <c r="BT8"/>
      <c r="BU8"/>
      <c r="BV8"/>
      <c r="BW8"/>
      <c r="BX8"/>
      <c r="BY8"/>
      <c r="BZ8"/>
    </row>
    <row r="9" spans="1:78" ht="15">
      <c r="A9" s="22" t="s">
        <v>16</v>
      </c>
      <c r="B9" s="34" t="s">
        <v>265</v>
      </c>
      <c r="C9" s="145">
        <f t="shared" ref="C9:C60" si="0">D9+E9+F9+G9+H9+I9+J9+K9</f>
        <v>7412.0099999999993</v>
      </c>
      <c r="D9" s="144">
        <v>1734.2650000000001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2.0880000000000001</v>
      </c>
      <c r="K9" s="144">
        <f t="shared" ref="K9:K60" si="1">BM9+BN9+BO9</f>
        <v>5675.6569999999992</v>
      </c>
      <c r="L9" s="146">
        <v>0</v>
      </c>
      <c r="M9" s="145">
        <v>5565.8729999999996</v>
      </c>
      <c r="N9" s="145">
        <v>0</v>
      </c>
      <c r="O9" s="145">
        <v>53.478999999999999</v>
      </c>
      <c r="P9" s="145">
        <v>0</v>
      </c>
      <c r="Q9" s="145">
        <v>0</v>
      </c>
      <c r="R9" s="145">
        <v>0</v>
      </c>
      <c r="S9" s="145">
        <v>47.182000000000002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45">
        <v>0</v>
      </c>
      <c r="AF9" s="145">
        <v>0</v>
      </c>
      <c r="AG9" s="145">
        <v>0</v>
      </c>
      <c r="AH9" s="145">
        <v>0</v>
      </c>
      <c r="AI9" s="145">
        <v>0</v>
      </c>
      <c r="AJ9" s="145">
        <v>0</v>
      </c>
      <c r="AK9" s="145">
        <v>0</v>
      </c>
      <c r="AL9" s="145">
        <v>0</v>
      </c>
      <c r="AM9" s="145">
        <v>0</v>
      </c>
      <c r="AN9" s="145">
        <v>0</v>
      </c>
      <c r="AO9" s="145">
        <v>0</v>
      </c>
      <c r="AP9" s="145">
        <v>0</v>
      </c>
      <c r="AQ9" s="145">
        <v>0</v>
      </c>
      <c r="AR9" s="145">
        <v>0</v>
      </c>
      <c r="AS9" s="145">
        <v>0</v>
      </c>
      <c r="AT9" s="145">
        <v>0</v>
      </c>
      <c r="AU9" s="145">
        <v>0</v>
      </c>
      <c r="AV9" s="145">
        <v>0</v>
      </c>
      <c r="AW9" s="145">
        <v>0</v>
      </c>
      <c r="AX9" s="145">
        <v>0</v>
      </c>
      <c r="AY9" s="145">
        <v>0</v>
      </c>
      <c r="AZ9" s="145">
        <v>0</v>
      </c>
      <c r="BA9" s="145">
        <v>0</v>
      </c>
      <c r="BB9" s="145">
        <v>0</v>
      </c>
      <c r="BC9" s="145">
        <v>0</v>
      </c>
      <c r="BD9" s="145">
        <v>0</v>
      </c>
      <c r="BE9" s="145">
        <v>0</v>
      </c>
      <c r="BF9" s="145">
        <v>0</v>
      </c>
      <c r="BG9" s="145">
        <v>0</v>
      </c>
      <c r="BH9" s="145">
        <v>0</v>
      </c>
      <c r="BI9" s="145">
        <v>0</v>
      </c>
      <c r="BJ9" s="145">
        <v>0</v>
      </c>
      <c r="BK9" s="145">
        <v>0</v>
      </c>
      <c r="BL9" s="145">
        <v>0</v>
      </c>
      <c r="BM9" s="147">
        <f t="shared" ref="BM9:BM60" si="2">SUM(L9:BL9)</f>
        <v>5666.5339999999997</v>
      </c>
      <c r="BN9" s="149"/>
      <c r="BO9" s="191">
        <v>9.1229999999999993</v>
      </c>
      <c r="BP9"/>
      <c r="BQ9"/>
      <c r="BR9"/>
      <c r="BS9"/>
      <c r="BT9"/>
      <c r="BU9"/>
      <c r="BV9"/>
      <c r="BW9"/>
      <c r="BX9"/>
      <c r="BY9"/>
      <c r="BZ9"/>
    </row>
    <row r="10" spans="1:78" ht="15">
      <c r="A10" s="22" t="s">
        <v>17</v>
      </c>
      <c r="B10" s="34" t="s">
        <v>270</v>
      </c>
      <c r="C10" s="145">
        <f t="shared" si="0"/>
        <v>1558.6119999999999</v>
      </c>
      <c r="D10" s="144">
        <v>670.53499999999997</v>
      </c>
      <c r="E10" s="144">
        <v>0</v>
      </c>
      <c r="F10" s="144">
        <v>10.669</v>
      </c>
      <c r="G10" s="144">
        <v>0</v>
      </c>
      <c r="H10" s="144">
        <v>0</v>
      </c>
      <c r="I10" s="144">
        <v>0</v>
      </c>
      <c r="J10" s="144">
        <v>3.6120000000000001</v>
      </c>
      <c r="K10" s="144">
        <f t="shared" si="1"/>
        <v>873.79599999999994</v>
      </c>
      <c r="L10" s="146">
        <v>0</v>
      </c>
      <c r="M10" s="145">
        <v>0</v>
      </c>
      <c r="N10" s="145">
        <v>735.88099999999997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5.2489999999999997</v>
      </c>
      <c r="AF10" s="145">
        <v>0</v>
      </c>
      <c r="AG10" s="145">
        <v>0</v>
      </c>
      <c r="AH10" s="145">
        <v>0</v>
      </c>
      <c r="AI10" s="145">
        <v>0</v>
      </c>
      <c r="AJ10" s="145">
        <v>0</v>
      </c>
      <c r="AK10" s="145">
        <v>0</v>
      </c>
      <c r="AL10" s="145">
        <v>0</v>
      </c>
      <c r="AM10" s="145">
        <v>0</v>
      </c>
      <c r="AN10" s="145">
        <v>0</v>
      </c>
      <c r="AO10" s="145">
        <v>0</v>
      </c>
      <c r="AP10" s="145">
        <v>0</v>
      </c>
      <c r="AQ10" s="145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5">
        <v>0</v>
      </c>
      <c r="AX10" s="145">
        <v>0</v>
      </c>
      <c r="AY10" s="145">
        <v>0</v>
      </c>
      <c r="AZ10" s="145">
        <v>0</v>
      </c>
      <c r="BA10" s="145">
        <v>0</v>
      </c>
      <c r="BB10" s="145">
        <v>0</v>
      </c>
      <c r="BC10" s="145">
        <v>18.122</v>
      </c>
      <c r="BD10" s="145">
        <v>0</v>
      </c>
      <c r="BE10" s="145">
        <v>0</v>
      </c>
      <c r="BF10" s="145">
        <v>0</v>
      </c>
      <c r="BG10" s="145">
        <v>0</v>
      </c>
      <c r="BH10" s="145">
        <v>0</v>
      </c>
      <c r="BI10" s="145">
        <v>0</v>
      </c>
      <c r="BJ10" s="145">
        <v>0</v>
      </c>
      <c r="BK10" s="145">
        <v>0</v>
      </c>
      <c r="BL10" s="145">
        <v>0</v>
      </c>
      <c r="BM10" s="147">
        <f t="shared" si="2"/>
        <v>759.25199999999995</v>
      </c>
      <c r="BN10" s="149"/>
      <c r="BO10" s="191">
        <v>114.544</v>
      </c>
      <c r="BP10"/>
      <c r="BQ10"/>
      <c r="BR10"/>
      <c r="BS10"/>
      <c r="BT10"/>
      <c r="BU10"/>
      <c r="BV10"/>
      <c r="BW10"/>
      <c r="BX10"/>
      <c r="BY10"/>
      <c r="BZ10"/>
    </row>
    <row r="11" spans="1:78" ht="15">
      <c r="A11" s="22" t="s">
        <v>18</v>
      </c>
      <c r="B11" s="34" t="s">
        <v>146</v>
      </c>
      <c r="C11" s="145">
        <f t="shared" si="0"/>
        <v>34492.007000000005</v>
      </c>
      <c r="D11" s="144">
        <v>4529.3130000000001</v>
      </c>
      <c r="E11" s="144">
        <v>0</v>
      </c>
      <c r="F11" s="144">
        <v>2284.442</v>
      </c>
      <c r="G11" s="144">
        <v>0</v>
      </c>
      <c r="H11" s="144">
        <v>0</v>
      </c>
      <c r="I11" s="144">
        <v>0</v>
      </c>
      <c r="J11" s="144">
        <v>2080.8440000000001</v>
      </c>
      <c r="K11" s="144">
        <f t="shared" si="1"/>
        <v>25597.408000000003</v>
      </c>
      <c r="L11" s="146">
        <v>565.97400000000005</v>
      </c>
      <c r="M11" s="145">
        <v>12.725</v>
      </c>
      <c r="N11" s="145">
        <v>0</v>
      </c>
      <c r="O11" s="145">
        <v>11012.78</v>
      </c>
      <c r="P11" s="145">
        <v>0.214</v>
      </c>
      <c r="Q11" s="145">
        <v>0</v>
      </c>
      <c r="R11" s="145">
        <v>0</v>
      </c>
      <c r="S11" s="145">
        <v>46.575000000000003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0.46600000000000003</v>
      </c>
      <c r="AB11" s="145">
        <v>0</v>
      </c>
      <c r="AC11" s="145">
        <v>0</v>
      </c>
      <c r="AD11" s="145">
        <v>0</v>
      </c>
      <c r="AE11" s="145">
        <v>0</v>
      </c>
      <c r="AF11" s="145">
        <v>0</v>
      </c>
      <c r="AG11" s="145">
        <v>0</v>
      </c>
      <c r="AH11" s="145">
        <v>0</v>
      </c>
      <c r="AI11" s="145">
        <v>9.35</v>
      </c>
      <c r="AJ11" s="145">
        <v>0</v>
      </c>
      <c r="AK11" s="145">
        <v>0</v>
      </c>
      <c r="AL11" s="145">
        <v>0</v>
      </c>
      <c r="AM11" s="145">
        <v>0</v>
      </c>
      <c r="AN11" s="145">
        <v>0</v>
      </c>
      <c r="AO11" s="145">
        <v>0</v>
      </c>
      <c r="AP11" s="145">
        <v>0</v>
      </c>
      <c r="AQ11" s="145">
        <v>0</v>
      </c>
      <c r="AR11" s="145">
        <v>0</v>
      </c>
      <c r="AS11" s="145">
        <v>0</v>
      </c>
      <c r="AT11" s="145">
        <v>0</v>
      </c>
      <c r="AU11" s="145">
        <v>0</v>
      </c>
      <c r="AV11" s="145">
        <v>0</v>
      </c>
      <c r="AW11" s="145">
        <v>0</v>
      </c>
      <c r="AX11" s="145">
        <v>0</v>
      </c>
      <c r="AY11" s="145">
        <v>0</v>
      </c>
      <c r="AZ11" s="145">
        <v>0</v>
      </c>
      <c r="BA11" s="145">
        <v>0</v>
      </c>
      <c r="BB11" s="145">
        <v>0</v>
      </c>
      <c r="BC11" s="145">
        <v>0</v>
      </c>
      <c r="BD11" s="145">
        <v>0</v>
      </c>
      <c r="BE11" s="145">
        <v>0</v>
      </c>
      <c r="BF11" s="145">
        <v>0</v>
      </c>
      <c r="BG11" s="145">
        <v>0</v>
      </c>
      <c r="BH11" s="145">
        <v>0</v>
      </c>
      <c r="BI11" s="145">
        <v>0</v>
      </c>
      <c r="BJ11" s="145">
        <v>0</v>
      </c>
      <c r="BK11" s="145">
        <v>0</v>
      </c>
      <c r="BL11" s="145">
        <v>0</v>
      </c>
      <c r="BM11" s="147">
        <f t="shared" si="2"/>
        <v>11648.084000000003</v>
      </c>
      <c r="BN11" s="149"/>
      <c r="BO11" s="191">
        <v>13949.324000000001</v>
      </c>
      <c r="BP11"/>
      <c r="BQ11"/>
      <c r="BR11"/>
      <c r="BS11"/>
      <c r="BT11"/>
      <c r="BU11"/>
      <c r="BV11"/>
      <c r="BW11"/>
      <c r="BX11"/>
      <c r="BY11"/>
      <c r="BZ11"/>
    </row>
    <row r="12" spans="1:78" ht="15">
      <c r="A12" s="22" t="s">
        <v>19</v>
      </c>
      <c r="B12" s="34" t="s">
        <v>282</v>
      </c>
      <c r="C12" s="145">
        <f t="shared" si="0"/>
        <v>10417.645</v>
      </c>
      <c r="D12" s="144">
        <v>977.76300000000003</v>
      </c>
      <c r="E12" s="144">
        <v>0</v>
      </c>
      <c r="F12" s="144">
        <v>610.57299999999998</v>
      </c>
      <c r="G12" s="144">
        <v>0</v>
      </c>
      <c r="H12" s="144">
        <v>0</v>
      </c>
      <c r="I12" s="144">
        <v>0</v>
      </c>
      <c r="J12" s="144">
        <v>1946.299</v>
      </c>
      <c r="K12" s="144">
        <f t="shared" si="1"/>
        <v>6883.01</v>
      </c>
      <c r="L12" s="146">
        <v>1560.874</v>
      </c>
      <c r="M12" s="145">
        <v>0</v>
      </c>
      <c r="N12" s="145">
        <v>0</v>
      </c>
      <c r="O12" s="145">
        <v>343.35700000000003</v>
      </c>
      <c r="P12" s="145">
        <v>2557.5340000000001</v>
      </c>
      <c r="Q12" s="145">
        <v>0</v>
      </c>
      <c r="R12" s="145">
        <v>4.09</v>
      </c>
      <c r="S12" s="145">
        <v>7.5469999999999997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4.2640000000000002</v>
      </c>
      <c r="AB12" s="145">
        <v>0</v>
      </c>
      <c r="AC12" s="145">
        <v>0</v>
      </c>
      <c r="AD12" s="145">
        <v>0</v>
      </c>
      <c r="AE12" s="145">
        <v>0</v>
      </c>
      <c r="AF12" s="145">
        <v>0</v>
      </c>
      <c r="AG12" s="145">
        <v>0</v>
      </c>
      <c r="AH12" s="145">
        <v>0</v>
      </c>
      <c r="AI12" s="145">
        <v>0</v>
      </c>
      <c r="AJ12" s="145">
        <v>0</v>
      </c>
      <c r="AK12" s="145">
        <v>0</v>
      </c>
      <c r="AL12" s="145">
        <v>0</v>
      </c>
      <c r="AM12" s="145">
        <v>0</v>
      </c>
      <c r="AN12" s="145">
        <v>0</v>
      </c>
      <c r="AO12" s="145">
        <v>0</v>
      </c>
      <c r="AP12" s="145">
        <v>0</v>
      </c>
      <c r="AQ12" s="145">
        <v>0</v>
      </c>
      <c r="AR12" s="145">
        <v>0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0</v>
      </c>
      <c r="AY12" s="145">
        <v>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0</v>
      </c>
      <c r="BG12" s="145">
        <v>0</v>
      </c>
      <c r="BH12" s="145">
        <v>0</v>
      </c>
      <c r="BI12" s="145">
        <v>0</v>
      </c>
      <c r="BJ12" s="145">
        <v>0</v>
      </c>
      <c r="BK12" s="145">
        <v>0</v>
      </c>
      <c r="BL12" s="145">
        <v>0</v>
      </c>
      <c r="BM12" s="147">
        <f t="shared" si="2"/>
        <v>4477.6660000000002</v>
      </c>
      <c r="BN12" s="149"/>
      <c r="BO12" s="191">
        <v>2405.3440000000001</v>
      </c>
      <c r="BP12"/>
      <c r="BQ12"/>
      <c r="BR12"/>
      <c r="BS12"/>
      <c r="BT12"/>
      <c r="BU12"/>
      <c r="BV12"/>
      <c r="BW12"/>
      <c r="BX12"/>
      <c r="BY12"/>
      <c r="BZ12"/>
    </row>
    <row r="13" spans="1:78" ht="15">
      <c r="A13" s="22" t="s">
        <v>20</v>
      </c>
      <c r="B13" s="34" t="s">
        <v>283</v>
      </c>
      <c r="C13" s="145">
        <f t="shared" si="0"/>
        <v>1391.9470000000001</v>
      </c>
      <c r="D13" s="144">
        <v>439.02300000000002</v>
      </c>
      <c r="E13" s="144">
        <v>0</v>
      </c>
      <c r="F13" s="144">
        <v>160.53899999999999</v>
      </c>
      <c r="G13" s="144">
        <v>0</v>
      </c>
      <c r="H13" s="144">
        <v>28.428000000000001</v>
      </c>
      <c r="I13" s="144">
        <v>0</v>
      </c>
      <c r="J13" s="144">
        <v>82.347999999999999</v>
      </c>
      <c r="K13" s="144">
        <f t="shared" si="1"/>
        <v>681.60900000000004</v>
      </c>
      <c r="L13" s="146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497.75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0</v>
      </c>
      <c r="AF13" s="145">
        <v>0</v>
      </c>
      <c r="AG13" s="145">
        <v>0</v>
      </c>
      <c r="AH13" s="145">
        <v>0</v>
      </c>
      <c r="AI13" s="145">
        <v>0</v>
      </c>
      <c r="AJ13" s="145">
        <v>0</v>
      </c>
      <c r="AK13" s="145">
        <v>0</v>
      </c>
      <c r="AL13" s="145">
        <v>0</v>
      </c>
      <c r="AM13" s="145">
        <v>0</v>
      </c>
      <c r="AN13" s="145">
        <v>0</v>
      </c>
      <c r="AO13" s="145">
        <v>0</v>
      </c>
      <c r="AP13" s="145">
        <v>0</v>
      </c>
      <c r="AQ13" s="145">
        <v>0</v>
      </c>
      <c r="AR13" s="145">
        <v>0</v>
      </c>
      <c r="AS13" s="145">
        <v>0</v>
      </c>
      <c r="AT13" s="145">
        <v>0</v>
      </c>
      <c r="AU13" s="145">
        <v>0</v>
      </c>
      <c r="AV13" s="145">
        <v>0</v>
      </c>
      <c r="AW13" s="145">
        <v>0</v>
      </c>
      <c r="AX13" s="145">
        <v>0</v>
      </c>
      <c r="AY13" s="145">
        <v>0</v>
      </c>
      <c r="AZ13" s="145">
        <v>0</v>
      </c>
      <c r="BA13" s="145">
        <v>0</v>
      </c>
      <c r="BB13" s="145">
        <v>0</v>
      </c>
      <c r="BC13" s="145">
        <v>0</v>
      </c>
      <c r="BD13" s="145">
        <v>0</v>
      </c>
      <c r="BE13" s="145">
        <v>0</v>
      </c>
      <c r="BF13" s="145">
        <v>0</v>
      </c>
      <c r="BG13" s="145">
        <v>0</v>
      </c>
      <c r="BH13" s="145">
        <v>0</v>
      </c>
      <c r="BI13" s="145">
        <v>0</v>
      </c>
      <c r="BJ13" s="145">
        <v>0</v>
      </c>
      <c r="BK13" s="145">
        <v>0</v>
      </c>
      <c r="BL13" s="145">
        <v>0</v>
      </c>
      <c r="BM13" s="147">
        <f t="shared" si="2"/>
        <v>497.75</v>
      </c>
      <c r="BN13" s="149"/>
      <c r="BO13" s="191">
        <v>183.85900000000001</v>
      </c>
      <c r="BP13"/>
      <c r="BQ13"/>
      <c r="BR13"/>
      <c r="BS13"/>
      <c r="BT13"/>
      <c r="BU13"/>
      <c r="BV13"/>
      <c r="BW13"/>
      <c r="BX13"/>
      <c r="BY13"/>
      <c r="BZ13"/>
    </row>
    <row r="14" spans="1:78" ht="15">
      <c r="A14" s="22" t="s">
        <v>21</v>
      </c>
      <c r="B14" s="34" t="s">
        <v>204</v>
      </c>
      <c r="C14" s="145">
        <f t="shared" si="0"/>
        <v>4030.0459999999998</v>
      </c>
      <c r="D14" s="144">
        <v>722.83199999999999</v>
      </c>
      <c r="E14" s="144">
        <v>0</v>
      </c>
      <c r="F14" s="144">
        <v>300.45299999999997</v>
      </c>
      <c r="G14" s="144">
        <v>0</v>
      </c>
      <c r="H14" s="144">
        <v>0</v>
      </c>
      <c r="I14" s="144">
        <v>0</v>
      </c>
      <c r="J14" s="144">
        <v>371.32600000000002</v>
      </c>
      <c r="K14" s="144">
        <f t="shared" si="1"/>
        <v>2635.4349999999999</v>
      </c>
      <c r="L14" s="146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974.09699999999998</v>
      </c>
      <c r="S14" s="145">
        <v>87.539000000000001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1.5680000000000001</v>
      </c>
      <c r="AA14" s="145">
        <v>11.395</v>
      </c>
      <c r="AB14" s="145">
        <v>0</v>
      </c>
      <c r="AC14" s="145">
        <v>0</v>
      </c>
      <c r="AD14" s="145">
        <v>0</v>
      </c>
      <c r="AE14" s="145">
        <v>0</v>
      </c>
      <c r="AF14" s="145">
        <v>0</v>
      </c>
      <c r="AG14" s="145">
        <v>0</v>
      </c>
      <c r="AH14" s="145">
        <v>0</v>
      </c>
      <c r="AI14" s="145">
        <v>0</v>
      </c>
      <c r="AJ14" s="145">
        <v>0</v>
      </c>
      <c r="AK14" s="145">
        <v>0</v>
      </c>
      <c r="AL14" s="145">
        <v>0</v>
      </c>
      <c r="AM14" s="145">
        <v>0</v>
      </c>
      <c r="AN14" s="145">
        <v>0</v>
      </c>
      <c r="AO14" s="145">
        <v>0</v>
      </c>
      <c r="AP14" s="145">
        <v>0</v>
      </c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5">
        <v>0</v>
      </c>
      <c r="AW14" s="145">
        <v>0</v>
      </c>
      <c r="AX14" s="145">
        <v>0</v>
      </c>
      <c r="AY14" s="145"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0</v>
      </c>
      <c r="BG14" s="145">
        <v>0</v>
      </c>
      <c r="BH14" s="145">
        <v>0</v>
      </c>
      <c r="BI14" s="145">
        <v>0</v>
      </c>
      <c r="BJ14" s="145">
        <v>0</v>
      </c>
      <c r="BK14" s="145">
        <v>0</v>
      </c>
      <c r="BL14" s="145">
        <v>0</v>
      </c>
      <c r="BM14" s="147">
        <f t="shared" si="2"/>
        <v>1074.5989999999999</v>
      </c>
      <c r="BN14" s="149"/>
      <c r="BO14" s="191">
        <v>1560.836</v>
      </c>
      <c r="BP14"/>
      <c r="BQ14"/>
      <c r="BR14"/>
      <c r="BS14"/>
      <c r="BT14"/>
      <c r="BU14"/>
      <c r="BV14"/>
      <c r="BW14"/>
      <c r="BX14"/>
      <c r="BY14"/>
      <c r="BZ14"/>
    </row>
    <row r="15" spans="1:78" ht="15">
      <c r="A15" s="22" t="s">
        <v>22</v>
      </c>
      <c r="B15" s="34" t="s">
        <v>284</v>
      </c>
      <c r="C15" s="145">
        <f t="shared" si="0"/>
        <v>2491.8969999999999</v>
      </c>
      <c r="D15" s="144">
        <v>337.85899999999998</v>
      </c>
      <c r="E15" s="144">
        <v>0</v>
      </c>
      <c r="F15" s="144">
        <v>87.995999999999995</v>
      </c>
      <c r="G15" s="144">
        <v>0</v>
      </c>
      <c r="H15" s="144">
        <v>0</v>
      </c>
      <c r="I15" s="144">
        <v>0</v>
      </c>
      <c r="J15" s="144">
        <v>78.570999999999998</v>
      </c>
      <c r="K15" s="144">
        <f t="shared" si="1"/>
        <v>1987.471</v>
      </c>
      <c r="L15" s="146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466.90600000000001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256.66800000000001</v>
      </c>
      <c r="AA15" s="145">
        <v>27.52</v>
      </c>
      <c r="AB15" s="145">
        <v>0</v>
      </c>
      <c r="AC15" s="145">
        <v>0</v>
      </c>
      <c r="AD15" s="145">
        <v>0</v>
      </c>
      <c r="AE15" s="145">
        <v>2.3029999999999999</v>
      </c>
      <c r="AF15" s="145">
        <v>0</v>
      </c>
      <c r="AG15" s="145">
        <v>0</v>
      </c>
      <c r="AH15" s="145">
        <v>0</v>
      </c>
      <c r="AI15" s="145">
        <v>0</v>
      </c>
      <c r="AJ15" s="145">
        <v>0</v>
      </c>
      <c r="AK15" s="145">
        <v>0</v>
      </c>
      <c r="AL15" s="145">
        <v>0</v>
      </c>
      <c r="AM15" s="145">
        <v>0</v>
      </c>
      <c r="AN15" s="145">
        <v>0</v>
      </c>
      <c r="AO15" s="145">
        <v>0</v>
      </c>
      <c r="AP15" s="145">
        <v>0</v>
      </c>
      <c r="AQ15" s="145">
        <v>0</v>
      </c>
      <c r="AR15" s="145">
        <v>0</v>
      </c>
      <c r="AS15" s="145">
        <v>0</v>
      </c>
      <c r="AT15" s="145">
        <v>0</v>
      </c>
      <c r="AU15" s="145">
        <v>0</v>
      </c>
      <c r="AV15" s="145">
        <v>0</v>
      </c>
      <c r="AW15" s="145">
        <v>0</v>
      </c>
      <c r="AX15" s="145">
        <v>0</v>
      </c>
      <c r="AY15" s="145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0</v>
      </c>
      <c r="BG15" s="145">
        <v>0</v>
      </c>
      <c r="BH15" s="145">
        <v>0</v>
      </c>
      <c r="BI15" s="145">
        <v>0</v>
      </c>
      <c r="BJ15" s="145">
        <v>0</v>
      </c>
      <c r="BK15" s="145">
        <v>0</v>
      </c>
      <c r="BL15" s="145">
        <v>0</v>
      </c>
      <c r="BM15" s="147">
        <f t="shared" si="2"/>
        <v>753.39700000000005</v>
      </c>
      <c r="BN15" s="149"/>
      <c r="BO15" s="191">
        <v>1234.0740000000001</v>
      </c>
      <c r="BP15"/>
      <c r="BQ15"/>
      <c r="BR15"/>
      <c r="BS15"/>
      <c r="BT15"/>
      <c r="BU15"/>
      <c r="BV15"/>
      <c r="BW15"/>
      <c r="BX15"/>
      <c r="BY15"/>
      <c r="BZ15"/>
    </row>
    <row r="16" spans="1:78" ht="15">
      <c r="A16" s="22" t="s">
        <v>23</v>
      </c>
      <c r="B16" s="34" t="s">
        <v>285</v>
      </c>
      <c r="C16" s="145">
        <f t="shared" si="0"/>
        <v>21426.064000000002</v>
      </c>
      <c r="D16" s="144">
        <v>3440.3180000000002</v>
      </c>
      <c r="E16" s="144">
        <v>0</v>
      </c>
      <c r="F16" s="144">
        <v>715.54600000000005</v>
      </c>
      <c r="G16" s="144">
        <v>0</v>
      </c>
      <c r="H16" s="144">
        <v>511.30099999999999</v>
      </c>
      <c r="I16" s="144">
        <v>0</v>
      </c>
      <c r="J16" s="144">
        <v>838.55899999999997</v>
      </c>
      <c r="K16" s="144">
        <f t="shared" si="1"/>
        <v>15920.34</v>
      </c>
      <c r="L16" s="146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0.46600000000000003</v>
      </c>
      <c r="AB16" s="145">
        <v>0</v>
      </c>
      <c r="AC16" s="145">
        <v>0</v>
      </c>
      <c r="AD16" s="145">
        <v>0</v>
      </c>
      <c r="AE16" s="145">
        <v>0</v>
      </c>
      <c r="AF16" s="145">
        <v>0</v>
      </c>
      <c r="AG16" s="145">
        <v>0</v>
      </c>
      <c r="AH16" s="145">
        <v>0</v>
      </c>
      <c r="AI16" s="145">
        <v>0</v>
      </c>
      <c r="AJ16" s="145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0</v>
      </c>
      <c r="AS16" s="145">
        <v>0</v>
      </c>
      <c r="AT16" s="145">
        <v>0</v>
      </c>
      <c r="AU16" s="145">
        <v>0</v>
      </c>
      <c r="AV16" s="145">
        <v>0</v>
      </c>
      <c r="AW16" s="145">
        <v>0</v>
      </c>
      <c r="AX16" s="145">
        <v>0</v>
      </c>
      <c r="AY16" s="145">
        <v>0</v>
      </c>
      <c r="AZ16" s="145">
        <v>0</v>
      </c>
      <c r="BA16" s="145">
        <v>0</v>
      </c>
      <c r="BB16" s="145">
        <v>0</v>
      </c>
      <c r="BC16" s="145">
        <v>0</v>
      </c>
      <c r="BD16" s="145">
        <v>0</v>
      </c>
      <c r="BE16" s="145">
        <v>0</v>
      </c>
      <c r="BF16" s="145">
        <v>0</v>
      </c>
      <c r="BG16" s="145">
        <v>0</v>
      </c>
      <c r="BH16" s="145">
        <v>0</v>
      </c>
      <c r="BI16" s="145">
        <v>0</v>
      </c>
      <c r="BJ16" s="145">
        <v>0</v>
      </c>
      <c r="BK16" s="145">
        <v>0</v>
      </c>
      <c r="BL16" s="145">
        <v>0</v>
      </c>
      <c r="BM16" s="147">
        <f t="shared" si="2"/>
        <v>0.46600000000000003</v>
      </c>
      <c r="BN16" s="149"/>
      <c r="BO16" s="191">
        <v>15919.874</v>
      </c>
      <c r="BP16"/>
      <c r="BQ16"/>
      <c r="BR16"/>
      <c r="BS16"/>
      <c r="BT16"/>
      <c r="BU16"/>
      <c r="BV16"/>
      <c r="BW16"/>
      <c r="BX16"/>
      <c r="BY16"/>
      <c r="BZ16"/>
    </row>
    <row r="17" spans="1:78" ht="15">
      <c r="A17" s="22" t="s">
        <v>24</v>
      </c>
      <c r="B17" s="34" t="s">
        <v>147</v>
      </c>
      <c r="C17" s="145">
        <f t="shared" si="0"/>
        <v>5244.21</v>
      </c>
      <c r="D17" s="144">
        <v>833.83900000000006</v>
      </c>
      <c r="E17" s="144">
        <v>0</v>
      </c>
      <c r="F17" s="144">
        <v>274.80500000000001</v>
      </c>
      <c r="G17" s="144">
        <v>0</v>
      </c>
      <c r="H17" s="144">
        <v>0</v>
      </c>
      <c r="I17" s="144">
        <v>0</v>
      </c>
      <c r="J17" s="144">
        <v>339.80200000000002</v>
      </c>
      <c r="K17" s="144">
        <f t="shared" si="1"/>
        <v>3795.7640000000001</v>
      </c>
      <c r="L17" s="146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8.5719999999999992</v>
      </c>
      <c r="S17" s="145">
        <v>0</v>
      </c>
      <c r="T17" s="145">
        <v>0</v>
      </c>
      <c r="U17" s="145">
        <v>931.94600000000003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130.565</v>
      </c>
      <c r="AB17" s="145">
        <v>0</v>
      </c>
      <c r="AC17" s="145">
        <v>0</v>
      </c>
      <c r="AD17" s="145">
        <v>0</v>
      </c>
      <c r="AE17" s="145">
        <v>24.405999999999999</v>
      </c>
      <c r="AF17" s="145">
        <v>0</v>
      </c>
      <c r="AG17" s="145">
        <v>0</v>
      </c>
      <c r="AH17" s="145">
        <v>0</v>
      </c>
      <c r="AI17" s="145">
        <v>0</v>
      </c>
      <c r="AJ17" s="145">
        <v>0</v>
      </c>
      <c r="AK17" s="145">
        <v>0</v>
      </c>
      <c r="AL17" s="145">
        <v>0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0</v>
      </c>
      <c r="BB17" s="145"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0</v>
      </c>
      <c r="BH17" s="145">
        <v>0</v>
      </c>
      <c r="BI17" s="145">
        <v>0</v>
      </c>
      <c r="BJ17" s="145">
        <v>0</v>
      </c>
      <c r="BK17" s="145">
        <v>0</v>
      </c>
      <c r="BL17" s="145">
        <v>0</v>
      </c>
      <c r="BM17" s="147">
        <f t="shared" si="2"/>
        <v>1095.489</v>
      </c>
      <c r="BN17" s="149"/>
      <c r="BO17" s="191">
        <v>2700.2750000000001</v>
      </c>
      <c r="BP17"/>
      <c r="BQ17"/>
      <c r="BR17"/>
      <c r="BS17"/>
      <c r="BT17"/>
      <c r="BU17"/>
      <c r="BV17"/>
      <c r="BW17"/>
      <c r="BX17"/>
      <c r="BY17"/>
      <c r="BZ17"/>
    </row>
    <row r="18" spans="1:78" ht="15">
      <c r="A18" s="22" t="s">
        <v>25</v>
      </c>
      <c r="B18" s="34" t="s">
        <v>132</v>
      </c>
      <c r="C18" s="145">
        <f t="shared" si="0"/>
        <v>1706.7259999999999</v>
      </c>
      <c r="D18" s="144">
        <v>678.69500000000005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4.218</v>
      </c>
      <c r="K18" s="144">
        <f t="shared" si="1"/>
        <v>1023.8129999999999</v>
      </c>
      <c r="L18" s="146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227.02699999999999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5">
        <v>0</v>
      </c>
      <c r="AG18" s="145">
        <v>0</v>
      </c>
      <c r="AH18" s="145">
        <v>0</v>
      </c>
      <c r="AI18" s="145">
        <v>0</v>
      </c>
      <c r="AJ18" s="145">
        <v>0</v>
      </c>
      <c r="AK18" s="145">
        <v>0</v>
      </c>
      <c r="AL18" s="145">
        <v>0</v>
      </c>
      <c r="AM18" s="145">
        <v>0</v>
      </c>
      <c r="AN18" s="145"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5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0</v>
      </c>
      <c r="BG18" s="145">
        <v>0</v>
      </c>
      <c r="BH18" s="145">
        <v>0</v>
      </c>
      <c r="BI18" s="145">
        <v>0</v>
      </c>
      <c r="BJ18" s="145">
        <v>0</v>
      </c>
      <c r="BK18" s="145">
        <v>0</v>
      </c>
      <c r="BL18" s="145">
        <v>0</v>
      </c>
      <c r="BM18" s="147">
        <f t="shared" si="2"/>
        <v>227.02699999999999</v>
      </c>
      <c r="BN18" s="149"/>
      <c r="BO18" s="191">
        <v>796.78599999999994</v>
      </c>
      <c r="BP18"/>
      <c r="BQ18"/>
      <c r="BR18"/>
      <c r="BS18"/>
      <c r="BT18"/>
      <c r="BU18"/>
      <c r="BV18"/>
      <c r="BW18"/>
      <c r="BX18"/>
      <c r="BY18"/>
      <c r="BZ18"/>
    </row>
    <row r="19" spans="1:78" ht="15">
      <c r="A19" s="22" t="s">
        <v>26</v>
      </c>
      <c r="B19" s="34" t="s">
        <v>133</v>
      </c>
      <c r="C19" s="145">
        <f t="shared" si="0"/>
        <v>2921.3700000000003</v>
      </c>
      <c r="D19" s="144">
        <v>286.44400000000002</v>
      </c>
      <c r="E19" s="144">
        <v>0</v>
      </c>
      <c r="F19" s="144">
        <v>30.66</v>
      </c>
      <c r="G19" s="144">
        <v>0</v>
      </c>
      <c r="H19" s="144">
        <v>0</v>
      </c>
      <c r="I19" s="144">
        <v>0</v>
      </c>
      <c r="J19" s="144">
        <v>268.39</v>
      </c>
      <c r="K19" s="144">
        <f t="shared" si="1"/>
        <v>2335.8760000000002</v>
      </c>
      <c r="L19" s="146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178.863</v>
      </c>
      <c r="X19" s="145">
        <v>0</v>
      </c>
      <c r="Y19" s="145">
        <v>0</v>
      </c>
      <c r="Z19" s="145">
        <v>4.5119999999999996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5">
        <v>0</v>
      </c>
      <c r="AG19" s="145">
        <v>0</v>
      </c>
      <c r="AH19" s="145">
        <v>0</v>
      </c>
      <c r="AI19" s="145">
        <v>0</v>
      </c>
      <c r="AJ19" s="145">
        <v>0</v>
      </c>
      <c r="AK19" s="145">
        <v>0</v>
      </c>
      <c r="AL19" s="145">
        <v>0</v>
      </c>
      <c r="AM19" s="145">
        <v>0</v>
      </c>
      <c r="AN19" s="145">
        <v>0</v>
      </c>
      <c r="AO19" s="145">
        <v>0</v>
      </c>
      <c r="AP19" s="145">
        <v>0</v>
      </c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5">
        <v>0</v>
      </c>
      <c r="AZ19" s="145">
        <v>0</v>
      </c>
      <c r="BA19" s="145">
        <v>0</v>
      </c>
      <c r="BB19" s="145"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0</v>
      </c>
      <c r="BI19" s="145">
        <v>0</v>
      </c>
      <c r="BJ19" s="145">
        <v>0</v>
      </c>
      <c r="BK19" s="145">
        <v>0</v>
      </c>
      <c r="BL19" s="145">
        <v>0</v>
      </c>
      <c r="BM19" s="147">
        <f t="shared" si="2"/>
        <v>183.375</v>
      </c>
      <c r="BN19" s="149"/>
      <c r="BO19" s="191">
        <v>2152.5010000000002</v>
      </c>
      <c r="BP19"/>
      <c r="BQ19"/>
      <c r="BR19"/>
      <c r="BS19"/>
      <c r="BT19"/>
      <c r="BU19"/>
      <c r="BV19"/>
      <c r="BW19"/>
      <c r="BX19"/>
      <c r="BY19"/>
      <c r="BZ19"/>
    </row>
    <row r="20" spans="1:78" ht="15">
      <c r="A20" s="22" t="s">
        <v>27</v>
      </c>
      <c r="B20" s="34" t="s">
        <v>286</v>
      </c>
      <c r="C20" s="145">
        <f t="shared" si="0"/>
        <v>5982.45</v>
      </c>
      <c r="D20" s="144">
        <v>1086.239</v>
      </c>
      <c r="E20" s="144">
        <v>0</v>
      </c>
      <c r="F20" s="144">
        <v>41.744</v>
      </c>
      <c r="G20" s="144">
        <v>0</v>
      </c>
      <c r="H20" s="144">
        <v>0</v>
      </c>
      <c r="I20" s="144">
        <v>0</v>
      </c>
      <c r="J20" s="144">
        <v>316.16300000000001</v>
      </c>
      <c r="K20" s="144">
        <f t="shared" si="1"/>
        <v>4538.3040000000001</v>
      </c>
      <c r="L20" s="146">
        <v>0</v>
      </c>
      <c r="M20" s="145">
        <v>0</v>
      </c>
      <c r="N20" s="145">
        <v>18.914999999999999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836.40700000000004</v>
      </c>
      <c r="Y20" s="145">
        <v>0</v>
      </c>
      <c r="Z20" s="145">
        <v>0</v>
      </c>
      <c r="AA20" s="145">
        <v>5.351</v>
      </c>
      <c r="AB20" s="145">
        <v>0</v>
      </c>
      <c r="AC20" s="145">
        <v>0</v>
      </c>
      <c r="AD20" s="145">
        <v>0</v>
      </c>
      <c r="AE20" s="145">
        <v>33.369999999999997</v>
      </c>
      <c r="AF20" s="145">
        <v>0</v>
      </c>
      <c r="AG20" s="145">
        <v>0</v>
      </c>
      <c r="AH20" s="145">
        <v>0</v>
      </c>
      <c r="AI20" s="145">
        <v>0</v>
      </c>
      <c r="AJ20" s="145">
        <v>0</v>
      </c>
      <c r="AK20" s="145">
        <v>0</v>
      </c>
      <c r="AL20" s="145">
        <v>0</v>
      </c>
      <c r="AM20" s="145">
        <v>0</v>
      </c>
      <c r="AN20" s="145">
        <v>0</v>
      </c>
      <c r="AO20" s="145">
        <v>0</v>
      </c>
      <c r="AP20" s="145">
        <v>0</v>
      </c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5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0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7">
        <f t="shared" si="2"/>
        <v>894.04300000000001</v>
      </c>
      <c r="BN20" s="149"/>
      <c r="BO20" s="191">
        <v>3644.261</v>
      </c>
      <c r="BP20"/>
      <c r="BQ20"/>
      <c r="BR20"/>
      <c r="BS20"/>
      <c r="BT20"/>
      <c r="BU20"/>
      <c r="BV20"/>
      <c r="BW20"/>
      <c r="BX20"/>
      <c r="BY20"/>
      <c r="BZ20"/>
    </row>
    <row r="21" spans="1:78" ht="15">
      <c r="A21" s="22" t="s">
        <v>28</v>
      </c>
      <c r="B21" s="34" t="s">
        <v>134</v>
      </c>
      <c r="C21" s="145">
        <f t="shared" si="0"/>
        <v>7415.4049999999997</v>
      </c>
      <c r="D21" s="144">
        <v>1988.5930000000001</v>
      </c>
      <c r="E21" s="144">
        <v>0</v>
      </c>
      <c r="F21" s="144">
        <v>57.692</v>
      </c>
      <c r="G21" s="144">
        <v>0</v>
      </c>
      <c r="H21" s="144">
        <v>0</v>
      </c>
      <c r="I21" s="144">
        <v>0</v>
      </c>
      <c r="J21" s="144">
        <v>149.56</v>
      </c>
      <c r="K21" s="144">
        <f t="shared" si="1"/>
        <v>5219.5599999999995</v>
      </c>
      <c r="L21" s="146">
        <v>0</v>
      </c>
      <c r="M21" s="145">
        <v>0</v>
      </c>
      <c r="N21" s="145">
        <v>15.509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959.08299999999997</v>
      </c>
      <c r="Z21" s="145">
        <v>46.152000000000001</v>
      </c>
      <c r="AA21" s="145">
        <v>55.503999999999998</v>
      </c>
      <c r="AB21" s="145">
        <v>0</v>
      </c>
      <c r="AC21" s="145">
        <v>0</v>
      </c>
      <c r="AD21" s="145">
        <v>0</v>
      </c>
      <c r="AE21" s="145">
        <v>0</v>
      </c>
      <c r="AF21" s="145">
        <v>110.845</v>
      </c>
      <c r="AG21" s="145">
        <v>0</v>
      </c>
      <c r="AH21" s="145">
        <v>0</v>
      </c>
      <c r="AI21" s="145">
        <v>0</v>
      </c>
      <c r="AJ21" s="145">
        <v>0</v>
      </c>
      <c r="AK21" s="145">
        <v>0</v>
      </c>
      <c r="AL21" s="145">
        <v>0</v>
      </c>
      <c r="AM21" s="145">
        <v>0</v>
      </c>
      <c r="AN21" s="145">
        <v>0</v>
      </c>
      <c r="AO21" s="145">
        <v>0</v>
      </c>
      <c r="AP21" s="145">
        <v>0</v>
      </c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45">
        <v>0</v>
      </c>
      <c r="BA21" s="145">
        <v>0</v>
      </c>
      <c r="BB21" s="145">
        <v>111.919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7">
        <f t="shared" si="2"/>
        <v>1299.0120000000002</v>
      </c>
      <c r="BN21" s="149"/>
      <c r="BO21" s="191">
        <v>3920.5479999999998</v>
      </c>
      <c r="BP21"/>
      <c r="BQ21"/>
      <c r="BR21"/>
      <c r="BS21"/>
      <c r="BT21"/>
      <c r="BU21"/>
      <c r="BV21"/>
      <c r="BW21"/>
      <c r="BX21"/>
      <c r="BY21"/>
      <c r="BZ21"/>
    </row>
    <row r="22" spans="1:78" ht="15">
      <c r="A22" s="22" t="s">
        <v>29</v>
      </c>
      <c r="B22" s="34" t="s">
        <v>205</v>
      </c>
      <c r="C22" s="145">
        <f t="shared" si="0"/>
        <v>2155.0810000000001</v>
      </c>
      <c r="D22" s="144">
        <v>391.61700000000002</v>
      </c>
      <c r="E22" s="144">
        <v>0</v>
      </c>
      <c r="F22" s="144">
        <v>198.75200000000001</v>
      </c>
      <c r="G22" s="144">
        <v>0</v>
      </c>
      <c r="H22" s="144">
        <v>0</v>
      </c>
      <c r="I22" s="144">
        <v>0</v>
      </c>
      <c r="J22" s="144">
        <v>237.43</v>
      </c>
      <c r="K22" s="144">
        <f t="shared" si="1"/>
        <v>1327.2820000000002</v>
      </c>
      <c r="L22" s="146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4.09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557.52499999999998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5">
        <v>0</v>
      </c>
      <c r="AG22" s="145">
        <v>0</v>
      </c>
      <c r="AH22" s="145">
        <v>0</v>
      </c>
      <c r="AI22" s="145">
        <v>2.4929999999999999</v>
      </c>
      <c r="AJ22" s="145">
        <v>0</v>
      </c>
      <c r="AK22" s="145">
        <v>0</v>
      </c>
      <c r="AL22" s="145">
        <v>0</v>
      </c>
      <c r="AM22" s="145">
        <v>0</v>
      </c>
      <c r="AN22" s="145">
        <v>0</v>
      </c>
      <c r="AO22" s="145">
        <v>0</v>
      </c>
      <c r="AP22" s="145">
        <v>0</v>
      </c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7">
        <f t="shared" si="2"/>
        <v>564.10800000000006</v>
      </c>
      <c r="BN22" s="149"/>
      <c r="BO22" s="191">
        <v>763.17399999999998</v>
      </c>
      <c r="BP22"/>
      <c r="BQ22"/>
      <c r="BR22"/>
      <c r="BS22"/>
      <c r="BT22"/>
      <c r="BU22"/>
      <c r="BV22"/>
      <c r="BW22"/>
      <c r="BX22"/>
      <c r="BY22"/>
      <c r="BZ22"/>
    </row>
    <row r="23" spans="1:78" ht="15">
      <c r="A23" s="22" t="s">
        <v>30</v>
      </c>
      <c r="B23" s="34" t="s">
        <v>287</v>
      </c>
      <c r="C23" s="145">
        <f t="shared" si="0"/>
        <v>24360.182999999997</v>
      </c>
      <c r="D23" s="144">
        <v>5027.9859999999999</v>
      </c>
      <c r="E23" s="144">
        <v>0</v>
      </c>
      <c r="F23" s="144">
        <v>914.44899999999996</v>
      </c>
      <c r="G23" s="144">
        <v>0</v>
      </c>
      <c r="H23" s="144">
        <v>0</v>
      </c>
      <c r="I23" s="144">
        <v>0</v>
      </c>
      <c r="J23" s="144">
        <v>1228.105</v>
      </c>
      <c r="K23" s="144">
        <f t="shared" si="1"/>
        <v>17189.643</v>
      </c>
      <c r="L23" s="146">
        <v>0</v>
      </c>
      <c r="M23" s="145">
        <v>0</v>
      </c>
      <c r="N23" s="145">
        <v>0</v>
      </c>
      <c r="O23" s="145">
        <v>4.702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22.084</v>
      </c>
      <c r="AA23" s="145">
        <v>1706.2570000000001</v>
      </c>
      <c r="AB23" s="145">
        <v>0</v>
      </c>
      <c r="AC23" s="145">
        <v>0</v>
      </c>
      <c r="AD23" s="145">
        <v>3.056</v>
      </c>
      <c r="AE23" s="145">
        <v>0</v>
      </c>
      <c r="AF23" s="145">
        <v>24.724</v>
      </c>
      <c r="AG23" s="145">
        <v>0</v>
      </c>
      <c r="AH23" s="145">
        <v>0</v>
      </c>
      <c r="AI23" s="145">
        <v>0</v>
      </c>
      <c r="AJ23" s="145">
        <v>0</v>
      </c>
      <c r="AK23" s="145">
        <v>0</v>
      </c>
      <c r="AL23" s="145">
        <v>0</v>
      </c>
      <c r="AM23" s="145">
        <v>0</v>
      </c>
      <c r="AN23" s="145">
        <v>0</v>
      </c>
      <c r="AO23" s="145">
        <v>0</v>
      </c>
      <c r="AP23" s="145">
        <v>0</v>
      </c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5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v>0</v>
      </c>
      <c r="BL23" s="145">
        <v>0</v>
      </c>
      <c r="BM23" s="147">
        <f t="shared" si="2"/>
        <v>1760.8230000000001</v>
      </c>
      <c r="BN23" s="149"/>
      <c r="BO23" s="191">
        <v>15428.82</v>
      </c>
      <c r="BP23"/>
      <c r="BQ23"/>
      <c r="BR23"/>
      <c r="BS23"/>
      <c r="BT23"/>
      <c r="BU23"/>
      <c r="BV23"/>
      <c r="BW23"/>
      <c r="BX23"/>
      <c r="BY23"/>
      <c r="BZ23"/>
    </row>
    <row r="24" spans="1:78" ht="15">
      <c r="A24" s="22" t="s">
        <v>31</v>
      </c>
      <c r="B24" s="34" t="s">
        <v>135</v>
      </c>
      <c r="C24" s="145">
        <f t="shared" si="0"/>
        <v>855.23699999999997</v>
      </c>
      <c r="D24" s="144">
        <v>0</v>
      </c>
      <c r="E24" s="144">
        <v>0</v>
      </c>
      <c r="F24" s="144">
        <v>2.3410000000000002</v>
      </c>
      <c r="G24" s="144">
        <v>0</v>
      </c>
      <c r="H24" s="144">
        <v>0</v>
      </c>
      <c r="I24" s="144">
        <v>0</v>
      </c>
      <c r="J24" s="144">
        <v>0</v>
      </c>
      <c r="K24" s="144">
        <f t="shared" si="1"/>
        <v>852.89599999999996</v>
      </c>
      <c r="L24" s="146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526.11099999999999</v>
      </c>
      <c r="AC24" s="145">
        <v>0</v>
      </c>
      <c r="AD24" s="145">
        <v>7.8449999999999998</v>
      </c>
      <c r="AE24" s="145">
        <v>0</v>
      </c>
      <c r="AF24" s="145">
        <v>49.247</v>
      </c>
      <c r="AG24" s="145">
        <v>0</v>
      </c>
      <c r="AH24" s="145">
        <v>0</v>
      </c>
      <c r="AI24" s="145">
        <v>5.476</v>
      </c>
      <c r="AJ24" s="145">
        <v>0</v>
      </c>
      <c r="AK24" s="145">
        <v>0</v>
      </c>
      <c r="AL24" s="145">
        <v>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1.7689999999999999</v>
      </c>
      <c r="BJ24" s="145">
        <v>0</v>
      </c>
      <c r="BK24" s="145">
        <v>0</v>
      </c>
      <c r="BL24" s="145">
        <v>0</v>
      </c>
      <c r="BM24" s="147">
        <f t="shared" si="2"/>
        <v>590.44799999999998</v>
      </c>
      <c r="BN24" s="149"/>
      <c r="BO24" s="191">
        <v>262.44799999999998</v>
      </c>
      <c r="BP24"/>
      <c r="BQ24"/>
      <c r="BR24"/>
      <c r="BS24"/>
      <c r="BT24"/>
      <c r="BU24"/>
      <c r="BV24"/>
      <c r="BW24"/>
      <c r="BX24"/>
      <c r="BY24"/>
      <c r="BZ24"/>
    </row>
    <row r="25" spans="1:78" ht="15">
      <c r="A25" s="22" t="s">
        <v>32</v>
      </c>
      <c r="B25" s="34" t="s">
        <v>207</v>
      </c>
      <c r="C25" s="145">
        <f t="shared" si="0"/>
        <v>10376.585000000001</v>
      </c>
      <c r="D25" s="144">
        <v>0</v>
      </c>
      <c r="E25" s="144">
        <v>0</v>
      </c>
      <c r="F25" s="144">
        <v>689.05700000000002</v>
      </c>
      <c r="G25" s="144">
        <v>0</v>
      </c>
      <c r="H25" s="144">
        <v>0</v>
      </c>
      <c r="I25" s="144">
        <v>0</v>
      </c>
      <c r="J25" s="144">
        <v>3.7999999999999999E-2</v>
      </c>
      <c r="K25" s="144">
        <f t="shared" si="1"/>
        <v>9687.4900000000016</v>
      </c>
      <c r="L25" s="146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8850.9390000000003</v>
      </c>
      <c r="AD25" s="145">
        <v>814.28</v>
      </c>
      <c r="AE25" s="145">
        <v>0</v>
      </c>
      <c r="AF25" s="145">
        <v>0</v>
      </c>
      <c r="AG25" s="145">
        <v>0</v>
      </c>
      <c r="AH25" s="145">
        <v>0</v>
      </c>
      <c r="AI25" s="145">
        <v>0</v>
      </c>
      <c r="AJ25" s="145">
        <v>0</v>
      </c>
      <c r="AK25" s="145">
        <v>0</v>
      </c>
      <c r="AL25" s="145">
        <v>0</v>
      </c>
      <c r="AM25" s="145">
        <v>0</v>
      </c>
      <c r="AN25" s="145">
        <v>0</v>
      </c>
      <c r="AO25" s="145">
        <v>0</v>
      </c>
      <c r="AP25" s="145">
        <v>0</v>
      </c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5">
        <v>0</v>
      </c>
      <c r="AZ25" s="145">
        <v>0</v>
      </c>
      <c r="BA25" s="145">
        <v>0</v>
      </c>
      <c r="BB25" s="145">
        <v>0</v>
      </c>
      <c r="BC25" s="145">
        <v>5.6000000000000001E-2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45">
        <v>6.2E-2</v>
      </c>
      <c r="BJ25" s="145">
        <v>0</v>
      </c>
      <c r="BK25" s="145">
        <v>0</v>
      </c>
      <c r="BL25" s="145">
        <v>0</v>
      </c>
      <c r="BM25" s="147">
        <f t="shared" si="2"/>
        <v>9665.3370000000014</v>
      </c>
      <c r="BN25" s="149"/>
      <c r="BO25" s="191">
        <v>22.152999999999999</v>
      </c>
      <c r="BP25"/>
      <c r="BQ25"/>
      <c r="BR25"/>
      <c r="BS25"/>
      <c r="BT25"/>
      <c r="BU25"/>
      <c r="BV25"/>
      <c r="BW25"/>
      <c r="BX25"/>
      <c r="BY25"/>
      <c r="BZ25"/>
    </row>
    <row r="26" spans="1:78" ht="15">
      <c r="A26" s="22" t="s">
        <v>33</v>
      </c>
      <c r="B26" s="34" t="s">
        <v>136</v>
      </c>
      <c r="C26" s="145">
        <f t="shared" si="0"/>
        <v>3447.0389999999998</v>
      </c>
      <c r="D26" s="144">
        <v>0</v>
      </c>
      <c r="E26" s="144">
        <v>0</v>
      </c>
      <c r="F26" s="144">
        <v>233.80199999999999</v>
      </c>
      <c r="G26" s="144">
        <v>0</v>
      </c>
      <c r="H26" s="144">
        <v>0</v>
      </c>
      <c r="I26" s="144">
        <v>0</v>
      </c>
      <c r="J26" s="144">
        <v>0</v>
      </c>
      <c r="K26" s="144">
        <f t="shared" si="1"/>
        <v>3213.2369999999996</v>
      </c>
      <c r="L26" s="146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1459.6120000000001</v>
      </c>
      <c r="AD26" s="145">
        <v>1571.4449999999999</v>
      </c>
      <c r="AE26" s="145">
        <v>0</v>
      </c>
      <c r="AF26" s="145">
        <v>0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145">
        <v>0</v>
      </c>
      <c r="BC26" s="145">
        <v>174.78100000000001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45">
        <v>1.29</v>
      </c>
      <c r="BJ26" s="145">
        <v>0</v>
      </c>
      <c r="BK26" s="145">
        <v>0</v>
      </c>
      <c r="BL26" s="145">
        <v>0</v>
      </c>
      <c r="BM26" s="147">
        <f t="shared" si="2"/>
        <v>3207.1279999999997</v>
      </c>
      <c r="BN26" s="149"/>
      <c r="BO26" s="191">
        <v>6.109</v>
      </c>
      <c r="BP26"/>
      <c r="BQ26"/>
      <c r="BR26"/>
      <c r="BS26"/>
      <c r="BT26"/>
      <c r="BU26"/>
      <c r="BV26"/>
      <c r="BW26"/>
      <c r="BX26"/>
      <c r="BY26"/>
      <c r="BZ26"/>
    </row>
    <row r="27" spans="1:78" ht="15">
      <c r="A27" s="22" t="s">
        <v>34</v>
      </c>
      <c r="B27" s="34" t="s">
        <v>197</v>
      </c>
      <c r="C27" s="145">
        <f t="shared" si="0"/>
        <v>37418.191999999995</v>
      </c>
      <c r="D27" s="144">
        <v>0</v>
      </c>
      <c r="E27" s="144">
        <v>0</v>
      </c>
      <c r="F27" s="144">
        <v>65.834999999999994</v>
      </c>
      <c r="G27" s="144">
        <v>0</v>
      </c>
      <c r="H27" s="144">
        <v>0</v>
      </c>
      <c r="I27" s="144">
        <v>0</v>
      </c>
      <c r="J27" s="144">
        <v>4.5709999999999997</v>
      </c>
      <c r="K27" s="144">
        <f t="shared" si="1"/>
        <v>37347.785999999993</v>
      </c>
      <c r="L27" s="146">
        <v>0</v>
      </c>
      <c r="M27" s="145">
        <v>0</v>
      </c>
      <c r="N27" s="145">
        <v>1.042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145">
        <v>30.140999999999998</v>
      </c>
      <c r="Y27" s="145">
        <v>0</v>
      </c>
      <c r="Z27" s="145">
        <v>0</v>
      </c>
      <c r="AA27" s="145">
        <v>27.817</v>
      </c>
      <c r="AB27" s="145">
        <v>0</v>
      </c>
      <c r="AC27" s="145">
        <v>0</v>
      </c>
      <c r="AD27" s="145">
        <v>15.167999999999999</v>
      </c>
      <c r="AE27" s="145">
        <v>32237.48</v>
      </c>
      <c r="AF27" s="145">
        <v>0</v>
      </c>
      <c r="AG27" s="145">
        <v>20.481999999999999</v>
      </c>
      <c r="AH27" s="145">
        <v>85.549000000000007</v>
      </c>
      <c r="AI27" s="145">
        <v>0</v>
      </c>
      <c r="AJ27" s="145">
        <v>0</v>
      </c>
      <c r="AK27" s="145">
        <v>0</v>
      </c>
      <c r="AL27" s="145">
        <v>0</v>
      </c>
      <c r="AM27" s="145">
        <v>0</v>
      </c>
      <c r="AN27" s="145">
        <v>0</v>
      </c>
      <c r="AO27" s="145">
        <v>4618.5010000000002</v>
      </c>
      <c r="AP27" s="145">
        <v>0</v>
      </c>
      <c r="AQ27" s="145">
        <v>0</v>
      </c>
      <c r="AR27" s="145">
        <v>32.531999999999996</v>
      </c>
      <c r="AS27" s="145">
        <v>0</v>
      </c>
      <c r="AT27" s="145">
        <v>0</v>
      </c>
      <c r="AU27" s="145">
        <v>0</v>
      </c>
      <c r="AV27" s="145">
        <v>0</v>
      </c>
      <c r="AW27" s="145">
        <v>7.5789999999999997</v>
      </c>
      <c r="AX27" s="145">
        <v>6.0579999999999998</v>
      </c>
      <c r="AY27" s="145">
        <v>0</v>
      </c>
      <c r="AZ27" s="145">
        <v>0</v>
      </c>
      <c r="BA27" s="145">
        <v>0</v>
      </c>
      <c r="BB27" s="145">
        <v>6.5609999999999999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45">
        <v>0</v>
      </c>
      <c r="BJ27" s="145">
        <v>0</v>
      </c>
      <c r="BK27" s="145">
        <v>0</v>
      </c>
      <c r="BL27" s="145">
        <v>0</v>
      </c>
      <c r="BM27" s="147">
        <f t="shared" si="2"/>
        <v>37088.909999999996</v>
      </c>
      <c r="BN27" s="149"/>
      <c r="BO27" s="191">
        <v>258.87599999999998</v>
      </c>
      <c r="BP27"/>
      <c r="BQ27"/>
      <c r="BR27"/>
      <c r="BS27"/>
      <c r="BT27"/>
      <c r="BU27"/>
      <c r="BV27"/>
      <c r="BW27"/>
      <c r="BX27"/>
      <c r="BY27"/>
      <c r="BZ27"/>
    </row>
    <row r="28" spans="1:78" ht="15">
      <c r="A28" s="22" t="s">
        <v>35</v>
      </c>
      <c r="B28" s="34" t="s">
        <v>288</v>
      </c>
      <c r="C28" s="145">
        <f t="shared" si="0"/>
        <v>787.20399999999984</v>
      </c>
      <c r="D28" s="144">
        <v>-717.41700000000003</v>
      </c>
      <c r="E28" s="144">
        <v>0</v>
      </c>
      <c r="F28" s="144">
        <v>36.479999999999997</v>
      </c>
      <c r="G28" s="144">
        <v>0</v>
      </c>
      <c r="H28" s="144">
        <v>0</v>
      </c>
      <c r="I28" s="144">
        <v>0</v>
      </c>
      <c r="J28" s="144">
        <v>0</v>
      </c>
      <c r="K28" s="144">
        <f t="shared" si="1"/>
        <v>1468.1409999999998</v>
      </c>
      <c r="L28" s="146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5">
        <v>1451.4469999999999</v>
      </c>
      <c r="AG28" s="145">
        <v>0</v>
      </c>
      <c r="AH28" s="145">
        <v>11.215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v>0</v>
      </c>
      <c r="AO28" s="145">
        <v>0</v>
      </c>
      <c r="AP28" s="145">
        <v>0</v>
      </c>
      <c r="AQ28" s="145">
        <v>0</v>
      </c>
      <c r="AR28" s="145">
        <v>0</v>
      </c>
      <c r="AS28" s="145">
        <v>0</v>
      </c>
      <c r="AT28" s="145">
        <v>0</v>
      </c>
      <c r="AU28" s="145">
        <v>0</v>
      </c>
      <c r="AV28" s="145">
        <v>0</v>
      </c>
      <c r="AW28" s="145">
        <v>0</v>
      </c>
      <c r="AX28" s="145">
        <v>0</v>
      </c>
      <c r="AY28" s="145">
        <v>0</v>
      </c>
      <c r="AZ28" s="145">
        <v>5.4790000000000001</v>
      </c>
      <c r="BA28" s="145">
        <v>0</v>
      </c>
      <c r="BB28" s="145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7">
        <f t="shared" si="2"/>
        <v>1468.1409999999998</v>
      </c>
      <c r="BN28" s="149"/>
      <c r="BO28" s="191">
        <v>0</v>
      </c>
      <c r="BP28"/>
      <c r="BQ28"/>
      <c r="BR28"/>
      <c r="BS28"/>
      <c r="BT28"/>
      <c r="BU28"/>
      <c r="BV28"/>
      <c r="BW28"/>
      <c r="BX28"/>
      <c r="BY28"/>
      <c r="BZ28"/>
    </row>
    <row r="29" spans="1:78" ht="15">
      <c r="A29" s="22" t="s">
        <v>36</v>
      </c>
      <c r="B29" s="34" t="s">
        <v>151</v>
      </c>
      <c r="C29" s="145">
        <f t="shared" si="0"/>
        <v>0</v>
      </c>
      <c r="D29" s="144">
        <v>-1802.809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f t="shared" si="1"/>
        <v>1802.809</v>
      </c>
      <c r="L29" s="146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73.771000000000001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5">
        <v>0</v>
      </c>
      <c r="AF29" s="145">
        <v>0</v>
      </c>
      <c r="AG29" s="145">
        <v>1582.5619999999999</v>
      </c>
      <c r="AH29" s="145">
        <v>0</v>
      </c>
      <c r="AI29" s="145">
        <v>1.496</v>
      </c>
      <c r="AJ29" s="145">
        <v>0</v>
      </c>
      <c r="AK29" s="145">
        <v>0</v>
      </c>
      <c r="AL29" s="145">
        <v>0</v>
      </c>
      <c r="AM29" s="145">
        <v>0</v>
      </c>
      <c r="AN29" s="145">
        <v>0</v>
      </c>
      <c r="AO29" s="145">
        <v>0</v>
      </c>
      <c r="AP29" s="145">
        <v>0</v>
      </c>
      <c r="AQ29" s="145">
        <v>0</v>
      </c>
      <c r="AR29" s="145">
        <v>119.733</v>
      </c>
      <c r="AS29" s="145">
        <v>25.247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45">
        <v>0</v>
      </c>
      <c r="BJ29" s="145">
        <v>0</v>
      </c>
      <c r="BK29" s="145">
        <v>0</v>
      </c>
      <c r="BL29" s="145">
        <v>0</v>
      </c>
      <c r="BM29" s="147">
        <f t="shared" si="2"/>
        <v>1802.809</v>
      </c>
      <c r="BN29" s="149"/>
      <c r="BO29" s="191">
        <v>0</v>
      </c>
      <c r="BP29"/>
      <c r="BQ29"/>
      <c r="BR29"/>
      <c r="BS29"/>
      <c r="BT29"/>
      <c r="BU29"/>
      <c r="BV29"/>
      <c r="BW29"/>
      <c r="BX29"/>
      <c r="BY29"/>
      <c r="BZ29"/>
    </row>
    <row r="30" spans="1:78" ht="15">
      <c r="A30" s="22" t="s">
        <v>37</v>
      </c>
      <c r="B30" s="34" t="s">
        <v>289</v>
      </c>
      <c r="C30" s="145">
        <f t="shared" si="0"/>
        <v>0</v>
      </c>
      <c r="D30" s="144">
        <v>-5317.4369999999999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f t="shared" si="1"/>
        <v>5317.4369999999999</v>
      </c>
      <c r="L30" s="146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5.0060000000000002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15.887</v>
      </c>
      <c r="AB30" s="145">
        <v>0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5280.4560000000001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5">
        <v>0</v>
      </c>
      <c r="AZ30" s="145">
        <v>0</v>
      </c>
      <c r="BA30" s="145">
        <v>0</v>
      </c>
      <c r="BB30" s="145">
        <v>16.088000000000001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7">
        <f t="shared" si="2"/>
        <v>5317.4369999999999</v>
      </c>
      <c r="BN30" s="149"/>
      <c r="BO30" s="191">
        <v>0</v>
      </c>
      <c r="BP30"/>
      <c r="BQ30"/>
      <c r="BR30"/>
      <c r="BS30"/>
      <c r="BT30"/>
      <c r="BU30"/>
      <c r="BV30"/>
      <c r="BW30"/>
      <c r="BX30"/>
      <c r="BY30"/>
      <c r="BZ30"/>
    </row>
    <row r="31" spans="1:78" ht="15">
      <c r="A31" s="22" t="s">
        <v>38</v>
      </c>
      <c r="B31" s="34" t="s">
        <v>152</v>
      </c>
      <c r="C31" s="145">
        <f t="shared" si="0"/>
        <v>0</v>
      </c>
      <c r="D31" s="144">
        <v>-18090.11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f t="shared" si="1"/>
        <v>18090.11</v>
      </c>
      <c r="L31" s="146">
        <v>0</v>
      </c>
      <c r="M31" s="145">
        <v>0</v>
      </c>
      <c r="N31" s="145">
        <v>0</v>
      </c>
      <c r="O31" s="145">
        <v>388.66300000000001</v>
      </c>
      <c r="P31" s="145">
        <v>744.05399999999997</v>
      </c>
      <c r="Q31" s="145">
        <v>79.542000000000002</v>
      </c>
      <c r="R31" s="145">
        <v>9.6470000000000002</v>
      </c>
      <c r="S31" s="145">
        <v>0</v>
      </c>
      <c r="T31" s="145">
        <v>0</v>
      </c>
      <c r="U31" s="145">
        <v>0</v>
      </c>
      <c r="V31" s="145">
        <v>94.716999999999999</v>
      </c>
      <c r="W31" s="145">
        <v>0</v>
      </c>
      <c r="X31" s="145">
        <v>0</v>
      </c>
      <c r="Y31" s="145">
        <v>0</v>
      </c>
      <c r="Z31" s="145">
        <v>2.6560000000000001</v>
      </c>
      <c r="AA31" s="145">
        <v>9.9019999999999992</v>
      </c>
      <c r="AB31" s="145">
        <v>4.1840000000000002</v>
      </c>
      <c r="AC31" s="145">
        <v>0</v>
      </c>
      <c r="AD31" s="145">
        <v>0</v>
      </c>
      <c r="AE31" s="145">
        <v>3.3740000000000001</v>
      </c>
      <c r="AF31" s="145">
        <v>0</v>
      </c>
      <c r="AG31" s="145">
        <v>0.98199999999999998</v>
      </c>
      <c r="AH31" s="145">
        <v>0</v>
      </c>
      <c r="AI31" s="145">
        <v>15745.468999999999</v>
      </c>
      <c r="AJ31" s="145">
        <v>0</v>
      </c>
      <c r="AK31" s="145">
        <v>0</v>
      </c>
      <c r="AL31" s="145">
        <v>0</v>
      </c>
      <c r="AM31" s="145">
        <v>0</v>
      </c>
      <c r="AN31" s="145">
        <v>2.3420000000000001</v>
      </c>
      <c r="AO31" s="145">
        <v>28.055</v>
      </c>
      <c r="AP31" s="145">
        <v>949.83</v>
      </c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5">
        <v>0.81499999999999995</v>
      </c>
      <c r="AZ31" s="145">
        <v>0</v>
      </c>
      <c r="BA31" s="145">
        <v>1.5029999999999999</v>
      </c>
      <c r="BB31" s="145">
        <v>0</v>
      </c>
      <c r="BC31" s="145">
        <v>0</v>
      </c>
      <c r="BD31" s="145">
        <v>0</v>
      </c>
      <c r="BE31" s="145">
        <v>2.0409999999999999</v>
      </c>
      <c r="BF31" s="145">
        <v>0</v>
      </c>
      <c r="BG31" s="145">
        <v>20.600999999999999</v>
      </c>
      <c r="BH31" s="145">
        <v>0</v>
      </c>
      <c r="BI31" s="145">
        <v>1.7330000000000001</v>
      </c>
      <c r="BJ31" s="145">
        <v>0</v>
      </c>
      <c r="BK31" s="145">
        <v>0</v>
      </c>
      <c r="BL31" s="145">
        <v>0</v>
      </c>
      <c r="BM31" s="147">
        <f t="shared" si="2"/>
        <v>18090.11</v>
      </c>
      <c r="BN31" s="149"/>
      <c r="BO31" s="191">
        <v>0</v>
      </c>
      <c r="BP31"/>
      <c r="BQ31"/>
      <c r="BR31"/>
      <c r="BS31"/>
      <c r="BT31"/>
      <c r="BU31"/>
      <c r="BV31"/>
      <c r="BW31"/>
      <c r="BX31"/>
      <c r="BY31"/>
      <c r="BZ31"/>
    </row>
    <row r="32" spans="1:78" ht="15">
      <c r="A32" s="22" t="s">
        <v>39</v>
      </c>
      <c r="B32" s="34" t="s">
        <v>153</v>
      </c>
      <c r="C32" s="145">
        <f t="shared" si="0"/>
        <v>14147.133</v>
      </c>
      <c r="D32" s="144">
        <v>0</v>
      </c>
      <c r="E32" s="144">
        <v>0</v>
      </c>
      <c r="F32" s="144">
        <v>185.03100000000001</v>
      </c>
      <c r="G32" s="144">
        <v>0</v>
      </c>
      <c r="H32" s="144">
        <v>0</v>
      </c>
      <c r="I32" s="144">
        <v>0</v>
      </c>
      <c r="J32" s="144">
        <v>0</v>
      </c>
      <c r="K32" s="144">
        <f t="shared" si="1"/>
        <v>13962.101999999999</v>
      </c>
      <c r="L32" s="146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5">
        <v>1.157</v>
      </c>
      <c r="AG32" s="145">
        <v>3.3109999999999999</v>
      </c>
      <c r="AH32" s="145">
        <v>24.21</v>
      </c>
      <c r="AI32" s="145">
        <v>8.4350000000000005</v>
      </c>
      <c r="AJ32" s="145">
        <v>13922.268</v>
      </c>
      <c r="AK32" s="145">
        <v>0</v>
      </c>
      <c r="AL32" s="145">
        <v>0</v>
      </c>
      <c r="AM32" s="145">
        <v>0</v>
      </c>
      <c r="AN32" s="145">
        <v>0</v>
      </c>
      <c r="AO32" s="145">
        <v>0</v>
      </c>
      <c r="AP32" s="145">
        <v>0</v>
      </c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5">
        <v>0</v>
      </c>
      <c r="AZ32" s="145">
        <v>0</v>
      </c>
      <c r="BA32" s="145">
        <v>0</v>
      </c>
      <c r="BB32" s="145">
        <v>0</v>
      </c>
      <c r="BC32" s="145">
        <v>2.7210000000000001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7">
        <f t="shared" si="2"/>
        <v>13962.101999999999</v>
      </c>
      <c r="BN32" s="149"/>
      <c r="BO32" s="191">
        <v>0</v>
      </c>
      <c r="BP32"/>
      <c r="BQ32"/>
      <c r="BR32"/>
      <c r="BS32"/>
      <c r="BT32"/>
      <c r="BU32"/>
      <c r="BV32"/>
      <c r="BW32"/>
      <c r="BX32"/>
      <c r="BY32"/>
      <c r="BZ32"/>
    </row>
    <row r="33" spans="1:78" ht="15">
      <c r="A33" s="22" t="s">
        <v>40</v>
      </c>
      <c r="B33" s="34" t="s">
        <v>41</v>
      </c>
      <c r="C33" s="145">
        <f t="shared" si="0"/>
        <v>1975.8370000000002</v>
      </c>
      <c r="D33" s="144">
        <v>0</v>
      </c>
      <c r="E33" s="144">
        <v>0</v>
      </c>
      <c r="F33" s="144">
        <v>90.034000000000006</v>
      </c>
      <c r="G33" s="144">
        <v>0</v>
      </c>
      <c r="H33" s="144">
        <v>0</v>
      </c>
      <c r="I33" s="144">
        <v>0</v>
      </c>
      <c r="J33" s="144">
        <v>0</v>
      </c>
      <c r="K33" s="144">
        <f t="shared" si="1"/>
        <v>1885.8030000000001</v>
      </c>
      <c r="L33" s="146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45">
        <v>0</v>
      </c>
      <c r="AG33" s="145">
        <v>0</v>
      </c>
      <c r="AH33" s="145">
        <v>260.32499999999999</v>
      </c>
      <c r="AI33" s="145">
        <v>0</v>
      </c>
      <c r="AJ33" s="145">
        <v>0</v>
      </c>
      <c r="AK33" s="145">
        <v>1625.4780000000001</v>
      </c>
      <c r="AL33" s="145">
        <v>0</v>
      </c>
      <c r="AM33" s="145">
        <v>0</v>
      </c>
      <c r="AN33" s="145">
        <v>0</v>
      </c>
      <c r="AO33" s="145">
        <v>0</v>
      </c>
      <c r="AP33" s="145">
        <v>0</v>
      </c>
      <c r="AQ33" s="145">
        <v>0</v>
      </c>
      <c r="AR33" s="145">
        <v>0</v>
      </c>
      <c r="AS33" s="145">
        <v>0</v>
      </c>
      <c r="AT33" s="145">
        <v>0</v>
      </c>
      <c r="AU33" s="145">
        <v>0</v>
      </c>
      <c r="AV33" s="145">
        <v>0</v>
      </c>
      <c r="AW33" s="145">
        <v>0</v>
      </c>
      <c r="AX33" s="145">
        <v>0</v>
      </c>
      <c r="AY33" s="145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0</v>
      </c>
      <c r="BF33" s="145">
        <v>0</v>
      </c>
      <c r="BG33" s="145">
        <v>0</v>
      </c>
      <c r="BH33" s="145">
        <v>0</v>
      </c>
      <c r="BI33" s="145">
        <v>0</v>
      </c>
      <c r="BJ33" s="145">
        <v>0</v>
      </c>
      <c r="BK33" s="145">
        <v>0</v>
      </c>
      <c r="BL33" s="145">
        <v>0</v>
      </c>
      <c r="BM33" s="147">
        <f t="shared" si="2"/>
        <v>1885.8030000000001</v>
      </c>
      <c r="BN33" s="149"/>
      <c r="BO33" s="191">
        <v>0</v>
      </c>
      <c r="BP33"/>
      <c r="BQ33"/>
      <c r="BR33"/>
      <c r="BS33"/>
      <c r="BT33"/>
      <c r="BU33"/>
      <c r="BV33"/>
      <c r="BW33"/>
      <c r="BX33"/>
      <c r="BY33"/>
      <c r="BZ33"/>
    </row>
    <row r="34" spans="1:78" ht="15">
      <c r="A34" s="22" t="s">
        <v>42</v>
      </c>
      <c r="B34" s="34" t="s">
        <v>43</v>
      </c>
      <c r="C34" s="145">
        <f t="shared" si="0"/>
        <v>8439.2639999999992</v>
      </c>
      <c r="D34" s="144">
        <v>0</v>
      </c>
      <c r="E34" s="144">
        <v>0</v>
      </c>
      <c r="F34" s="144">
        <v>418.36900000000003</v>
      </c>
      <c r="G34" s="144">
        <v>0</v>
      </c>
      <c r="H34" s="144">
        <v>14.491</v>
      </c>
      <c r="I34" s="144">
        <v>0</v>
      </c>
      <c r="J34" s="144">
        <v>0</v>
      </c>
      <c r="K34" s="144">
        <f t="shared" si="1"/>
        <v>8006.4039999999995</v>
      </c>
      <c r="L34" s="146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45">
        <v>0</v>
      </c>
      <c r="AG34" s="145">
        <v>0</v>
      </c>
      <c r="AH34" s="145">
        <v>0</v>
      </c>
      <c r="AI34" s="145">
        <v>0</v>
      </c>
      <c r="AJ34" s="145">
        <v>0</v>
      </c>
      <c r="AK34" s="145">
        <v>0</v>
      </c>
      <c r="AL34" s="145">
        <v>7214.9</v>
      </c>
      <c r="AM34" s="145">
        <v>0</v>
      </c>
      <c r="AN34" s="145">
        <v>0</v>
      </c>
      <c r="AO34" s="145">
        <v>0</v>
      </c>
      <c r="AP34" s="145">
        <v>0</v>
      </c>
      <c r="AQ34" s="145">
        <v>0</v>
      </c>
      <c r="AR34" s="145">
        <v>0</v>
      </c>
      <c r="AS34" s="145">
        <v>0</v>
      </c>
      <c r="AT34" s="145">
        <v>0</v>
      </c>
      <c r="AU34" s="145">
        <v>0</v>
      </c>
      <c r="AV34" s="145">
        <v>0</v>
      </c>
      <c r="AW34" s="145">
        <v>0</v>
      </c>
      <c r="AX34" s="145">
        <v>0</v>
      </c>
      <c r="AY34" s="145">
        <v>0</v>
      </c>
      <c r="AZ34" s="145">
        <v>0</v>
      </c>
      <c r="BA34" s="145">
        <v>0</v>
      </c>
      <c r="BB34" s="145">
        <v>0</v>
      </c>
      <c r="BC34" s="145">
        <v>0</v>
      </c>
      <c r="BD34" s="145">
        <v>0</v>
      </c>
      <c r="BE34" s="145">
        <v>0</v>
      </c>
      <c r="BF34" s="145">
        <v>0</v>
      </c>
      <c r="BG34" s="145">
        <v>0</v>
      </c>
      <c r="BH34" s="145">
        <v>0</v>
      </c>
      <c r="BI34" s="145">
        <v>0</v>
      </c>
      <c r="BJ34" s="145">
        <v>0</v>
      </c>
      <c r="BK34" s="145">
        <v>0</v>
      </c>
      <c r="BL34" s="145">
        <v>0</v>
      </c>
      <c r="BM34" s="147">
        <f t="shared" si="2"/>
        <v>7214.9</v>
      </c>
      <c r="BN34" s="149"/>
      <c r="BO34" s="191">
        <v>791.50400000000002</v>
      </c>
      <c r="BP34"/>
      <c r="BQ34"/>
      <c r="BR34"/>
      <c r="BS34"/>
      <c r="BT34"/>
      <c r="BU34"/>
      <c r="BV34"/>
      <c r="BW34"/>
      <c r="BX34"/>
      <c r="BY34"/>
      <c r="BZ34"/>
    </row>
    <row r="35" spans="1:78" ht="15">
      <c r="A35" s="22" t="s">
        <v>44</v>
      </c>
      <c r="B35" s="34" t="s">
        <v>154</v>
      </c>
      <c r="C35" s="145">
        <f t="shared" si="0"/>
        <v>11376.134</v>
      </c>
      <c r="D35" s="144">
        <v>0</v>
      </c>
      <c r="E35" s="144">
        <v>0</v>
      </c>
      <c r="F35" s="144">
        <v>2.774</v>
      </c>
      <c r="G35" s="144">
        <v>0</v>
      </c>
      <c r="H35" s="144">
        <v>0</v>
      </c>
      <c r="I35" s="144">
        <v>0</v>
      </c>
      <c r="J35" s="144">
        <v>0</v>
      </c>
      <c r="K35" s="144">
        <f t="shared" si="1"/>
        <v>11373.36</v>
      </c>
      <c r="L35" s="146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5">
        <v>3.0230000000000001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45">
        <v>0</v>
      </c>
      <c r="AG35" s="145">
        <v>0</v>
      </c>
      <c r="AH35" s="145">
        <v>12.46</v>
      </c>
      <c r="AI35" s="145">
        <v>2.1739999999999999</v>
      </c>
      <c r="AJ35" s="145">
        <v>576.14099999999996</v>
      </c>
      <c r="AK35" s="145">
        <v>0</v>
      </c>
      <c r="AL35" s="145">
        <v>0</v>
      </c>
      <c r="AM35" s="145">
        <v>9925.5059999999994</v>
      </c>
      <c r="AN35" s="145">
        <v>0</v>
      </c>
      <c r="AO35" s="145">
        <v>0</v>
      </c>
      <c r="AP35" s="145">
        <v>0</v>
      </c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5">
        <v>0</v>
      </c>
      <c r="AZ35" s="145">
        <v>0</v>
      </c>
      <c r="BA35" s="145">
        <v>0</v>
      </c>
      <c r="BB35" s="145">
        <v>0</v>
      </c>
      <c r="BC35" s="145">
        <v>0</v>
      </c>
      <c r="BD35" s="145">
        <v>0</v>
      </c>
      <c r="BE35" s="145">
        <v>0</v>
      </c>
      <c r="BF35" s="145">
        <v>0</v>
      </c>
      <c r="BG35" s="145">
        <v>0</v>
      </c>
      <c r="BH35" s="145">
        <v>0</v>
      </c>
      <c r="BI35" s="145">
        <v>0</v>
      </c>
      <c r="BJ35" s="145">
        <v>0</v>
      </c>
      <c r="BK35" s="145">
        <v>0</v>
      </c>
      <c r="BL35" s="145">
        <v>0</v>
      </c>
      <c r="BM35" s="147">
        <f t="shared" si="2"/>
        <v>10519.304</v>
      </c>
      <c r="BN35" s="149"/>
      <c r="BO35" s="191">
        <v>854.05600000000004</v>
      </c>
      <c r="BP35"/>
      <c r="BQ35"/>
      <c r="BR35"/>
      <c r="BS35"/>
      <c r="BT35"/>
      <c r="BU35"/>
      <c r="BV35"/>
      <c r="BW35"/>
      <c r="BX35"/>
      <c r="BY35"/>
      <c r="BZ35"/>
    </row>
    <row r="36" spans="1:78" ht="15">
      <c r="A36" s="22" t="s">
        <v>45</v>
      </c>
      <c r="B36" s="34" t="s">
        <v>187</v>
      </c>
      <c r="C36" s="145">
        <f t="shared" si="0"/>
        <v>309.94799999999998</v>
      </c>
      <c r="D36" s="144">
        <v>0</v>
      </c>
      <c r="E36" s="144">
        <v>0</v>
      </c>
      <c r="F36" s="144">
        <v>32.606999999999999</v>
      </c>
      <c r="G36" s="144">
        <v>0</v>
      </c>
      <c r="H36" s="144">
        <v>0</v>
      </c>
      <c r="I36" s="144">
        <v>0</v>
      </c>
      <c r="J36" s="144">
        <v>0</v>
      </c>
      <c r="K36" s="144">
        <f t="shared" si="1"/>
        <v>277.34099999999995</v>
      </c>
      <c r="L36" s="146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0</v>
      </c>
      <c r="AF36" s="145">
        <v>0</v>
      </c>
      <c r="AG36" s="145">
        <v>0</v>
      </c>
      <c r="AH36" s="145">
        <v>0</v>
      </c>
      <c r="AI36" s="145">
        <v>0</v>
      </c>
      <c r="AJ36" s="145">
        <v>0</v>
      </c>
      <c r="AK36" s="145">
        <v>0</v>
      </c>
      <c r="AL36" s="145">
        <v>0</v>
      </c>
      <c r="AM36" s="145">
        <v>0</v>
      </c>
      <c r="AN36" s="145">
        <v>270.54199999999997</v>
      </c>
      <c r="AO36" s="145">
        <v>0</v>
      </c>
      <c r="AP36" s="145">
        <v>0</v>
      </c>
      <c r="AQ36" s="145">
        <v>0</v>
      </c>
      <c r="AR36" s="145">
        <v>0</v>
      </c>
      <c r="AS36" s="145">
        <v>0</v>
      </c>
      <c r="AT36" s="145">
        <v>0</v>
      </c>
      <c r="AU36" s="145">
        <v>0</v>
      </c>
      <c r="AV36" s="145">
        <v>0</v>
      </c>
      <c r="AW36" s="145">
        <v>0</v>
      </c>
      <c r="AX36" s="145">
        <v>0</v>
      </c>
      <c r="AY36" s="145">
        <v>0</v>
      </c>
      <c r="AZ36" s="145">
        <v>0</v>
      </c>
      <c r="BA36" s="145">
        <v>0</v>
      </c>
      <c r="BB36" s="145">
        <v>0</v>
      </c>
      <c r="BC36" s="145">
        <v>0</v>
      </c>
      <c r="BD36" s="145">
        <v>0</v>
      </c>
      <c r="BE36" s="145">
        <v>0</v>
      </c>
      <c r="BF36" s="145">
        <v>0</v>
      </c>
      <c r="BG36" s="145">
        <v>0</v>
      </c>
      <c r="BH36" s="145">
        <v>0</v>
      </c>
      <c r="BI36" s="145">
        <v>0</v>
      </c>
      <c r="BJ36" s="145">
        <v>0</v>
      </c>
      <c r="BK36" s="145">
        <v>0</v>
      </c>
      <c r="BL36" s="145">
        <v>0</v>
      </c>
      <c r="BM36" s="147">
        <f t="shared" si="2"/>
        <v>270.54199999999997</v>
      </c>
      <c r="BN36" s="149"/>
      <c r="BO36" s="191">
        <v>6.7990000000000004</v>
      </c>
      <c r="BP36"/>
      <c r="BQ36"/>
      <c r="BR36"/>
      <c r="BS36"/>
      <c r="BT36"/>
      <c r="BU36"/>
      <c r="BV36"/>
      <c r="BW36"/>
      <c r="BX36"/>
      <c r="BY36"/>
      <c r="BZ36"/>
    </row>
    <row r="37" spans="1:78" ht="15">
      <c r="A37" s="22" t="s">
        <v>46</v>
      </c>
      <c r="B37" s="34" t="s">
        <v>47</v>
      </c>
      <c r="C37" s="145">
        <f t="shared" si="0"/>
        <v>18109.75</v>
      </c>
      <c r="D37" s="144">
        <v>0</v>
      </c>
      <c r="E37" s="144">
        <v>0</v>
      </c>
      <c r="F37" s="144">
        <v>1195.5360000000001</v>
      </c>
      <c r="G37" s="144">
        <v>0</v>
      </c>
      <c r="H37" s="144">
        <v>649.78200000000004</v>
      </c>
      <c r="I37" s="144">
        <v>0</v>
      </c>
      <c r="J37" s="144">
        <v>0</v>
      </c>
      <c r="K37" s="144">
        <f t="shared" si="1"/>
        <v>16264.432000000001</v>
      </c>
      <c r="L37" s="146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5">
        <v>0</v>
      </c>
      <c r="AG37" s="145">
        <v>0</v>
      </c>
      <c r="AH37" s="145">
        <v>0</v>
      </c>
      <c r="AI37" s="145">
        <v>5.5289999999999999</v>
      </c>
      <c r="AJ37" s="145">
        <v>0</v>
      </c>
      <c r="AK37" s="145">
        <v>0</v>
      </c>
      <c r="AL37" s="145">
        <v>0</v>
      </c>
      <c r="AM37" s="145">
        <v>0</v>
      </c>
      <c r="AN37" s="145">
        <v>0</v>
      </c>
      <c r="AO37" s="145">
        <v>16258.903</v>
      </c>
      <c r="AP37" s="145">
        <v>0</v>
      </c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5">
        <v>0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0</v>
      </c>
      <c r="BG37" s="14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0</v>
      </c>
      <c r="BM37" s="147">
        <f t="shared" si="2"/>
        <v>16264.432000000001</v>
      </c>
      <c r="BN37" s="149"/>
      <c r="BO37" s="191">
        <v>0</v>
      </c>
      <c r="BP37"/>
      <c r="BQ37"/>
      <c r="BR37"/>
      <c r="BS37"/>
      <c r="BT37"/>
      <c r="BU37"/>
      <c r="BV37"/>
      <c r="BW37"/>
      <c r="BX37"/>
      <c r="BY37"/>
      <c r="BZ37"/>
    </row>
    <row r="38" spans="1:78" ht="15">
      <c r="A38" s="22" t="s">
        <v>48</v>
      </c>
      <c r="B38" s="34" t="s">
        <v>290</v>
      </c>
      <c r="C38" s="145">
        <f t="shared" si="0"/>
        <v>10539.162</v>
      </c>
      <c r="D38" s="144">
        <v>0</v>
      </c>
      <c r="E38" s="144">
        <v>0</v>
      </c>
      <c r="F38" s="144">
        <v>326.77199999999999</v>
      </c>
      <c r="G38" s="144">
        <v>0</v>
      </c>
      <c r="H38" s="144">
        <v>0</v>
      </c>
      <c r="I38" s="144">
        <v>0</v>
      </c>
      <c r="J38" s="144">
        <v>0</v>
      </c>
      <c r="K38" s="144">
        <f t="shared" si="1"/>
        <v>10212.39</v>
      </c>
      <c r="L38" s="146">
        <v>6.875</v>
      </c>
      <c r="M38" s="145">
        <v>0</v>
      </c>
      <c r="N38" s="145">
        <v>0</v>
      </c>
      <c r="O38" s="145">
        <v>25.934999999999999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0</v>
      </c>
      <c r="AF38" s="145">
        <v>0</v>
      </c>
      <c r="AG38" s="145">
        <v>7.4029999999999996</v>
      </c>
      <c r="AH38" s="145">
        <v>0</v>
      </c>
      <c r="AI38" s="145">
        <v>40.917999999999999</v>
      </c>
      <c r="AJ38" s="145">
        <v>9.3379999999999992</v>
      </c>
      <c r="AK38" s="145">
        <v>6.4829999999999997</v>
      </c>
      <c r="AL38" s="145">
        <v>0</v>
      </c>
      <c r="AM38" s="145">
        <v>0</v>
      </c>
      <c r="AN38" s="145">
        <v>0</v>
      </c>
      <c r="AO38" s="145">
        <v>2239.2350000000001</v>
      </c>
      <c r="AP38" s="145">
        <v>6869.2579999999998</v>
      </c>
      <c r="AQ38" s="145">
        <v>0</v>
      </c>
      <c r="AR38" s="145">
        <v>0</v>
      </c>
      <c r="AS38" s="145">
        <v>0</v>
      </c>
      <c r="AT38" s="145">
        <v>0</v>
      </c>
      <c r="AU38" s="145">
        <v>0</v>
      </c>
      <c r="AV38" s="145">
        <v>0</v>
      </c>
      <c r="AW38" s="145">
        <v>0</v>
      </c>
      <c r="AX38" s="145">
        <v>0</v>
      </c>
      <c r="AY38" s="145">
        <v>0</v>
      </c>
      <c r="AZ38" s="145">
        <v>0</v>
      </c>
      <c r="BA38" s="145">
        <v>0</v>
      </c>
      <c r="BB38" s="145">
        <v>0</v>
      </c>
      <c r="BC38" s="145">
        <v>3.96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12.414999999999999</v>
      </c>
      <c r="BJ38" s="145">
        <v>0</v>
      </c>
      <c r="BK38" s="145">
        <v>0</v>
      </c>
      <c r="BL38" s="145">
        <v>0</v>
      </c>
      <c r="BM38" s="147">
        <f t="shared" si="2"/>
        <v>9221.82</v>
      </c>
      <c r="BN38" s="149"/>
      <c r="BO38" s="191">
        <v>990.57</v>
      </c>
      <c r="BP38"/>
      <c r="BQ38"/>
      <c r="BR38"/>
      <c r="BS38"/>
      <c r="BT38"/>
      <c r="BU38"/>
      <c r="BV38"/>
      <c r="BW38"/>
      <c r="BX38"/>
      <c r="BY38"/>
      <c r="BZ38"/>
    </row>
    <row r="39" spans="1:78" ht="15">
      <c r="A39" s="22" t="s">
        <v>49</v>
      </c>
      <c r="B39" s="34" t="s">
        <v>209</v>
      </c>
      <c r="C39" s="145">
        <f t="shared" si="0"/>
        <v>1942.7130000000002</v>
      </c>
      <c r="D39" s="144">
        <v>0</v>
      </c>
      <c r="E39" s="144">
        <v>0</v>
      </c>
      <c r="F39" s="144">
        <v>109.392</v>
      </c>
      <c r="G39" s="144">
        <v>0</v>
      </c>
      <c r="H39" s="144">
        <v>0</v>
      </c>
      <c r="I39" s="144">
        <v>0</v>
      </c>
      <c r="J39" s="144">
        <v>8.9499999999999993</v>
      </c>
      <c r="K39" s="144">
        <f t="shared" si="1"/>
        <v>1824.3710000000001</v>
      </c>
      <c r="L39" s="146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0</v>
      </c>
      <c r="AE39" s="145">
        <v>0</v>
      </c>
      <c r="AF39" s="145">
        <v>0</v>
      </c>
      <c r="AG39" s="145">
        <v>0</v>
      </c>
      <c r="AH39" s="145">
        <v>0</v>
      </c>
      <c r="AI39" s="145">
        <v>0.54</v>
      </c>
      <c r="AJ39" s="145">
        <v>0</v>
      </c>
      <c r="AK39" s="145">
        <v>0</v>
      </c>
      <c r="AL39" s="145">
        <v>0</v>
      </c>
      <c r="AM39" s="145">
        <v>0</v>
      </c>
      <c r="AN39" s="145">
        <v>0</v>
      </c>
      <c r="AO39" s="145">
        <v>0</v>
      </c>
      <c r="AP39" s="145">
        <v>0</v>
      </c>
      <c r="AQ39" s="145">
        <v>1274.4559999999999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0.81299999999999994</v>
      </c>
      <c r="AY39" s="145">
        <v>0</v>
      </c>
      <c r="AZ39" s="145">
        <v>0</v>
      </c>
      <c r="BA39" s="145">
        <v>0</v>
      </c>
      <c r="BB39" s="145">
        <v>0</v>
      </c>
      <c r="BC39" s="145">
        <v>105.96</v>
      </c>
      <c r="BD39" s="145">
        <v>0</v>
      </c>
      <c r="BE39" s="145">
        <v>0</v>
      </c>
      <c r="BF39" s="145">
        <v>0</v>
      </c>
      <c r="BG39" s="145">
        <v>0</v>
      </c>
      <c r="BH39" s="145">
        <v>0</v>
      </c>
      <c r="BI39" s="145">
        <v>10.858000000000001</v>
      </c>
      <c r="BJ39" s="145">
        <v>0</v>
      </c>
      <c r="BK39" s="145">
        <v>0</v>
      </c>
      <c r="BL39" s="145">
        <v>0</v>
      </c>
      <c r="BM39" s="147">
        <f t="shared" si="2"/>
        <v>1392.627</v>
      </c>
      <c r="BN39" s="149"/>
      <c r="BO39" s="191">
        <v>431.74400000000003</v>
      </c>
      <c r="BP39"/>
      <c r="BQ39"/>
      <c r="BR39"/>
      <c r="BS39"/>
      <c r="BT39"/>
      <c r="BU39"/>
      <c r="BV39"/>
      <c r="BW39"/>
      <c r="BX39"/>
      <c r="BY39"/>
      <c r="BZ39"/>
    </row>
    <row r="40" spans="1:78" ht="15">
      <c r="A40" s="22" t="s">
        <v>50</v>
      </c>
      <c r="B40" s="34" t="s">
        <v>51</v>
      </c>
      <c r="C40" s="145">
        <f t="shared" si="0"/>
        <v>11608.943000000001</v>
      </c>
      <c r="D40" s="144">
        <v>0</v>
      </c>
      <c r="E40" s="144">
        <v>0</v>
      </c>
      <c r="F40" s="144">
        <v>656.77200000000005</v>
      </c>
      <c r="G40" s="144">
        <v>0</v>
      </c>
      <c r="H40" s="144">
        <v>0</v>
      </c>
      <c r="I40" s="144">
        <v>0</v>
      </c>
      <c r="J40" s="144">
        <v>0</v>
      </c>
      <c r="K40" s="144">
        <f t="shared" si="1"/>
        <v>10952.171</v>
      </c>
      <c r="L40" s="146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0</v>
      </c>
      <c r="AF40" s="145">
        <v>0</v>
      </c>
      <c r="AG40" s="145">
        <v>6.4080000000000004</v>
      </c>
      <c r="AH40" s="145">
        <v>0.24199999999999999</v>
      </c>
      <c r="AI40" s="145">
        <v>97.191000000000003</v>
      </c>
      <c r="AJ40" s="145">
        <v>0</v>
      </c>
      <c r="AK40" s="145">
        <v>0</v>
      </c>
      <c r="AL40" s="145">
        <v>0</v>
      </c>
      <c r="AM40" s="145">
        <v>0</v>
      </c>
      <c r="AN40" s="145">
        <v>0</v>
      </c>
      <c r="AO40" s="145">
        <v>26.876000000000001</v>
      </c>
      <c r="AP40" s="145">
        <v>29.594000000000001</v>
      </c>
      <c r="AQ40" s="145">
        <v>0</v>
      </c>
      <c r="AR40" s="145">
        <v>10447.258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5">
        <v>0</v>
      </c>
      <c r="AZ40" s="145">
        <v>0</v>
      </c>
      <c r="BA40" s="145">
        <v>1.3520000000000001</v>
      </c>
      <c r="BB40" s="145">
        <v>0</v>
      </c>
      <c r="BC40" s="145">
        <v>0</v>
      </c>
      <c r="BD40" s="145">
        <v>0</v>
      </c>
      <c r="BE40" s="145">
        <v>0</v>
      </c>
      <c r="BF40" s="145">
        <v>0</v>
      </c>
      <c r="BG40" s="145">
        <v>0</v>
      </c>
      <c r="BH40" s="145">
        <v>0</v>
      </c>
      <c r="BI40" s="145">
        <v>9.4030000000000005</v>
      </c>
      <c r="BJ40" s="145">
        <v>0</v>
      </c>
      <c r="BK40" s="145">
        <v>0</v>
      </c>
      <c r="BL40" s="145">
        <v>0</v>
      </c>
      <c r="BM40" s="147">
        <f t="shared" si="2"/>
        <v>10618.324000000001</v>
      </c>
      <c r="BN40" s="149"/>
      <c r="BO40" s="191">
        <v>333.84699999999998</v>
      </c>
      <c r="BP40"/>
      <c r="BQ40"/>
      <c r="BR40"/>
      <c r="BS40"/>
      <c r="BT40"/>
      <c r="BU40"/>
      <c r="BV40"/>
      <c r="BW40"/>
      <c r="BX40"/>
      <c r="BY40"/>
      <c r="BZ40"/>
    </row>
    <row r="41" spans="1:78" ht="15">
      <c r="A41" s="22" t="s">
        <v>52</v>
      </c>
      <c r="B41" s="34" t="s">
        <v>188</v>
      </c>
      <c r="C41" s="145">
        <f t="shared" si="0"/>
        <v>1769.365</v>
      </c>
      <c r="D41" s="144">
        <v>0</v>
      </c>
      <c r="E41" s="144">
        <v>0</v>
      </c>
      <c r="F41" s="144">
        <v>6.4219999999999997</v>
      </c>
      <c r="G41" s="144">
        <v>0</v>
      </c>
      <c r="H41" s="144">
        <v>0</v>
      </c>
      <c r="I41" s="144">
        <v>0</v>
      </c>
      <c r="J41" s="144">
        <v>0</v>
      </c>
      <c r="K41" s="144">
        <f t="shared" si="1"/>
        <v>1762.943</v>
      </c>
      <c r="L41" s="146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0</v>
      </c>
      <c r="AF41" s="145">
        <v>0</v>
      </c>
      <c r="AG41" s="145">
        <v>0.83899999999999997</v>
      </c>
      <c r="AH41" s="145">
        <v>0</v>
      </c>
      <c r="AI41" s="145">
        <v>0</v>
      </c>
      <c r="AJ41" s="145">
        <v>0</v>
      </c>
      <c r="AK41" s="145">
        <v>0</v>
      </c>
      <c r="AL41" s="145">
        <v>0</v>
      </c>
      <c r="AM41" s="145">
        <v>0</v>
      </c>
      <c r="AN41" s="145">
        <v>0</v>
      </c>
      <c r="AO41" s="145">
        <v>0</v>
      </c>
      <c r="AP41" s="145">
        <v>0</v>
      </c>
      <c r="AQ41" s="145">
        <v>0</v>
      </c>
      <c r="AR41" s="145">
        <v>0</v>
      </c>
      <c r="AS41" s="145">
        <v>504.27300000000002</v>
      </c>
      <c r="AT41" s="145">
        <v>0</v>
      </c>
      <c r="AU41" s="145">
        <v>0</v>
      </c>
      <c r="AV41" s="145">
        <v>0</v>
      </c>
      <c r="AW41" s="145">
        <v>0</v>
      </c>
      <c r="AX41" s="145">
        <v>0</v>
      </c>
      <c r="AY41" s="145">
        <v>0</v>
      </c>
      <c r="AZ41" s="145">
        <v>0</v>
      </c>
      <c r="BA41" s="145">
        <v>0</v>
      </c>
      <c r="BB41" s="145">
        <v>0</v>
      </c>
      <c r="BC41" s="145">
        <v>0</v>
      </c>
      <c r="BD41" s="145">
        <v>0</v>
      </c>
      <c r="BE41" s="145">
        <v>0</v>
      </c>
      <c r="BF41" s="145">
        <v>0</v>
      </c>
      <c r="BG41" s="145">
        <v>0</v>
      </c>
      <c r="BH41" s="145">
        <v>0</v>
      </c>
      <c r="BI41" s="145">
        <v>1.4279999999999999</v>
      </c>
      <c r="BJ41" s="145">
        <v>0</v>
      </c>
      <c r="BK41" s="145">
        <v>0</v>
      </c>
      <c r="BL41" s="145">
        <v>0</v>
      </c>
      <c r="BM41" s="147">
        <f t="shared" si="2"/>
        <v>506.54</v>
      </c>
      <c r="BN41" s="149"/>
      <c r="BO41" s="191">
        <v>1256.403</v>
      </c>
      <c r="BP41"/>
      <c r="BQ41"/>
      <c r="BR41"/>
      <c r="BS41"/>
      <c r="BT41"/>
      <c r="BU41"/>
      <c r="BV41"/>
      <c r="BW41"/>
      <c r="BX41"/>
      <c r="BY41"/>
      <c r="BZ41"/>
    </row>
    <row r="42" spans="1:78" ht="15">
      <c r="A42" s="22" t="s">
        <v>53</v>
      </c>
      <c r="B42" s="34" t="s">
        <v>137</v>
      </c>
      <c r="C42" s="145">
        <f t="shared" si="0"/>
        <v>14682.154999999999</v>
      </c>
      <c r="D42" s="144">
        <v>0</v>
      </c>
      <c r="E42" s="144">
        <v>0</v>
      </c>
      <c r="F42" s="144">
        <v>0</v>
      </c>
      <c r="G42" s="144">
        <v>0</v>
      </c>
      <c r="H42" s="144">
        <v>286.74900000000002</v>
      </c>
      <c r="I42" s="144">
        <v>0</v>
      </c>
      <c r="J42" s="144">
        <v>0</v>
      </c>
      <c r="K42" s="144">
        <f t="shared" si="1"/>
        <v>14395.405999999999</v>
      </c>
      <c r="L42" s="146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0</v>
      </c>
      <c r="AF42" s="145">
        <v>0</v>
      </c>
      <c r="AG42" s="145">
        <v>0</v>
      </c>
      <c r="AH42" s="145">
        <v>0</v>
      </c>
      <c r="AI42" s="145">
        <v>0</v>
      </c>
      <c r="AJ42" s="145">
        <v>0</v>
      </c>
      <c r="AK42" s="145">
        <v>0</v>
      </c>
      <c r="AL42" s="145">
        <v>0</v>
      </c>
      <c r="AM42" s="145">
        <v>0</v>
      </c>
      <c r="AN42" s="145">
        <v>0</v>
      </c>
      <c r="AO42" s="145">
        <v>0</v>
      </c>
      <c r="AP42" s="145">
        <v>0</v>
      </c>
      <c r="AQ42" s="145">
        <v>0</v>
      </c>
      <c r="AR42" s="145">
        <v>0</v>
      </c>
      <c r="AS42" s="145">
        <v>0</v>
      </c>
      <c r="AT42" s="145">
        <v>13945.781999999999</v>
      </c>
      <c r="AU42" s="145">
        <v>0</v>
      </c>
      <c r="AV42" s="145">
        <v>0</v>
      </c>
      <c r="AW42" s="145">
        <v>0</v>
      </c>
      <c r="AX42" s="145">
        <v>0</v>
      </c>
      <c r="AY42" s="145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0</v>
      </c>
      <c r="BG42" s="14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7">
        <f t="shared" si="2"/>
        <v>13945.781999999999</v>
      </c>
      <c r="BN42" s="149"/>
      <c r="BO42" s="191">
        <v>449.62400000000002</v>
      </c>
      <c r="BP42"/>
      <c r="BQ42"/>
      <c r="BR42"/>
      <c r="BS42"/>
      <c r="BT42"/>
      <c r="BU42"/>
      <c r="BV42"/>
      <c r="BW42"/>
      <c r="BX42"/>
      <c r="BY42"/>
      <c r="BZ42"/>
    </row>
    <row r="43" spans="1:78" ht="15">
      <c r="A43" s="22" t="s">
        <v>54</v>
      </c>
      <c r="B43" s="34" t="s">
        <v>138</v>
      </c>
      <c r="C43" s="145">
        <f t="shared" si="0"/>
        <v>2348.4630000000002</v>
      </c>
      <c r="D43" s="144">
        <v>0</v>
      </c>
      <c r="E43" s="144">
        <v>0</v>
      </c>
      <c r="F43" s="144">
        <v>0</v>
      </c>
      <c r="G43" s="144">
        <v>0</v>
      </c>
      <c r="H43" s="144">
        <v>79.417000000000002</v>
      </c>
      <c r="I43" s="144">
        <v>0</v>
      </c>
      <c r="J43" s="144">
        <v>0</v>
      </c>
      <c r="K43" s="144">
        <f t="shared" si="1"/>
        <v>2269.0460000000003</v>
      </c>
      <c r="L43" s="146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5">
        <v>0</v>
      </c>
      <c r="AG43" s="145">
        <v>0</v>
      </c>
      <c r="AH43" s="145">
        <v>0</v>
      </c>
      <c r="AI43" s="145">
        <v>0</v>
      </c>
      <c r="AJ43" s="145">
        <v>0</v>
      </c>
      <c r="AK43" s="145">
        <v>0</v>
      </c>
      <c r="AL43" s="145">
        <v>0</v>
      </c>
      <c r="AM43" s="145">
        <v>0</v>
      </c>
      <c r="AN43" s="145">
        <v>0</v>
      </c>
      <c r="AO43" s="145">
        <v>0</v>
      </c>
      <c r="AP43" s="145">
        <v>0</v>
      </c>
      <c r="AQ43" s="145">
        <v>0</v>
      </c>
      <c r="AR43" s="145">
        <v>0</v>
      </c>
      <c r="AS43" s="145">
        <v>0</v>
      </c>
      <c r="AT43" s="145">
        <v>0</v>
      </c>
      <c r="AU43" s="145">
        <v>1516.952</v>
      </c>
      <c r="AV43" s="145">
        <v>0</v>
      </c>
      <c r="AW43" s="145">
        <v>0</v>
      </c>
      <c r="AX43" s="145">
        <v>0</v>
      </c>
      <c r="AY43" s="145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7">
        <f t="shared" si="2"/>
        <v>1516.952</v>
      </c>
      <c r="BN43" s="149"/>
      <c r="BO43" s="191">
        <v>752.09400000000005</v>
      </c>
      <c r="BP43"/>
      <c r="BQ43"/>
      <c r="BR43"/>
      <c r="BS43"/>
      <c r="BT43"/>
      <c r="BU43"/>
      <c r="BV43"/>
      <c r="BW43"/>
      <c r="BX43"/>
      <c r="BY43"/>
      <c r="BZ43"/>
    </row>
    <row r="44" spans="1:78" ht="15">
      <c r="A44" s="22" t="s">
        <v>55</v>
      </c>
      <c r="B44" s="34" t="s">
        <v>189</v>
      </c>
      <c r="C44" s="145">
        <f t="shared" si="0"/>
        <v>862.56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f t="shared" si="1"/>
        <v>862.56</v>
      </c>
      <c r="L44" s="146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0</v>
      </c>
      <c r="AE44" s="145">
        <v>0</v>
      </c>
      <c r="AF44" s="145">
        <v>0</v>
      </c>
      <c r="AG44" s="145">
        <v>0</v>
      </c>
      <c r="AH44" s="145">
        <v>0</v>
      </c>
      <c r="AI44" s="145">
        <v>0</v>
      </c>
      <c r="AJ44" s="145">
        <v>0</v>
      </c>
      <c r="AK44" s="145">
        <v>0</v>
      </c>
      <c r="AL44" s="145">
        <v>0</v>
      </c>
      <c r="AM44" s="145">
        <v>0</v>
      </c>
      <c r="AN44" s="145">
        <v>0</v>
      </c>
      <c r="AO44" s="145">
        <v>5.2240000000000002</v>
      </c>
      <c r="AP44" s="145">
        <v>0</v>
      </c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812.75599999999997</v>
      </c>
      <c r="AW44" s="145">
        <v>0</v>
      </c>
      <c r="AX44" s="145">
        <v>0</v>
      </c>
      <c r="AY44" s="145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0</v>
      </c>
      <c r="BF44" s="145">
        <v>0</v>
      </c>
      <c r="BG44" s="145">
        <v>0</v>
      </c>
      <c r="BH44" s="145">
        <v>0</v>
      </c>
      <c r="BI44" s="145">
        <v>39.179000000000002</v>
      </c>
      <c r="BJ44" s="145">
        <v>0</v>
      </c>
      <c r="BK44" s="145">
        <v>0</v>
      </c>
      <c r="BL44" s="145">
        <v>0</v>
      </c>
      <c r="BM44" s="147">
        <f t="shared" si="2"/>
        <v>857.15899999999999</v>
      </c>
      <c r="BN44" s="149"/>
      <c r="BO44" s="191">
        <v>5.4009999999999998</v>
      </c>
      <c r="BP44"/>
      <c r="BQ44"/>
      <c r="BR44"/>
      <c r="BS44"/>
      <c r="BT44"/>
      <c r="BU44"/>
      <c r="BV44"/>
      <c r="BW44"/>
      <c r="BX44"/>
      <c r="BY44"/>
      <c r="BZ44"/>
    </row>
    <row r="45" spans="1:78" ht="15">
      <c r="A45" s="22" t="s">
        <v>56</v>
      </c>
      <c r="B45" s="34" t="s">
        <v>175</v>
      </c>
      <c r="C45" s="145">
        <f t="shared" si="0"/>
        <v>19345.322</v>
      </c>
      <c r="D45" s="144">
        <v>0</v>
      </c>
      <c r="E45" s="144">
        <v>0</v>
      </c>
      <c r="F45" s="144">
        <v>216.74199999999999</v>
      </c>
      <c r="G45" s="144">
        <v>0</v>
      </c>
      <c r="H45" s="144">
        <v>2.109</v>
      </c>
      <c r="I45" s="144">
        <v>0</v>
      </c>
      <c r="J45" s="144">
        <v>0</v>
      </c>
      <c r="K45" s="144">
        <f t="shared" si="1"/>
        <v>19126.471000000001</v>
      </c>
      <c r="L45" s="146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4.7309999999999999</v>
      </c>
      <c r="S45" s="145">
        <v>0</v>
      </c>
      <c r="T45" s="145">
        <v>0</v>
      </c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7.3170000000000002</v>
      </c>
      <c r="AA45" s="145">
        <v>0</v>
      </c>
      <c r="AB45" s="145">
        <v>0</v>
      </c>
      <c r="AC45" s="145">
        <v>0</v>
      </c>
      <c r="AD45" s="145">
        <v>0</v>
      </c>
      <c r="AE45" s="145">
        <v>392.88900000000001</v>
      </c>
      <c r="AF45" s="145">
        <v>13.962999999999999</v>
      </c>
      <c r="AG45" s="145">
        <v>32.234000000000002</v>
      </c>
      <c r="AH45" s="145">
        <v>62.948</v>
      </c>
      <c r="AI45" s="145">
        <v>139.029</v>
      </c>
      <c r="AJ45" s="145">
        <v>0</v>
      </c>
      <c r="AK45" s="145">
        <v>0</v>
      </c>
      <c r="AL45" s="145">
        <v>1.51</v>
      </c>
      <c r="AM45" s="145">
        <v>8.0519999999999996</v>
      </c>
      <c r="AN45" s="145">
        <v>17.891999999999999</v>
      </c>
      <c r="AO45" s="145">
        <v>203.62799999999999</v>
      </c>
      <c r="AP45" s="145">
        <v>0</v>
      </c>
      <c r="AQ45" s="145">
        <v>0</v>
      </c>
      <c r="AR45" s="145">
        <v>18.994</v>
      </c>
      <c r="AS45" s="145">
        <v>0</v>
      </c>
      <c r="AT45" s="145">
        <v>0</v>
      </c>
      <c r="AU45" s="145">
        <v>0</v>
      </c>
      <c r="AV45" s="145">
        <v>0</v>
      </c>
      <c r="AW45" s="145">
        <v>18024.666000000001</v>
      </c>
      <c r="AX45" s="145">
        <v>49.25</v>
      </c>
      <c r="AY45" s="145">
        <v>0</v>
      </c>
      <c r="AZ45" s="145">
        <v>0</v>
      </c>
      <c r="BA45" s="145">
        <v>5.0170000000000003</v>
      </c>
      <c r="BB45" s="145">
        <v>0</v>
      </c>
      <c r="BC45" s="145">
        <v>136.059</v>
      </c>
      <c r="BD45" s="145">
        <v>0</v>
      </c>
      <c r="BE45" s="145">
        <v>0</v>
      </c>
      <c r="BF45" s="145">
        <v>1.44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7">
        <f t="shared" si="2"/>
        <v>19119.619000000002</v>
      </c>
      <c r="BN45" s="149"/>
      <c r="BO45" s="191">
        <v>6.8520000000000003</v>
      </c>
      <c r="BP45"/>
      <c r="BQ45"/>
      <c r="BR45"/>
      <c r="BS45"/>
      <c r="BT45"/>
      <c r="BU45"/>
      <c r="BV45"/>
      <c r="BW45"/>
      <c r="BX45"/>
      <c r="BY45"/>
      <c r="BZ45"/>
    </row>
    <row r="46" spans="1:78" ht="15">
      <c r="A46" s="22" t="s">
        <v>57</v>
      </c>
      <c r="B46" s="34" t="s">
        <v>210</v>
      </c>
      <c r="C46" s="145">
        <f t="shared" si="0"/>
        <v>8053.5649999999996</v>
      </c>
      <c r="D46" s="144">
        <v>0</v>
      </c>
      <c r="E46" s="144">
        <v>0</v>
      </c>
      <c r="F46" s="144">
        <v>154.012</v>
      </c>
      <c r="G46" s="144">
        <v>0</v>
      </c>
      <c r="H46" s="144">
        <v>0</v>
      </c>
      <c r="I46" s="144">
        <v>0</v>
      </c>
      <c r="J46" s="144">
        <v>0</v>
      </c>
      <c r="K46" s="144">
        <f t="shared" si="1"/>
        <v>7899.5529999999999</v>
      </c>
      <c r="L46" s="146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6.36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5">
        <v>0</v>
      </c>
      <c r="AG46" s="145">
        <v>0</v>
      </c>
      <c r="AH46" s="145">
        <v>11.234999999999999</v>
      </c>
      <c r="AI46" s="145">
        <v>2.3380000000000001</v>
      </c>
      <c r="AJ46" s="145">
        <v>0</v>
      </c>
      <c r="AK46" s="145">
        <v>0</v>
      </c>
      <c r="AL46" s="145">
        <v>0</v>
      </c>
      <c r="AM46" s="145">
        <v>0</v>
      </c>
      <c r="AN46" s="145">
        <v>0</v>
      </c>
      <c r="AO46" s="145">
        <v>13.419</v>
      </c>
      <c r="AP46" s="145">
        <v>0</v>
      </c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4528.2299999999996</v>
      </c>
      <c r="AY46" s="145">
        <v>0</v>
      </c>
      <c r="AZ46" s="145">
        <v>0</v>
      </c>
      <c r="BA46" s="145">
        <v>0</v>
      </c>
      <c r="BB46" s="145">
        <v>0</v>
      </c>
      <c r="BC46" s="145">
        <v>111.35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79.484999999999999</v>
      </c>
      <c r="BJ46" s="145">
        <v>0</v>
      </c>
      <c r="BK46" s="145">
        <v>0</v>
      </c>
      <c r="BL46" s="145">
        <v>0</v>
      </c>
      <c r="BM46" s="147">
        <f t="shared" si="2"/>
        <v>4752.4169999999995</v>
      </c>
      <c r="BN46" s="149"/>
      <c r="BO46" s="191">
        <v>3147.136</v>
      </c>
      <c r="BP46"/>
      <c r="BQ46"/>
      <c r="BR46"/>
      <c r="BS46"/>
      <c r="BT46"/>
      <c r="BU46"/>
      <c r="BV46"/>
      <c r="BW46"/>
      <c r="BX46"/>
      <c r="BY46"/>
      <c r="BZ46"/>
    </row>
    <row r="47" spans="1:78" ht="15">
      <c r="A47" s="22" t="s">
        <v>58</v>
      </c>
      <c r="B47" s="34" t="s">
        <v>190</v>
      </c>
      <c r="C47" s="145">
        <f t="shared" si="0"/>
        <v>4.9889999999999999</v>
      </c>
      <c r="D47" s="144">
        <v>0</v>
      </c>
      <c r="E47" s="144">
        <v>0</v>
      </c>
      <c r="F47" s="144">
        <v>0.35299999999999998</v>
      </c>
      <c r="G47" s="144">
        <v>0</v>
      </c>
      <c r="H47" s="144">
        <v>0</v>
      </c>
      <c r="I47" s="144">
        <v>0</v>
      </c>
      <c r="J47" s="144">
        <v>0</v>
      </c>
      <c r="K47" s="144">
        <f t="shared" si="1"/>
        <v>4.6360000000000001</v>
      </c>
      <c r="L47" s="146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0</v>
      </c>
      <c r="AE47" s="145">
        <v>0</v>
      </c>
      <c r="AF47" s="145">
        <v>0</v>
      </c>
      <c r="AG47" s="145">
        <v>0</v>
      </c>
      <c r="AH47" s="145">
        <v>0</v>
      </c>
      <c r="AI47" s="145">
        <v>0</v>
      </c>
      <c r="AJ47" s="145">
        <v>0</v>
      </c>
      <c r="AK47" s="145">
        <v>0</v>
      </c>
      <c r="AL47" s="145">
        <v>0</v>
      </c>
      <c r="AM47" s="145">
        <v>0</v>
      </c>
      <c r="AN47" s="145">
        <v>0</v>
      </c>
      <c r="AO47" s="145">
        <v>0</v>
      </c>
      <c r="AP47" s="145">
        <v>0</v>
      </c>
      <c r="AQ47" s="145">
        <v>0</v>
      </c>
      <c r="AR47" s="145">
        <v>0</v>
      </c>
      <c r="AS47" s="145">
        <v>0</v>
      </c>
      <c r="AT47" s="145">
        <v>0</v>
      </c>
      <c r="AU47" s="145">
        <v>0</v>
      </c>
      <c r="AV47" s="145">
        <v>0</v>
      </c>
      <c r="AW47" s="145">
        <v>0</v>
      </c>
      <c r="AX47" s="145">
        <v>0</v>
      </c>
      <c r="AY47" s="145">
        <v>4.6360000000000001</v>
      </c>
      <c r="AZ47" s="145">
        <v>0</v>
      </c>
      <c r="BA47" s="145">
        <v>0</v>
      </c>
      <c r="BB47" s="145">
        <v>0</v>
      </c>
      <c r="BC47" s="145">
        <v>0</v>
      </c>
      <c r="BD47" s="145">
        <v>0</v>
      </c>
      <c r="BE47" s="145">
        <v>0</v>
      </c>
      <c r="BF47" s="145">
        <v>0</v>
      </c>
      <c r="BG47" s="145">
        <v>0</v>
      </c>
      <c r="BH47" s="145">
        <v>0</v>
      </c>
      <c r="BI47" s="145">
        <v>0</v>
      </c>
      <c r="BJ47" s="145">
        <v>0</v>
      </c>
      <c r="BK47" s="145">
        <v>0</v>
      </c>
      <c r="BL47" s="145">
        <v>0</v>
      </c>
      <c r="BM47" s="147">
        <f t="shared" si="2"/>
        <v>4.6360000000000001</v>
      </c>
      <c r="BN47" s="149"/>
      <c r="BO47" s="191">
        <v>0</v>
      </c>
      <c r="BP47"/>
      <c r="BQ47"/>
      <c r="BR47"/>
      <c r="BS47"/>
      <c r="BT47"/>
      <c r="BU47"/>
      <c r="BV47"/>
      <c r="BW47"/>
      <c r="BX47"/>
      <c r="BY47"/>
      <c r="BZ47"/>
    </row>
    <row r="48" spans="1:78" ht="15">
      <c r="A48" s="22" t="s">
        <v>59</v>
      </c>
      <c r="B48" s="34" t="s">
        <v>191</v>
      </c>
      <c r="C48" s="145">
        <f t="shared" si="0"/>
        <v>4917.8060000000005</v>
      </c>
      <c r="D48" s="144">
        <v>0</v>
      </c>
      <c r="E48" s="144">
        <v>0</v>
      </c>
      <c r="F48" s="144">
        <v>166.84899999999999</v>
      </c>
      <c r="G48" s="144">
        <v>0</v>
      </c>
      <c r="H48" s="144">
        <v>0</v>
      </c>
      <c r="I48" s="144">
        <v>0</v>
      </c>
      <c r="J48" s="144">
        <v>0</v>
      </c>
      <c r="K48" s="144">
        <f t="shared" si="1"/>
        <v>4750.9570000000003</v>
      </c>
      <c r="L48" s="146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1.5389999999999999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25.934000000000001</v>
      </c>
      <c r="AE48" s="145">
        <v>1.0720000000000001</v>
      </c>
      <c r="AF48" s="145">
        <v>47.167000000000002</v>
      </c>
      <c r="AG48" s="145">
        <v>0.66400000000000003</v>
      </c>
      <c r="AH48" s="145">
        <v>10.686</v>
      </c>
      <c r="AI48" s="145">
        <v>15.787000000000001</v>
      </c>
      <c r="AJ48" s="145">
        <v>0.68</v>
      </c>
      <c r="AK48" s="145">
        <v>0</v>
      </c>
      <c r="AL48" s="145">
        <v>0</v>
      </c>
      <c r="AM48" s="145">
        <v>0</v>
      </c>
      <c r="AN48" s="145">
        <v>0</v>
      </c>
      <c r="AO48" s="145">
        <v>16.157</v>
      </c>
      <c r="AP48" s="145">
        <v>0</v>
      </c>
      <c r="AQ48" s="145">
        <v>0</v>
      </c>
      <c r="AR48" s="145">
        <v>47.276000000000003</v>
      </c>
      <c r="AS48" s="145">
        <v>0</v>
      </c>
      <c r="AT48" s="145">
        <v>0</v>
      </c>
      <c r="AU48" s="145">
        <v>0</v>
      </c>
      <c r="AV48" s="145">
        <v>0</v>
      </c>
      <c r="AW48" s="145">
        <v>0</v>
      </c>
      <c r="AX48" s="145">
        <v>0</v>
      </c>
      <c r="AY48" s="145">
        <v>0</v>
      </c>
      <c r="AZ48" s="145">
        <v>600.678</v>
      </c>
      <c r="BA48" s="145">
        <v>0</v>
      </c>
      <c r="BB48" s="145">
        <v>0</v>
      </c>
      <c r="BC48" s="145">
        <v>26.853000000000002</v>
      </c>
      <c r="BD48" s="145">
        <v>2.552</v>
      </c>
      <c r="BE48" s="145">
        <v>0</v>
      </c>
      <c r="BF48" s="145">
        <v>0.68600000000000005</v>
      </c>
      <c r="BG48" s="145">
        <v>0</v>
      </c>
      <c r="BH48" s="145">
        <v>0</v>
      </c>
      <c r="BI48" s="145">
        <v>0</v>
      </c>
      <c r="BJ48" s="145">
        <v>0</v>
      </c>
      <c r="BK48" s="145">
        <v>0</v>
      </c>
      <c r="BL48" s="145">
        <v>0</v>
      </c>
      <c r="BM48" s="147">
        <f t="shared" si="2"/>
        <v>797.73099999999999</v>
      </c>
      <c r="BN48" s="149"/>
      <c r="BO48" s="191">
        <v>3953.2260000000001</v>
      </c>
      <c r="BP48"/>
      <c r="BQ48"/>
      <c r="BR48"/>
      <c r="BS48"/>
      <c r="BT48"/>
      <c r="BU48"/>
      <c r="BV48"/>
      <c r="BW48"/>
      <c r="BX48"/>
      <c r="BY48"/>
      <c r="BZ48"/>
    </row>
    <row r="49" spans="1:79" ht="15">
      <c r="A49" s="22" t="s">
        <v>60</v>
      </c>
      <c r="B49" s="34" t="s">
        <v>192</v>
      </c>
      <c r="C49" s="145">
        <f t="shared" si="0"/>
        <v>4703.5499999999993</v>
      </c>
      <c r="D49" s="144">
        <v>0</v>
      </c>
      <c r="E49" s="144">
        <v>0</v>
      </c>
      <c r="F49" s="144">
        <v>406.17700000000002</v>
      </c>
      <c r="G49" s="144">
        <v>0</v>
      </c>
      <c r="H49" s="144">
        <v>0</v>
      </c>
      <c r="I49" s="144">
        <v>0</v>
      </c>
      <c r="J49" s="144">
        <v>0</v>
      </c>
      <c r="K49" s="144">
        <f t="shared" si="1"/>
        <v>4297.3729999999996</v>
      </c>
      <c r="L49" s="146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  <c r="AM49" s="145">
        <v>0</v>
      </c>
      <c r="AN49" s="145">
        <v>0</v>
      </c>
      <c r="AO49" s="145">
        <v>0</v>
      </c>
      <c r="AP49" s="145">
        <v>0</v>
      </c>
      <c r="AQ49" s="145">
        <v>0</v>
      </c>
      <c r="AR49" s="145">
        <v>0</v>
      </c>
      <c r="AS49" s="145">
        <v>0</v>
      </c>
      <c r="AT49" s="145">
        <v>0</v>
      </c>
      <c r="AU49" s="145">
        <v>0</v>
      </c>
      <c r="AV49" s="145">
        <v>0</v>
      </c>
      <c r="AW49" s="145">
        <v>0</v>
      </c>
      <c r="AX49" s="145">
        <v>0</v>
      </c>
      <c r="AY49" s="145">
        <v>0</v>
      </c>
      <c r="AZ49" s="145">
        <v>0</v>
      </c>
      <c r="BA49" s="145">
        <v>4297.3729999999996</v>
      </c>
      <c r="BB49" s="145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7">
        <f t="shared" si="2"/>
        <v>4297.3729999999996</v>
      </c>
      <c r="BN49" s="149"/>
      <c r="BO49" s="191">
        <v>0</v>
      </c>
      <c r="BP49"/>
      <c r="BQ49"/>
      <c r="BR49"/>
      <c r="BS49"/>
      <c r="BT49"/>
      <c r="BU49"/>
      <c r="BV49"/>
      <c r="BW49"/>
      <c r="BX49"/>
      <c r="BY49"/>
      <c r="BZ49"/>
    </row>
    <row r="50" spans="1:79" ht="15">
      <c r="A50" s="22" t="s">
        <v>61</v>
      </c>
      <c r="B50" s="34" t="s">
        <v>193</v>
      </c>
      <c r="C50" s="145">
        <f t="shared" si="0"/>
        <v>2617.125</v>
      </c>
      <c r="D50" s="144">
        <v>0</v>
      </c>
      <c r="E50" s="144">
        <v>0</v>
      </c>
      <c r="F50" s="144">
        <v>59.406999999999996</v>
      </c>
      <c r="G50" s="144">
        <v>0</v>
      </c>
      <c r="H50" s="144">
        <v>0</v>
      </c>
      <c r="I50" s="144">
        <v>0</v>
      </c>
      <c r="J50" s="144">
        <v>0</v>
      </c>
      <c r="K50" s="144">
        <f t="shared" si="1"/>
        <v>2557.7179999999998</v>
      </c>
      <c r="L50" s="146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145">
        <v>0</v>
      </c>
      <c r="X50" s="145">
        <v>0</v>
      </c>
      <c r="Y50" s="145">
        <v>0</v>
      </c>
      <c r="Z50" s="145">
        <v>0</v>
      </c>
      <c r="AA50" s="145">
        <v>0</v>
      </c>
      <c r="AB50" s="145">
        <v>0</v>
      </c>
      <c r="AC50" s="145">
        <v>0</v>
      </c>
      <c r="AD50" s="145">
        <v>0</v>
      </c>
      <c r="AE50" s="145">
        <v>29.959</v>
      </c>
      <c r="AF50" s="145">
        <v>0</v>
      </c>
      <c r="AG50" s="145">
        <v>4.226</v>
      </c>
      <c r="AH50" s="145">
        <v>0</v>
      </c>
      <c r="AI50" s="145">
        <v>0.59599999999999997</v>
      </c>
      <c r="AJ50" s="145">
        <v>7.7039999999999997</v>
      </c>
      <c r="AK50" s="145">
        <v>0</v>
      </c>
      <c r="AL50" s="145">
        <v>0</v>
      </c>
      <c r="AM50" s="145">
        <v>0</v>
      </c>
      <c r="AN50" s="145">
        <v>0</v>
      </c>
      <c r="AO50" s="145">
        <v>16.811</v>
      </c>
      <c r="AP50" s="145">
        <v>0</v>
      </c>
      <c r="AQ50" s="145">
        <v>0</v>
      </c>
      <c r="AR50" s="145">
        <v>0</v>
      </c>
      <c r="AS50" s="145">
        <v>0</v>
      </c>
      <c r="AT50" s="145">
        <v>0</v>
      </c>
      <c r="AU50" s="145">
        <v>0</v>
      </c>
      <c r="AV50" s="145">
        <v>0</v>
      </c>
      <c r="AW50" s="145">
        <v>0</v>
      </c>
      <c r="AX50" s="145">
        <v>0</v>
      </c>
      <c r="AY50" s="145">
        <v>0</v>
      </c>
      <c r="AZ50" s="145">
        <v>0</v>
      </c>
      <c r="BA50" s="145">
        <v>0</v>
      </c>
      <c r="BB50" s="145">
        <v>2487.5920000000001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6.7</v>
      </c>
      <c r="BJ50" s="145">
        <v>0</v>
      </c>
      <c r="BK50" s="145">
        <v>0</v>
      </c>
      <c r="BL50" s="145">
        <v>0</v>
      </c>
      <c r="BM50" s="147">
        <f t="shared" si="2"/>
        <v>2553.5879999999997</v>
      </c>
      <c r="BN50" s="149"/>
      <c r="BO50" s="191">
        <v>4.13</v>
      </c>
      <c r="BP50"/>
      <c r="BQ50"/>
      <c r="BR50"/>
      <c r="BS50"/>
      <c r="BT50"/>
      <c r="BU50"/>
      <c r="BV50"/>
      <c r="BW50"/>
      <c r="BX50"/>
      <c r="BY50"/>
      <c r="BZ50"/>
    </row>
    <row r="51" spans="1:79" ht="15">
      <c r="A51" s="22" t="s">
        <v>62</v>
      </c>
      <c r="B51" s="34" t="s">
        <v>63</v>
      </c>
      <c r="C51" s="145">
        <f t="shared" si="0"/>
        <v>22896.168000000001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f t="shared" si="1"/>
        <v>22896.168000000001</v>
      </c>
      <c r="L51" s="146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0</v>
      </c>
      <c r="AE51" s="145">
        <v>0</v>
      </c>
      <c r="AF51" s="145">
        <v>0</v>
      </c>
      <c r="AG51" s="145">
        <v>0</v>
      </c>
      <c r="AH51" s="145">
        <v>0</v>
      </c>
      <c r="AI51" s="145">
        <v>0</v>
      </c>
      <c r="AJ51" s="145">
        <v>0</v>
      </c>
      <c r="AK51" s="145">
        <v>0</v>
      </c>
      <c r="AL51" s="145">
        <v>0</v>
      </c>
      <c r="AM51" s="145">
        <v>0</v>
      </c>
      <c r="AN51" s="145">
        <v>0</v>
      </c>
      <c r="AO51" s="145">
        <v>0</v>
      </c>
      <c r="AP51" s="145">
        <v>0</v>
      </c>
      <c r="AQ51" s="145">
        <v>0</v>
      </c>
      <c r="AR51" s="145">
        <v>0</v>
      </c>
      <c r="AS51" s="145">
        <v>0</v>
      </c>
      <c r="AT51" s="145">
        <v>0</v>
      </c>
      <c r="AU51" s="145">
        <v>0</v>
      </c>
      <c r="AV51" s="145">
        <v>0</v>
      </c>
      <c r="AW51" s="145">
        <v>0</v>
      </c>
      <c r="AX51" s="145">
        <v>0</v>
      </c>
      <c r="AY51" s="145">
        <v>0</v>
      </c>
      <c r="AZ51" s="145">
        <v>0</v>
      </c>
      <c r="BA51" s="145">
        <v>0</v>
      </c>
      <c r="BB51" s="145">
        <v>0</v>
      </c>
      <c r="BC51" s="145">
        <v>22896.168000000001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7">
        <f t="shared" si="2"/>
        <v>22896.168000000001</v>
      </c>
      <c r="BN51" s="149"/>
      <c r="BO51" s="191">
        <v>0</v>
      </c>
      <c r="BP51"/>
      <c r="BQ51"/>
      <c r="BR51"/>
      <c r="BS51"/>
      <c r="BT51"/>
      <c r="BU51"/>
      <c r="BV51"/>
      <c r="BW51"/>
      <c r="BX51"/>
      <c r="BY51"/>
      <c r="BZ51"/>
    </row>
    <row r="52" spans="1:79" ht="15">
      <c r="A52" s="22" t="s">
        <v>64</v>
      </c>
      <c r="B52" s="34" t="s">
        <v>211</v>
      </c>
      <c r="C52" s="145">
        <f t="shared" si="0"/>
        <v>638.27499999999998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f t="shared" si="1"/>
        <v>638.27499999999998</v>
      </c>
      <c r="L52" s="146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5">
        <v>0</v>
      </c>
      <c r="AB52" s="145">
        <v>0</v>
      </c>
      <c r="AC52" s="145">
        <v>0</v>
      </c>
      <c r="AD52" s="145">
        <v>0</v>
      </c>
      <c r="AE52" s="145">
        <v>0</v>
      </c>
      <c r="AF52" s="145">
        <v>0</v>
      </c>
      <c r="AG52" s="145">
        <v>0</v>
      </c>
      <c r="AH52" s="145">
        <v>0</v>
      </c>
      <c r="AI52" s="145">
        <v>0</v>
      </c>
      <c r="AJ52" s="145">
        <v>0</v>
      </c>
      <c r="AK52" s="145">
        <v>0</v>
      </c>
      <c r="AL52" s="145">
        <v>0</v>
      </c>
      <c r="AM52" s="145">
        <v>0</v>
      </c>
      <c r="AN52" s="145">
        <v>0</v>
      </c>
      <c r="AO52" s="145">
        <v>0</v>
      </c>
      <c r="AP52" s="145">
        <v>0</v>
      </c>
      <c r="AQ52" s="145">
        <v>0</v>
      </c>
      <c r="AR52" s="145">
        <v>0</v>
      </c>
      <c r="AS52" s="145">
        <v>0</v>
      </c>
      <c r="AT52" s="145">
        <v>0</v>
      </c>
      <c r="AU52" s="145">
        <v>0</v>
      </c>
      <c r="AV52" s="145">
        <v>0</v>
      </c>
      <c r="AW52" s="145">
        <v>0</v>
      </c>
      <c r="AX52" s="145">
        <v>0</v>
      </c>
      <c r="AY52" s="145">
        <v>0</v>
      </c>
      <c r="AZ52" s="145">
        <v>0</v>
      </c>
      <c r="BA52" s="145">
        <v>0</v>
      </c>
      <c r="BB52" s="145">
        <v>0</v>
      </c>
      <c r="BC52" s="145">
        <v>0</v>
      </c>
      <c r="BD52" s="145">
        <v>638.27499999999998</v>
      </c>
      <c r="BE52" s="145">
        <v>0</v>
      </c>
      <c r="BF52" s="145">
        <v>0</v>
      </c>
      <c r="BG52" s="145">
        <v>0</v>
      </c>
      <c r="BH52" s="145">
        <v>0</v>
      </c>
      <c r="BI52" s="145">
        <v>0</v>
      </c>
      <c r="BJ52" s="145">
        <v>0</v>
      </c>
      <c r="BK52" s="145">
        <v>0</v>
      </c>
      <c r="BL52" s="145">
        <v>0</v>
      </c>
      <c r="BM52" s="147">
        <f t="shared" si="2"/>
        <v>638.27499999999998</v>
      </c>
      <c r="BN52" s="149"/>
      <c r="BO52" s="191">
        <v>0</v>
      </c>
      <c r="BP52"/>
      <c r="BQ52"/>
      <c r="BR52"/>
      <c r="BS52"/>
      <c r="BT52"/>
      <c r="BU52"/>
      <c r="BV52"/>
      <c r="BW52"/>
      <c r="BX52"/>
      <c r="BY52"/>
      <c r="BZ52"/>
    </row>
    <row r="53" spans="1:79" ht="15">
      <c r="A53" s="22" t="s">
        <v>65</v>
      </c>
      <c r="B53" s="34" t="s">
        <v>74</v>
      </c>
      <c r="C53" s="145">
        <f t="shared" si="0"/>
        <v>9880.5439999999999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f t="shared" si="1"/>
        <v>9880.5439999999999</v>
      </c>
      <c r="L53" s="146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5">
        <v>0</v>
      </c>
      <c r="AF53" s="145">
        <v>0</v>
      </c>
      <c r="AG53" s="145">
        <v>0</v>
      </c>
      <c r="AH53" s="145">
        <v>0</v>
      </c>
      <c r="AI53" s="145">
        <v>0</v>
      </c>
      <c r="AJ53" s="145">
        <v>0</v>
      </c>
      <c r="AK53" s="145">
        <v>0</v>
      </c>
      <c r="AL53" s="145">
        <v>0</v>
      </c>
      <c r="AM53" s="145">
        <v>0</v>
      </c>
      <c r="AN53" s="145">
        <v>0</v>
      </c>
      <c r="AO53" s="145">
        <v>0</v>
      </c>
      <c r="AP53" s="145">
        <v>0</v>
      </c>
      <c r="AQ53" s="145">
        <v>0</v>
      </c>
      <c r="AR53" s="145">
        <v>0</v>
      </c>
      <c r="AS53" s="145">
        <v>0</v>
      </c>
      <c r="AT53" s="145">
        <v>0</v>
      </c>
      <c r="AU53" s="145">
        <v>0</v>
      </c>
      <c r="AV53" s="145">
        <v>0</v>
      </c>
      <c r="AW53" s="145">
        <v>0</v>
      </c>
      <c r="AX53" s="145">
        <v>0</v>
      </c>
      <c r="AY53" s="145">
        <v>0</v>
      </c>
      <c r="AZ53" s="145">
        <v>0</v>
      </c>
      <c r="BA53" s="145">
        <v>0</v>
      </c>
      <c r="BB53" s="145">
        <v>0</v>
      </c>
      <c r="BC53" s="145">
        <v>0</v>
      </c>
      <c r="BD53" s="145">
        <v>0</v>
      </c>
      <c r="BE53" s="145">
        <v>9809.7250000000004</v>
      </c>
      <c r="BF53" s="145">
        <v>0</v>
      </c>
      <c r="BG53" s="145">
        <v>0</v>
      </c>
      <c r="BH53" s="145">
        <v>0</v>
      </c>
      <c r="BI53" s="145">
        <v>70.819000000000003</v>
      </c>
      <c r="BJ53" s="145">
        <v>0</v>
      </c>
      <c r="BK53" s="145">
        <v>0</v>
      </c>
      <c r="BL53" s="145">
        <v>0</v>
      </c>
      <c r="BM53" s="147">
        <f t="shared" si="2"/>
        <v>9880.5439999999999</v>
      </c>
      <c r="BN53" s="149"/>
      <c r="BO53" s="191">
        <v>0</v>
      </c>
      <c r="BP53"/>
      <c r="BQ53"/>
      <c r="BR53"/>
      <c r="BS53"/>
      <c r="BT53"/>
      <c r="BU53"/>
      <c r="BV53"/>
      <c r="BW53"/>
      <c r="BX53"/>
      <c r="BY53"/>
      <c r="BZ53"/>
    </row>
    <row r="54" spans="1:79" ht="15">
      <c r="A54" s="22" t="s">
        <v>66</v>
      </c>
      <c r="B54" s="34" t="s">
        <v>67</v>
      </c>
      <c r="C54" s="145">
        <f t="shared" si="0"/>
        <v>5195.2749999999996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f t="shared" si="1"/>
        <v>5195.2749999999996</v>
      </c>
      <c r="L54" s="146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0</v>
      </c>
      <c r="AC54" s="145">
        <v>0</v>
      </c>
      <c r="AD54" s="145">
        <v>0</v>
      </c>
      <c r="AE54" s="145">
        <v>0</v>
      </c>
      <c r="AF54" s="145">
        <v>0</v>
      </c>
      <c r="AG54" s="145">
        <v>0</v>
      </c>
      <c r="AH54" s="145">
        <v>0</v>
      </c>
      <c r="AI54" s="145">
        <v>1.819</v>
      </c>
      <c r="AJ54" s="145">
        <v>0</v>
      </c>
      <c r="AK54" s="145">
        <v>0</v>
      </c>
      <c r="AL54" s="145">
        <v>0</v>
      </c>
      <c r="AM54" s="145">
        <v>0</v>
      </c>
      <c r="AN54" s="145">
        <v>0</v>
      </c>
      <c r="AO54" s="145">
        <v>0</v>
      </c>
      <c r="AP54" s="145">
        <v>0</v>
      </c>
      <c r="AQ54" s="145">
        <v>0</v>
      </c>
      <c r="AR54" s="145">
        <v>0</v>
      </c>
      <c r="AS54" s="145">
        <v>0</v>
      </c>
      <c r="AT54" s="145">
        <v>0</v>
      </c>
      <c r="AU54" s="145">
        <v>0</v>
      </c>
      <c r="AV54" s="145">
        <v>0</v>
      </c>
      <c r="AW54" s="145">
        <v>0</v>
      </c>
      <c r="AX54" s="145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220.73500000000001</v>
      </c>
      <c r="BF54" s="145">
        <v>4972.7209999999995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7">
        <f t="shared" si="2"/>
        <v>5195.2749999999996</v>
      </c>
      <c r="BN54" s="149"/>
      <c r="BO54" s="191">
        <v>0</v>
      </c>
      <c r="BP54"/>
      <c r="BQ54"/>
      <c r="BR54"/>
      <c r="BS54"/>
      <c r="BT54"/>
      <c r="BU54"/>
      <c r="BV54"/>
      <c r="BW54"/>
      <c r="BX54"/>
      <c r="BY54"/>
      <c r="BZ54"/>
    </row>
    <row r="55" spans="1:79" ht="15">
      <c r="A55" s="22" t="s">
        <v>68</v>
      </c>
      <c r="B55" s="34" t="s">
        <v>291</v>
      </c>
      <c r="C55" s="145">
        <f t="shared" si="0"/>
        <v>3022.2360000000003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0.54300000000000004</v>
      </c>
      <c r="K55" s="144">
        <f t="shared" si="1"/>
        <v>3021.6930000000002</v>
      </c>
      <c r="L55" s="146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5">
        <v>0</v>
      </c>
      <c r="AF55" s="145">
        <v>0</v>
      </c>
      <c r="AG55" s="145">
        <v>8.1850000000000005</v>
      </c>
      <c r="AH55" s="145">
        <v>0</v>
      </c>
      <c r="AI55" s="145">
        <v>1.1539999999999999</v>
      </c>
      <c r="AJ55" s="145">
        <v>0</v>
      </c>
      <c r="AK55" s="145">
        <v>0</v>
      </c>
      <c r="AL55" s="145">
        <v>0</v>
      </c>
      <c r="AM55" s="145">
        <v>0</v>
      </c>
      <c r="AN55" s="145">
        <v>0</v>
      </c>
      <c r="AO55" s="145">
        <v>6.9029999999999996</v>
      </c>
      <c r="AP55" s="145">
        <v>0</v>
      </c>
      <c r="AQ55" s="145">
        <v>0</v>
      </c>
      <c r="AR55" s="145">
        <v>0</v>
      </c>
      <c r="AS55" s="145">
        <v>0</v>
      </c>
      <c r="AT55" s="145">
        <v>0</v>
      </c>
      <c r="AU55" s="145">
        <v>0</v>
      </c>
      <c r="AV55" s="145">
        <v>0</v>
      </c>
      <c r="AW55" s="145">
        <v>0</v>
      </c>
      <c r="AX55" s="145">
        <v>0</v>
      </c>
      <c r="AY55" s="145">
        <v>0</v>
      </c>
      <c r="AZ55" s="145">
        <v>0</v>
      </c>
      <c r="BA55" s="145">
        <v>0</v>
      </c>
      <c r="BB55" s="145">
        <v>0</v>
      </c>
      <c r="BC55" s="145">
        <v>76.790999999999997</v>
      </c>
      <c r="BD55" s="145">
        <v>0</v>
      </c>
      <c r="BE55" s="145">
        <v>0</v>
      </c>
      <c r="BF55" s="145">
        <v>0</v>
      </c>
      <c r="BG55" s="145">
        <v>2917.741</v>
      </c>
      <c r="BH55" s="145">
        <v>0</v>
      </c>
      <c r="BI55" s="145">
        <v>6.6369999999999996</v>
      </c>
      <c r="BJ55" s="145">
        <v>0</v>
      </c>
      <c r="BK55" s="145">
        <v>0</v>
      </c>
      <c r="BL55" s="145">
        <v>0</v>
      </c>
      <c r="BM55" s="147">
        <f t="shared" si="2"/>
        <v>3017.4110000000001</v>
      </c>
      <c r="BN55" s="149"/>
      <c r="BO55" s="191">
        <v>4.282</v>
      </c>
      <c r="BP55"/>
      <c r="BQ55"/>
      <c r="BR55"/>
      <c r="BS55"/>
      <c r="BT55"/>
      <c r="BU55"/>
      <c r="BV55"/>
      <c r="BW55"/>
      <c r="BX55"/>
      <c r="BY55"/>
      <c r="BZ55"/>
    </row>
    <row r="56" spans="1:79" ht="15">
      <c r="A56" s="22" t="s">
        <v>69</v>
      </c>
      <c r="B56" s="34" t="s">
        <v>194</v>
      </c>
      <c r="C56" s="145">
        <f t="shared" si="0"/>
        <v>487.47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f t="shared" si="1"/>
        <v>487.47</v>
      </c>
      <c r="L56" s="146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5">
        <v>0</v>
      </c>
      <c r="AC56" s="145">
        <v>0</v>
      </c>
      <c r="AD56" s="145">
        <v>0</v>
      </c>
      <c r="AE56" s="145">
        <v>0</v>
      </c>
      <c r="AF56" s="145">
        <v>0</v>
      </c>
      <c r="AG56" s="145"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0</v>
      </c>
      <c r="AM56" s="145">
        <v>0</v>
      </c>
      <c r="AN56" s="145">
        <v>0</v>
      </c>
      <c r="AO56" s="145">
        <v>0</v>
      </c>
      <c r="AP56" s="145">
        <v>0</v>
      </c>
      <c r="AQ56" s="145">
        <v>0</v>
      </c>
      <c r="AR56" s="145">
        <v>0</v>
      </c>
      <c r="AS56" s="145">
        <v>0</v>
      </c>
      <c r="AT56" s="145">
        <v>0</v>
      </c>
      <c r="AU56" s="145">
        <v>0</v>
      </c>
      <c r="AV56" s="145">
        <v>0</v>
      </c>
      <c r="AW56" s="145">
        <v>0</v>
      </c>
      <c r="AX56" s="145">
        <v>0</v>
      </c>
      <c r="AY56" s="145">
        <v>0</v>
      </c>
      <c r="AZ56" s="145">
        <v>0</v>
      </c>
      <c r="BA56" s="145">
        <v>0</v>
      </c>
      <c r="BB56" s="145">
        <v>0</v>
      </c>
      <c r="BC56" s="145">
        <v>0</v>
      </c>
      <c r="BD56" s="145">
        <v>0</v>
      </c>
      <c r="BE56" s="145">
        <v>0</v>
      </c>
      <c r="BF56" s="145">
        <v>0</v>
      </c>
      <c r="BG56" s="145">
        <v>0</v>
      </c>
      <c r="BH56" s="145">
        <v>487.47</v>
      </c>
      <c r="BI56" s="145">
        <v>0</v>
      </c>
      <c r="BJ56" s="145">
        <v>0</v>
      </c>
      <c r="BK56" s="145">
        <v>0</v>
      </c>
      <c r="BL56" s="145">
        <v>0</v>
      </c>
      <c r="BM56" s="147">
        <f t="shared" si="2"/>
        <v>487.47</v>
      </c>
      <c r="BN56" s="149"/>
      <c r="BO56" s="191">
        <v>0</v>
      </c>
      <c r="BP56"/>
      <c r="BQ56"/>
      <c r="BR56"/>
      <c r="BS56"/>
      <c r="BT56"/>
      <c r="BU56"/>
      <c r="BV56"/>
      <c r="BW56"/>
      <c r="BX56"/>
      <c r="BY56"/>
      <c r="BZ56"/>
    </row>
    <row r="57" spans="1:79" ht="15">
      <c r="A57" s="22" t="s">
        <v>70</v>
      </c>
      <c r="B57" s="34" t="s">
        <v>201</v>
      </c>
      <c r="C57" s="145">
        <f t="shared" si="0"/>
        <v>1965.5989999999999</v>
      </c>
      <c r="D57" s="144">
        <v>0</v>
      </c>
      <c r="E57" s="144">
        <v>0</v>
      </c>
      <c r="F57" s="144">
        <v>91.82</v>
      </c>
      <c r="G57" s="144">
        <v>0</v>
      </c>
      <c r="H57" s="144">
        <v>0</v>
      </c>
      <c r="I57" s="144">
        <v>0</v>
      </c>
      <c r="J57" s="144">
        <v>0</v>
      </c>
      <c r="K57" s="144">
        <f t="shared" si="1"/>
        <v>1873.779</v>
      </c>
      <c r="L57" s="146">
        <v>0</v>
      </c>
      <c r="M57" s="145">
        <v>0</v>
      </c>
      <c r="N57" s="145">
        <v>5.6360000000000001</v>
      </c>
      <c r="O57" s="145">
        <v>0</v>
      </c>
      <c r="P57" s="145">
        <v>0</v>
      </c>
      <c r="Q57" s="145">
        <v>0</v>
      </c>
      <c r="R57" s="145">
        <v>19.073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158.822</v>
      </c>
      <c r="AA57" s="145">
        <v>11.894</v>
      </c>
      <c r="AB57" s="145">
        <v>0</v>
      </c>
      <c r="AC57" s="145">
        <v>0</v>
      </c>
      <c r="AD57" s="145">
        <v>0</v>
      </c>
      <c r="AE57" s="145">
        <v>0</v>
      </c>
      <c r="AF57" s="145">
        <v>61.189</v>
      </c>
      <c r="AG57" s="145">
        <v>3.0640000000000001</v>
      </c>
      <c r="AH57" s="145">
        <v>3.1520000000000001</v>
      </c>
      <c r="AI57" s="145">
        <v>10.061</v>
      </c>
      <c r="AJ57" s="145">
        <v>0</v>
      </c>
      <c r="AK57" s="145">
        <v>0</v>
      </c>
      <c r="AL57" s="145">
        <v>0</v>
      </c>
      <c r="AM57" s="145">
        <v>0</v>
      </c>
      <c r="AN57" s="145">
        <v>0</v>
      </c>
      <c r="AO57" s="145">
        <v>86.471999999999994</v>
      </c>
      <c r="AP57" s="145">
        <v>2.9620000000000002</v>
      </c>
      <c r="AQ57" s="145">
        <v>0</v>
      </c>
      <c r="AR57" s="145">
        <v>0</v>
      </c>
      <c r="AS57" s="145">
        <v>0</v>
      </c>
      <c r="AT57" s="145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0</v>
      </c>
      <c r="BB57" s="145">
        <v>0</v>
      </c>
      <c r="BC57" s="145">
        <v>32.531999999999996</v>
      </c>
      <c r="BD57" s="145">
        <v>0</v>
      </c>
      <c r="BE57" s="145">
        <v>0</v>
      </c>
      <c r="BF57" s="145">
        <v>0</v>
      </c>
      <c r="BG57" s="145">
        <v>0</v>
      </c>
      <c r="BH57" s="145">
        <v>0</v>
      </c>
      <c r="BI57" s="145">
        <v>1478.922</v>
      </c>
      <c r="BJ57" s="145">
        <v>0</v>
      </c>
      <c r="BK57" s="145">
        <v>0</v>
      </c>
      <c r="BL57" s="145">
        <v>0</v>
      </c>
      <c r="BM57" s="147">
        <f t="shared" si="2"/>
        <v>1873.779</v>
      </c>
      <c r="BN57" s="149"/>
      <c r="BO57" s="191">
        <v>0</v>
      </c>
      <c r="BP57"/>
      <c r="BQ57"/>
      <c r="BR57"/>
      <c r="BS57"/>
      <c r="BT57"/>
      <c r="BU57"/>
      <c r="BV57"/>
      <c r="BW57"/>
      <c r="BX57"/>
      <c r="BY57"/>
      <c r="BZ57"/>
    </row>
    <row r="58" spans="1:79" ht="15">
      <c r="A58" s="22" t="s">
        <v>71</v>
      </c>
      <c r="B58" s="34" t="s">
        <v>195</v>
      </c>
      <c r="C58" s="145">
        <f t="shared" si="0"/>
        <v>903.42899999999997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4">
        <v>0</v>
      </c>
      <c r="J58" s="144">
        <v>0</v>
      </c>
      <c r="K58" s="144">
        <f t="shared" si="1"/>
        <v>903.42899999999997</v>
      </c>
      <c r="L58" s="146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5">
        <v>0</v>
      </c>
      <c r="AB58" s="145">
        <v>0</v>
      </c>
      <c r="AC58" s="145">
        <v>0</v>
      </c>
      <c r="AD58" s="145">
        <v>0</v>
      </c>
      <c r="AE58" s="145">
        <v>0</v>
      </c>
      <c r="AF58" s="145">
        <v>0</v>
      </c>
      <c r="AG58" s="145">
        <v>0</v>
      </c>
      <c r="AH58" s="145">
        <v>0</v>
      </c>
      <c r="AI58" s="145">
        <v>0</v>
      </c>
      <c r="AJ58" s="145">
        <v>0</v>
      </c>
      <c r="AK58" s="145">
        <v>0</v>
      </c>
      <c r="AL58" s="145">
        <v>0</v>
      </c>
      <c r="AM58" s="145">
        <v>0</v>
      </c>
      <c r="AN58" s="145">
        <v>0</v>
      </c>
      <c r="AO58" s="145">
        <v>0</v>
      </c>
      <c r="AP58" s="145">
        <v>0</v>
      </c>
      <c r="AQ58" s="145">
        <v>0</v>
      </c>
      <c r="AR58" s="145">
        <v>0</v>
      </c>
      <c r="AS58" s="145">
        <v>0</v>
      </c>
      <c r="AT58" s="145">
        <v>0</v>
      </c>
      <c r="AU58" s="145">
        <v>0</v>
      </c>
      <c r="AV58" s="145">
        <v>0</v>
      </c>
      <c r="AW58" s="145">
        <v>0</v>
      </c>
      <c r="AX58" s="145">
        <v>0</v>
      </c>
      <c r="AY58" s="145">
        <v>0</v>
      </c>
      <c r="AZ58" s="145">
        <v>0</v>
      </c>
      <c r="BA58" s="145">
        <v>0</v>
      </c>
      <c r="BB58" s="145">
        <v>0</v>
      </c>
      <c r="BC58" s="145">
        <v>0</v>
      </c>
      <c r="BD58" s="145">
        <v>0</v>
      </c>
      <c r="BE58" s="145">
        <v>0</v>
      </c>
      <c r="BF58" s="145">
        <v>0</v>
      </c>
      <c r="BG58" s="145">
        <v>0</v>
      </c>
      <c r="BH58" s="145">
        <v>0</v>
      </c>
      <c r="BI58" s="145">
        <v>0</v>
      </c>
      <c r="BJ58" s="145">
        <v>903.42899999999997</v>
      </c>
      <c r="BK58" s="145">
        <v>0</v>
      </c>
      <c r="BL58" s="145">
        <v>0</v>
      </c>
      <c r="BM58" s="147">
        <f t="shared" si="2"/>
        <v>903.42899999999997</v>
      </c>
      <c r="BN58" s="149"/>
      <c r="BO58" s="191">
        <v>0</v>
      </c>
      <c r="BP58"/>
      <c r="BQ58"/>
      <c r="BR58"/>
      <c r="BS58"/>
      <c r="BT58"/>
      <c r="BU58"/>
      <c r="BV58"/>
      <c r="BW58"/>
      <c r="BX58"/>
      <c r="BY58"/>
      <c r="BZ58"/>
    </row>
    <row r="59" spans="1:79" ht="15">
      <c r="A59" s="22" t="s">
        <v>75</v>
      </c>
      <c r="B59" s="34" t="s">
        <v>196</v>
      </c>
      <c r="C59" s="145">
        <f t="shared" si="0"/>
        <v>10604.762000000001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f t="shared" si="1"/>
        <v>10604.762000000001</v>
      </c>
      <c r="L59" s="146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0</v>
      </c>
      <c r="AB59" s="145">
        <v>0</v>
      </c>
      <c r="AC59" s="145">
        <v>0</v>
      </c>
      <c r="AD59" s="145">
        <v>0</v>
      </c>
      <c r="AE59" s="145">
        <v>0</v>
      </c>
      <c r="AF59" s="145">
        <v>0</v>
      </c>
      <c r="AG59" s="145">
        <v>0</v>
      </c>
      <c r="AH59" s="145">
        <v>0</v>
      </c>
      <c r="AI59" s="145">
        <v>0</v>
      </c>
      <c r="AJ59" s="145">
        <v>0</v>
      </c>
      <c r="AK59" s="145">
        <v>0</v>
      </c>
      <c r="AL59" s="145">
        <v>0</v>
      </c>
      <c r="AM59" s="145">
        <v>0</v>
      </c>
      <c r="AN59" s="145">
        <v>0</v>
      </c>
      <c r="AO59" s="145">
        <v>0</v>
      </c>
      <c r="AP59" s="145">
        <v>0</v>
      </c>
      <c r="AQ59" s="145">
        <v>0</v>
      </c>
      <c r="AR59" s="145">
        <v>0</v>
      </c>
      <c r="AS59" s="145">
        <v>0</v>
      </c>
      <c r="AT59" s="145">
        <v>0</v>
      </c>
      <c r="AU59" s="145">
        <v>0</v>
      </c>
      <c r="AV59" s="145">
        <v>0</v>
      </c>
      <c r="AW59" s="145">
        <v>0</v>
      </c>
      <c r="AX59" s="145">
        <v>0</v>
      </c>
      <c r="AY59" s="145">
        <v>0</v>
      </c>
      <c r="AZ59" s="145">
        <v>0</v>
      </c>
      <c r="BA59" s="145">
        <v>0</v>
      </c>
      <c r="BB59" s="145">
        <v>0</v>
      </c>
      <c r="BC59" s="145">
        <v>0</v>
      </c>
      <c r="BD59" s="145">
        <v>0</v>
      </c>
      <c r="BE59" s="145">
        <v>0</v>
      </c>
      <c r="BF59" s="145">
        <v>0</v>
      </c>
      <c r="BG59" s="145">
        <v>0</v>
      </c>
      <c r="BH59" s="145">
        <v>0</v>
      </c>
      <c r="BI59" s="145">
        <v>0</v>
      </c>
      <c r="BJ59" s="145">
        <v>0</v>
      </c>
      <c r="BK59" s="145">
        <v>0</v>
      </c>
      <c r="BL59" s="145">
        <v>0</v>
      </c>
      <c r="BM59" s="147">
        <f t="shared" si="2"/>
        <v>0</v>
      </c>
      <c r="BN59" s="149"/>
      <c r="BO59" s="191">
        <v>10604.762000000001</v>
      </c>
      <c r="BP59"/>
      <c r="BQ59"/>
      <c r="BR59"/>
      <c r="BS59"/>
      <c r="BT59"/>
      <c r="BU59"/>
      <c r="BV59"/>
      <c r="BW59"/>
      <c r="BX59"/>
      <c r="BY59"/>
      <c r="BZ59"/>
    </row>
    <row r="60" spans="1:79" ht="15.75" thickBot="1">
      <c r="A60" s="29" t="s">
        <v>76</v>
      </c>
      <c r="B60" s="34" t="s">
        <v>139</v>
      </c>
      <c r="C60" s="145">
        <f t="shared" si="0"/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f t="shared" si="1"/>
        <v>0</v>
      </c>
      <c r="L60" s="146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0</v>
      </c>
      <c r="V60" s="145">
        <v>0</v>
      </c>
      <c r="W60" s="145">
        <v>0</v>
      </c>
      <c r="X60" s="145">
        <v>0</v>
      </c>
      <c r="Y60" s="145">
        <v>0</v>
      </c>
      <c r="Z60" s="145">
        <v>0</v>
      </c>
      <c r="AA60" s="145">
        <v>0</v>
      </c>
      <c r="AB60" s="145">
        <v>0</v>
      </c>
      <c r="AC60" s="145">
        <v>0</v>
      </c>
      <c r="AD60" s="145">
        <v>0</v>
      </c>
      <c r="AE60" s="145">
        <v>0</v>
      </c>
      <c r="AF60" s="145">
        <v>0</v>
      </c>
      <c r="AG60" s="145">
        <v>0</v>
      </c>
      <c r="AH60" s="145">
        <v>0</v>
      </c>
      <c r="AI60" s="145">
        <v>0</v>
      </c>
      <c r="AJ60" s="145">
        <v>0</v>
      </c>
      <c r="AK60" s="145">
        <v>0</v>
      </c>
      <c r="AL60" s="145">
        <v>0</v>
      </c>
      <c r="AM60" s="145">
        <v>0</v>
      </c>
      <c r="AN60" s="145">
        <v>0</v>
      </c>
      <c r="AO60" s="145">
        <v>0</v>
      </c>
      <c r="AP60" s="145">
        <v>0</v>
      </c>
      <c r="AQ60" s="145">
        <v>0</v>
      </c>
      <c r="AR60" s="145">
        <v>0</v>
      </c>
      <c r="AS60" s="145">
        <v>0</v>
      </c>
      <c r="AT60" s="145">
        <v>0</v>
      </c>
      <c r="AU60" s="145">
        <v>0</v>
      </c>
      <c r="AV60" s="145">
        <v>0</v>
      </c>
      <c r="AW60" s="145">
        <v>0</v>
      </c>
      <c r="AX60" s="145">
        <v>0</v>
      </c>
      <c r="AY60" s="145">
        <v>0</v>
      </c>
      <c r="AZ60" s="145">
        <v>0</v>
      </c>
      <c r="BA60" s="145">
        <v>0</v>
      </c>
      <c r="BB60" s="145">
        <v>0</v>
      </c>
      <c r="BC60" s="145">
        <v>0</v>
      </c>
      <c r="BD60" s="145">
        <v>0</v>
      </c>
      <c r="BE60" s="145">
        <v>0</v>
      </c>
      <c r="BF60" s="145">
        <v>0</v>
      </c>
      <c r="BG60" s="145">
        <v>0</v>
      </c>
      <c r="BH60" s="145">
        <v>0</v>
      </c>
      <c r="BI60" s="145">
        <v>0</v>
      </c>
      <c r="BJ60" s="145">
        <v>0</v>
      </c>
      <c r="BK60" s="145">
        <v>0</v>
      </c>
      <c r="BL60" s="145">
        <v>0</v>
      </c>
      <c r="BM60" s="147">
        <f t="shared" si="2"/>
        <v>0</v>
      </c>
      <c r="BN60" s="150"/>
      <c r="BO60" s="192">
        <v>0</v>
      </c>
      <c r="BP60"/>
      <c r="BQ60"/>
      <c r="BR60"/>
      <c r="BS60"/>
      <c r="BT60"/>
      <c r="BU60"/>
      <c r="BV60"/>
      <c r="BW60"/>
      <c r="BX60"/>
      <c r="BY60"/>
      <c r="BZ60"/>
    </row>
    <row r="61" spans="1:79" s="49" customFormat="1" ht="21.75" customHeight="1" thickTop="1" thickBot="1">
      <c r="A61" s="43"/>
      <c r="B61" s="44">
        <f>SUM(B8:B60)</f>
        <v>0</v>
      </c>
      <c r="C61" s="152">
        <f>SUM(C8:C60)</f>
        <v>397720.34299999988</v>
      </c>
      <c r="D61" s="152">
        <f>SUM(D8:D60)</f>
        <v>0</v>
      </c>
      <c r="E61" s="152">
        <f t="shared" ref="E61:BO61" si="3">SUM(E8:E60)</f>
        <v>0</v>
      </c>
      <c r="F61" s="152">
        <f t="shared" si="3"/>
        <v>10834.903999999999</v>
      </c>
      <c r="G61" s="152">
        <f t="shared" si="3"/>
        <v>0</v>
      </c>
      <c r="H61" s="152">
        <f t="shared" si="3"/>
        <v>1572.2769999999998</v>
      </c>
      <c r="I61" s="152">
        <f t="shared" si="3"/>
        <v>0</v>
      </c>
      <c r="J61" s="152">
        <f t="shared" si="3"/>
        <v>8154.8680000000004</v>
      </c>
      <c r="K61" s="153">
        <f t="shared" si="3"/>
        <v>377158.29400000017</v>
      </c>
      <c r="L61" s="151">
        <f t="shared" si="3"/>
        <v>14100.130999999999</v>
      </c>
      <c r="M61" s="151">
        <f t="shared" si="3"/>
        <v>5578.598</v>
      </c>
      <c r="N61" s="151">
        <f t="shared" si="3"/>
        <v>776.98299999999995</v>
      </c>
      <c r="O61" s="151">
        <f t="shared" si="3"/>
        <v>12298.168</v>
      </c>
      <c r="P61" s="151">
        <f t="shared" si="3"/>
        <v>3301.8020000000001</v>
      </c>
      <c r="Q61" s="151">
        <f t="shared" si="3"/>
        <v>577.29200000000003</v>
      </c>
      <c r="R61" s="151">
        <f t="shared" si="3"/>
        <v>1024.3000000000002</v>
      </c>
      <c r="S61" s="151">
        <f t="shared" si="3"/>
        <v>692.1400000000001</v>
      </c>
      <c r="T61" s="151">
        <f t="shared" si="3"/>
        <v>0</v>
      </c>
      <c r="U61" s="151">
        <f t="shared" si="3"/>
        <v>1018.622</v>
      </c>
      <c r="V61" s="151">
        <f t="shared" si="3"/>
        <v>321.74399999999997</v>
      </c>
      <c r="W61" s="151">
        <f t="shared" si="3"/>
        <v>178.863</v>
      </c>
      <c r="X61" s="151">
        <f t="shared" si="3"/>
        <v>866.548</v>
      </c>
      <c r="Y61" s="151">
        <f t="shared" si="3"/>
        <v>962.10599999999999</v>
      </c>
      <c r="Z61" s="151">
        <f t="shared" si="3"/>
        <v>1057.3039999999999</v>
      </c>
      <c r="AA61" s="151">
        <f t="shared" si="3"/>
        <v>2008.8400000000001</v>
      </c>
      <c r="AB61" s="151">
        <f t="shared" si="3"/>
        <v>530.29499999999996</v>
      </c>
      <c r="AC61" s="151">
        <f t="shared" si="3"/>
        <v>10310.550999999999</v>
      </c>
      <c r="AD61" s="151">
        <f t="shared" si="3"/>
        <v>2437.7280000000001</v>
      </c>
      <c r="AE61" s="151">
        <f t="shared" si="3"/>
        <v>32730.101999999999</v>
      </c>
      <c r="AF61" s="151">
        <f t="shared" si="3"/>
        <v>1759.7389999999998</v>
      </c>
      <c r="AG61" s="151">
        <f t="shared" si="3"/>
        <v>1670.3599999999997</v>
      </c>
      <c r="AH61" s="151">
        <f t="shared" si="3"/>
        <v>5762.4780000000001</v>
      </c>
      <c r="AI61" s="151">
        <f t="shared" si="3"/>
        <v>16089.855000000001</v>
      </c>
      <c r="AJ61" s="151">
        <f t="shared" si="3"/>
        <v>14516.130999999999</v>
      </c>
      <c r="AK61" s="151">
        <f t="shared" si="3"/>
        <v>1631.961</v>
      </c>
      <c r="AL61" s="151">
        <f t="shared" si="3"/>
        <v>7216.41</v>
      </c>
      <c r="AM61" s="151">
        <f t="shared" si="3"/>
        <v>9933.5579999999991</v>
      </c>
      <c r="AN61" s="151">
        <f t="shared" si="3"/>
        <v>290.77599999999995</v>
      </c>
      <c r="AO61" s="151">
        <f t="shared" si="3"/>
        <v>23520.184000000005</v>
      </c>
      <c r="AP61" s="151">
        <f t="shared" si="3"/>
        <v>7851.6440000000002</v>
      </c>
      <c r="AQ61" s="151">
        <f t="shared" si="3"/>
        <v>1274.4559999999999</v>
      </c>
      <c r="AR61" s="151">
        <f t="shared" si="3"/>
        <v>10665.793</v>
      </c>
      <c r="AS61" s="151">
        <f t="shared" si="3"/>
        <v>529.52</v>
      </c>
      <c r="AT61" s="151">
        <f t="shared" si="3"/>
        <v>13945.781999999999</v>
      </c>
      <c r="AU61" s="151">
        <f t="shared" si="3"/>
        <v>1516.952</v>
      </c>
      <c r="AV61" s="151">
        <f t="shared" si="3"/>
        <v>812.75599999999997</v>
      </c>
      <c r="AW61" s="151">
        <f t="shared" si="3"/>
        <v>18032.245000000003</v>
      </c>
      <c r="AX61" s="151">
        <f t="shared" si="3"/>
        <v>4584.3509999999997</v>
      </c>
      <c r="AY61" s="151">
        <f t="shared" si="3"/>
        <v>5.4510000000000005</v>
      </c>
      <c r="AZ61" s="151">
        <f t="shared" si="3"/>
        <v>606.15700000000004</v>
      </c>
      <c r="BA61" s="151">
        <f t="shared" si="3"/>
        <v>4305.2449999999999</v>
      </c>
      <c r="BB61" s="151">
        <f t="shared" si="3"/>
        <v>2622.16</v>
      </c>
      <c r="BC61" s="151">
        <f t="shared" si="3"/>
        <v>23591.736000000001</v>
      </c>
      <c r="BD61" s="151">
        <f t="shared" si="3"/>
        <v>640.827</v>
      </c>
      <c r="BE61" s="151">
        <f t="shared" si="3"/>
        <v>10032.501</v>
      </c>
      <c r="BF61" s="151">
        <f t="shared" si="3"/>
        <v>4974.8469999999998</v>
      </c>
      <c r="BG61" s="151">
        <f t="shared" si="3"/>
        <v>2938.3420000000001</v>
      </c>
      <c r="BH61" s="151">
        <f t="shared" si="3"/>
        <v>487.47</v>
      </c>
      <c r="BI61" s="151">
        <f t="shared" si="3"/>
        <v>1720.7</v>
      </c>
      <c r="BJ61" s="151">
        <f t="shared" si="3"/>
        <v>903.42899999999997</v>
      </c>
      <c r="BK61" s="151">
        <f t="shared" si="3"/>
        <v>0</v>
      </c>
      <c r="BL61" s="151">
        <f t="shared" si="3"/>
        <v>0</v>
      </c>
      <c r="BM61" s="151">
        <f t="shared" si="3"/>
        <v>285205.93300000002</v>
      </c>
      <c r="BN61" s="154">
        <f t="shared" si="3"/>
        <v>0</v>
      </c>
      <c r="BO61" s="153">
        <f t="shared" si="3"/>
        <v>91952.361000000019</v>
      </c>
      <c r="BP61"/>
      <c r="BQ61"/>
      <c r="BR61"/>
      <c r="BS61"/>
      <c r="BT61"/>
      <c r="BU61"/>
      <c r="BV61"/>
      <c r="BW61"/>
      <c r="BX61"/>
      <c r="BY61" s="155"/>
      <c r="BZ61" s="155"/>
      <c r="CA61" s="48"/>
    </row>
    <row r="62" spans="1:79" s="49" customFormat="1" ht="21.75" customHeight="1" thickTop="1" thickBot="1">
      <c r="B62" s="50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8"/>
      <c r="BW62" s="158"/>
      <c r="BX62" s="155"/>
      <c r="BY62" s="155"/>
      <c r="BZ62" s="155"/>
    </row>
    <row r="63" spans="1:79" ht="14.25" thickTop="1" thickBot="1">
      <c r="L63" s="52" t="s">
        <v>186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3"/>
      <c r="BN63" s="2"/>
      <c r="BY63" s="7"/>
      <c r="BZ63" s="2"/>
    </row>
    <row r="64" spans="1:79" ht="69.75" customHeight="1" thickTop="1" thickBot="1">
      <c r="A64" s="14"/>
      <c r="B64" s="54" t="s">
        <v>95</v>
      </c>
      <c r="C64" s="16" t="s">
        <v>123</v>
      </c>
      <c r="D64" s="16" t="s">
        <v>87</v>
      </c>
      <c r="E64" s="16" t="s">
        <v>88</v>
      </c>
      <c r="F64" s="16" t="s">
        <v>214</v>
      </c>
      <c r="G64" s="16" t="s">
        <v>212</v>
      </c>
      <c r="H64" s="16" t="s">
        <v>89</v>
      </c>
      <c r="I64" s="16" t="s">
        <v>90</v>
      </c>
      <c r="J64" s="17" t="s">
        <v>91</v>
      </c>
      <c r="K64" s="138" t="s">
        <v>125</v>
      </c>
      <c r="L64" s="485" t="s">
        <v>281</v>
      </c>
      <c r="M64" s="19" t="s">
        <v>265</v>
      </c>
      <c r="N64" s="486" t="s">
        <v>270</v>
      </c>
      <c r="O64" s="486" t="s">
        <v>146</v>
      </c>
      <c r="P64" s="486" t="s">
        <v>282</v>
      </c>
      <c r="Q64" s="486" t="s">
        <v>283</v>
      </c>
      <c r="R64" s="19" t="s">
        <v>204</v>
      </c>
      <c r="S64" s="486" t="s">
        <v>284</v>
      </c>
      <c r="T64" s="486" t="s">
        <v>285</v>
      </c>
      <c r="U64" s="486" t="s">
        <v>147</v>
      </c>
      <c r="V64" s="19" t="s">
        <v>132</v>
      </c>
      <c r="W64" s="19" t="s">
        <v>133</v>
      </c>
      <c r="X64" s="486" t="s">
        <v>286</v>
      </c>
      <c r="Y64" s="19" t="s">
        <v>134</v>
      </c>
      <c r="Z64" s="19" t="s">
        <v>205</v>
      </c>
      <c r="AA64" s="486" t="s">
        <v>287</v>
      </c>
      <c r="AB64" s="19" t="s">
        <v>135</v>
      </c>
      <c r="AC64" s="19" t="s">
        <v>207</v>
      </c>
      <c r="AD64" s="19" t="s">
        <v>136</v>
      </c>
      <c r="AE64" s="486" t="s">
        <v>197</v>
      </c>
      <c r="AF64" s="486" t="s">
        <v>288</v>
      </c>
      <c r="AG64" s="486" t="s">
        <v>151</v>
      </c>
      <c r="AH64" s="486" t="s">
        <v>289</v>
      </c>
      <c r="AI64" s="486" t="s">
        <v>152</v>
      </c>
      <c r="AJ64" s="486" t="s">
        <v>153</v>
      </c>
      <c r="AK64" s="19" t="s">
        <v>41</v>
      </c>
      <c r="AL64" s="19" t="s">
        <v>43</v>
      </c>
      <c r="AM64" s="486" t="s">
        <v>154</v>
      </c>
      <c r="AN64" s="19" t="s">
        <v>187</v>
      </c>
      <c r="AO64" s="19" t="s">
        <v>47</v>
      </c>
      <c r="AP64" s="486" t="s">
        <v>290</v>
      </c>
      <c r="AQ64" s="19" t="s">
        <v>209</v>
      </c>
      <c r="AR64" s="19" t="s">
        <v>51</v>
      </c>
      <c r="AS64" s="19" t="s">
        <v>188</v>
      </c>
      <c r="AT64" s="19" t="s">
        <v>137</v>
      </c>
      <c r="AU64" s="19" t="s">
        <v>138</v>
      </c>
      <c r="AV64" s="19" t="s">
        <v>189</v>
      </c>
      <c r="AW64" s="19" t="s">
        <v>175</v>
      </c>
      <c r="AX64" s="19" t="s">
        <v>210</v>
      </c>
      <c r="AY64" s="19" t="s">
        <v>190</v>
      </c>
      <c r="AZ64" s="19" t="s">
        <v>191</v>
      </c>
      <c r="BA64" s="19" t="s">
        <v>192</v>
      </c>
      <c r="BB64" s="19" t="s">
        <v>193</v>
      </c>
      <c r="BC64" s="19" t="s">
        <v>63</v>
      </c>
      <c r="BD64" s="19" t="s">
        <v>211</v>
      </c>
      <c r="BE64" s="486" t="s">
        <v>74</v>
      </c>
      <c r="BF64" s="19" t="s">
        <v>67</v>
      </c>
      <c r="BG64" s="486" t="s">
        <v>291</v>
      </c>
      <c r="BH64" s="19" t="s">
        <v>194</v>
      </c>
      <c r="BI64" s="486" t="s">
        <v>201</v>
      </c>
      <c r="BJ64" s="19" t="s">
        <v>195</v>
      </c>
      <c r="BK64" s="19" t="s">
        <v>196</v>
      </c>
      <c r="BL64" s="19" t="s">
        <v>139</v>
      </c>
      <c r="BM64" s="18" t="s">
        <v>96</v>
      </c>
      <c r="BN64" s="21" t="s">
        <v>97</v>
      </c>
      <c r="BO64" s="20" t="s">
        <v>98</v>
      </c>
      <c r="BP64" s="55" t="s">
        <v>100</v>
      </c>
      <c r="BQ64" s="56"/>
      <c r="BR64" s="57"/>
      <c r="BS64" s="58"/>
      <c r="BT64" s="58"/>
      <c r="BU64" s="58"/>
      <c r="BV64" s="59" t="s">
        <v>101</v>
      </c>
      <c r="BW64" s="16" t="s">
        <v>102</v>
      </c>
      <c r="BX64" s="487" t="s">
        <v>292</v>
      </c>
      <c r="BZ64" s="2"/>
    </row>
    <row r="65" spans="1:78" ht="13.5" thickTop="1">
      <c r="A65" s="60"/>
      <c r="B65" s="61"/>
      <c r="C65" s="24"/>
      <c r="D65" s="23"/>
      <c r="E65" s="23"/>
      <c r="F65" s="23"/>
      <c r="G65" s="23"/>
      <c r="H65" s="23"/>
      <c r="I65" s="23"/>
      <c r="J65" s="23"/>
      <c r="K65" s="23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62"/>
      <c r="BM65" s="63"/>
      <c r="BN65" s="40"/>
      <c r="BO65" s="64"/>
      <c r="BP65" s="65" t="s">
        <v>99</v>
      </c>
      <c r="BQ65" s="66" t="s">
        <v>103</v>
      </c>
      <c r="BR65" s="67"/>
      <c r="BS65" s="68"/>
      <c r="BT65" s="69" t="s">
        <v>77</v>
      </c>
      <c r="BU65" s="70" t="s">
        <v>106</v>
      </c>
      <c r="BV65" s="23"/>
      <c r="BW65" s="71"/>
      <c r="BX65" s="26"/>
      <c r="BZ65" s="2"/>
    </row>
    <row r="66" spans="1:78" ht="13.5" thickBot="1">
      <c r="A66" s="72"/>
      <c r="B66" s="73"/>
      <c r="C66" s="31"/>
      <c r="D66" s="30"/>
      <c r="E66" s="30"/>
      <c r="F66" s="30"/>
      <c r="G66" s="30"/>
      <c r="H66" s="30"/>
      <c r="I66" s="30"/>
      <c r="J66" s="30"/>
      <c r="K66" s="30"/>
      <c r="L66" s="32" t="s">
        <v>15</v>
      </c>
      <c r="M66" s="31" t="s">
        <v>16</v>
      </c>
      <c r="N66" s="31" t="s">
        <v>17</v>
      </c>
      <c r="O66" s="31" t="s">
        <v>18</v>
      </c>
      <c r="P66" s="31" t="s">
        <v>19</v>
      </c>
      <c r="Q66" s="31" t="s">
        <v>20</v>
      </c>
      <c r="R66" s="31" t="s">
        <v>21</v>
      </c>
      <c r="S66" s="31" t="s">
        <v>22</v>
      </c>
      <c r="T66" s="31" t="s">
        <v>23</v>
      </c>
      <c r="U66" s="31" t="s">
        <v>24</v>
      </c>
      <c r="V66" s="31" t="s">
        <v>25</v>
      </c>
      <c r="W66" s="31" t="s">
        <v>26</v>
      </c>
      <c r="X66" s="31" t="s">
        <v>27</v>
      </c>
      <c r="Y66" s="31" t="s">
        <v>28</v>
      </c>
      <c r="Z66" s="31" t="s">
        <v>29</v>
      </c>
      <c r="AA66" s="31" t="s">
        <v>30</v>
      </c>
      <c r="AB66" s="31" t="s">
        <v>31</v>
      </c>
      <c r="AC66" s="31" t="s">
        <v>32</v>
      </c>
      <c r="AD66" s="31" t="s">
        <v>33</v>
      </c>
      <c r="AE66" s="31" t="s">
        <v>34</v>
      </c>
      <c r="AF66" s="31" t="s">
        <v>35</v>
      </c>
      <c r="AG66" s="31" t="s">
        <v>36</v>
      </c>
      <c r="AH66" s="31" t="s">
        <v>37</v>
      </c>
      <c r="AI66" s="31" t="s">
        <v>38</v>
      </c>
      <c r="AJ66" s="31" t="s">
        <v>39</v>
      </c>
      <c r="AK66" s="31" t="s">
        <v>40</v>
      </c>
      <c r="AL66" s="31" t="s">
        <v>42</v>
      </c>
      <c r="AM66" s="31" t="s">
        <v>44</v>
      </c>
      <c r="AN66" s="31" t="s">
        <v>45</v>
      </c>
      <c r="AO66" s="31" t="s">
        <v>46</v>
      </c>
      <c r="AP66" s="31" t="s">
        <v>48</v>
      </c>
      <c r="AQ66" s="31" t="s">
        <v>49</v>
      </c>
      <c r="AR66" s="31" t="s">
        <v>50</v>
      </c>
      <c r="AS66" s="31" t="s">
        <v>52</v>
      </c>
      <c r="AT66" s="31" t="s">
        <v>53</v>
      </c>
      <c r="AU66" s="31" t="s">
        <v>54</v>
      </c>
      <c r="AV66" s="31" t="s">
        <v>55</v>
      </c>
      <c r="AW66" s="31" t="s">
        <v>56</v>
      </c>
      <c r="AX66" s="31" t="s">
        <v>57</v>
      </c>
      <c r="AY66" s="31" t="s">
        <v>58</v>
      </c>
      <c r="AZ66" s="31" t="s">
        <v>59</v>
      </c>
      <c r="BA66" s="31" t="s">
        <v>60</v>
      </c>
      <c r="BB66" s="31" t="s">
        <v>61</v>
      </c>
      <c r="BC66" s="31" t="s">
        <v>62</v>
      </c>
      <c r="BD66" s="31" t="s">
        <v>64</v>
      </c>
      <c r="BE66" s="31" t="s">
        <v>65</v>
      </c>
      <c r="BF66" s="31" t="s">
        <v>66</v>
      </c>
      <c r="BG66" s="31" t="s">
        <v>68</v>
      </c>
      <c r="BH66" s="31" t="s">
        <v>69</v>
      </c>
      <c r="BI66" s="31" t="s">
        <v>70</v>
      </c>
      <c r="BJ66" s="31" t="s">
        <v>71</v>
      </c>
      <c r="BK66" s="31" t="s">
        <v>75</v>
      </c>
      <c r="BL66" s="31" t="s">
        <v>76</v>
      </c>
      <c r="BM66" s="73"/>
      <c r="BN66" s="42"/>
      <c r="BO66" s="74"/>
      <c r="BP66" s="75" t="s">
        <v>78</v>
      </c>
      <c r="BQ66" s="41" t="s">
        <v>104</v>
      </c>
      <c r="BR66" s="76" t="s">
        <v>79</v>
      </c>
      <c r="BS66" s="77" t="s">
        <v>105</v>
      </c>
      <c r="BT66" s="78" t="s">
        <v>107</v>
      </c>
      <c r="BU66" s="78"/>
      <c r="BV66" s="74"/>
      <c r="BW66" s="79"/>
      <c r="BX66" s="42"/>
      <c r="BZ66" s="2"/>
    </row>
    <row r="67" spans="1:78" ht="15.75" thickTop="1">
      <c r="A67" s="60" t="s">
        <v>15</v>
      </c>
      <c r="B67" s="37" t="s">
        <v>281</v>
      </c>
      <c r="C67" s="145">
        <f>BM67+BO67+BP67+SUM(BV67:BX67)</f>
        <v>18482.891</v>
      </c>
      <c r="D67" s="144"/>
      <c r="E67" s="144"/>
      <c r="F67" s="144"/>
      <c r="G67" s="144"/>
      <c r="H67" s="144"/>
      <c r="I67" s="144"/>
      <c r="J67" s="144"/>
      <c r="K67" s="144"/>
      <c r="L67" s="146">
        <v>3795.6</v>
      </c>
      <c r="M67" s="145">
        <v>45.234999999999999</v>
      </c>
      <c r="N67" s="145">
        <v>0</v>
      </c>
      <c r="O67" s="145">
        <v>1989.8789999999999</v>
      </c>
      <c r="P67" s="145">
        <v>39.353000000000002</v>
      </c>
      <c r="Q67" s="145">
        <v>0</v>
      </c>
      <c r="R67" s="145">
        <v>0</v>
      </c>
      <c r="S67" s="145">
        <v>4.5759999999999996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3.4990000000000001</v>
      </c>
      <c r="AA67" s="145">
        <v>0.63900000000000001</v>
      </c>
      <c r="AB67" s="145">
        <v>0</v>
      </c>
      <c r="AC67" s="145">
        <v>0</v>
      </c>
      <c r="AD67" s="145">
        <v>0</v>
      </c>
      <c r="AE67" s="145">
        <v>0</v>
      </c>
      <c r="AF67" s="145">
        <v>0</v>
      </c>
      <c r="AG67" s="145">
        <v>0</v>
      </c>
      <c r="AH67" s="145">
        <v>0</v>
      </c>
      <c r="AI67" s="145">
        <v>14.442</v>
      </c>
      <c r="AJ67" s="145">
        <v>0</v>
      </c>
      <c r="AK67" s="145">
        <v>0</v>
      </c>
      <c r="AL67" s="145">
        <v>0</v>
      </c>
      <c r="AM67" s="145">
        <v>0</v>
      </c>
      <c r="AN67" s="145">
        <v>0</v>
      </c>
      <c r="AO67" s="145">
        <v>798.98400000000004</v>
      </c>
      <c r="AP67" s="145">
        <v>808.66200000000003</v>
      </c>
      <c r="AQ67" s="145">
        <v>5.0000000000000001E-3</v>
      </c>
      <c r="AR67" s="145">
        <v>0</v>
      </c>
      <c r="AS67" s="145">
        <v>0</v>
      </c>
      <c r="AT67" s="145">
        <v>0</v>
      </c>
      <c r="AU67" s="145">
        <v>0</v>
      </c>
      <c r="AV67" s="145">
        <v>0</v>
      </c>
      <c r="AW67" s="145">
        <v>0</v>
      </c>
      <c r="AX67" s="145">
        <v>0</v>
      </c>
      <c r="AY67" s="145">
        <v>0</v>
      </c>
      <c r="AZ67" s="145">
        <v>0</v>
      </c>
      <c r="BA67" s="145">
        <v>0</v>
      </c>
      <c r="BB67" s="145">
        <v>1.4810000000000001</v>
      </c>
      <c r="BC67" s="145">
        <v>46.48</v>
      </c>
      <c r="BD67" s="145">
        <v>0</v>
      </c>
      <c r="BE67" s="145">
        <v>25.504000000000001</v>
      </c>
      <c r="BF67" s="145">
        <v>23.582999999999998</v>
      </c>
      <c r="BG67" s="145">
        <v>0</v>
      </c>
      <c r="BH67" s="145">
        <v>0</v>
      </c>
      <c r="BI67" s="145">
        <v>1.9590000000000001</v>
      </c>
      <c r="BJ67" s="145">
        <v>0</v>
      </c>
      <c r="BK67" s="145">
        <v>0</v>
      </c>
      <c r="BL67" s="159">
        <v>0</v>
      </c>
      <c r="BM67" s="160">
        <f>SUM(L67:BL67)</f>
        <v>7599.8809999999994</v>
      </c>
      <c r="BN67" s="147"/>
      <c r="BO67" s="193">
        <v>5.5039999999999996</v>
      </c>
      <c r="BP67" s="161">
        <f>BQ67+BT67+BU67</f>
        <v>6365.3370000000004</v>
      </c>
      <c r="BQ67" s="146">
        <f>SUM(BR67:BS67)</f>
        <v>6365.3370000000004</v>
      </c>
      <c r="BR67" s="162">
        <v>636.68299999999999</v>
      </c>
      <c r="BS67" s="144">
        <v>5728.6540000000005</v>
      </c>
      <c r="BT67" s="163">
        <v>0</v>
      </c>
      <c r="BU67" s="163">
        <v>0</v>
      </c>
      <c r="BV67" s="144">
        <v>4373.1639999999998</v>
      </c>
      <c r="BW67" s="164">
        <v>139.005</v>
      </c>
      <c r="BX67" s="147">
        <v>0</v>
      </c>
      <c r="BY67"/>
      <c r="BZ67"/>
    </row>
    <row r="68" spans="1:78" ht="15">
      <c r="A68" s="60" t="s">
        <v>16</v>
      </c>
      <c r="B68" s="37" t="s">
        <v>265</v>
      </c>
      <c r="C68" s="145">
        <f t="shared" ref="C68:C119" si="4">BM68+BO68+BP68+SUM(BV68:BX68)</f>
        <v>7412.01</v>
      </c>
      <c r="D68" s="144"/>
      <c r="E68" s="144"/>
      <c r="F68" s="144"/>
      <c r="G68" s="144"/>
      <c r="H68" s="144"/>
      <c r="I68" s="144"/>
      <c r="J68" s="144"/>
      <c r="K68" s="144"/>
      <c r="L68" s="146">
        <v>0</v>
      </c>
      <c r="M68" s="145">
        <v>309.67599999999999</v>
      </c>
      <c r="N68" s="145">
        <v>0</v>
      </c>
      <c r="O68" s="145">
        <v>2293.777</v>
      </c>
      <c r="P68" s="145">
        <v>0</v>
      </c>
      <c r="Q68" s="145">
        <v>0</v>
      </c>
      <c r="R68" s="145">
        <v>0</v>
      </c>
      <c r="S68" s="145">
        <v>2.0790000000000002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0.182</v>
      </c>
      <c r="AA68" s="145">
        <v>0</v>
      </c>
      <c r="AB68" s="145">
        <v>0</v>
      </c>
      <c r="AC68" s="145">
        <v>0</v>
      </c>
      <c r="AD68" s="145">
        <v>0</v>
      </c>
      <c r="AE68" s="145">
        <v>0</v>
      </c>
      <c r="AF68" s="145">
        <v>0</v>
      </c>
      <c r="AG68" s="145">
        <v>0</v>
      </c>
      <c r="AH68" s="145">
        <v>0</v>
      </c>
      <c r="AI68" s="145">
        <v>5.4329999999999998</v>
      </c>
      <c r="AJ68" s="145">
        <v>0</v>
      </c>
      <c r="AK68" s="145">
        <v>0</v>
      </c>
      <c r="AL68" s="145">
        <v>0</v>
      </c>
      <c r="AM68" s="145">
        <v>0</v>
      </c>
      <c r="AN68" s="145">
        <v>0</v>
      </c>
      <c r="AO68" s="145">
        <v>431.46600000000001</v>
      </c>
      <c r="AP68" s="145">
        <v>229.21</v>
      </c>
      <c r="AQ68" s="145">
        <v>0</v>
      </c>
      <c r="AR68" s="145">
        <v>0</v>
      </c>
      <c r="AS68" s="145">
        <v>0</v>
      </c>
      <c r="AT68" s="145">
        <v>0</v>
      </c>
      <c r="AU68" s="145">
        <v>0</v>
      </c>
      <c r="AV68" s="145">
        <v>0</v>
      </c>
      <c r="AW68" s="145">
        <v>0</v>
      </c>
      <c r="AX68" s="145">
        <v>0</v>
      </c>
      <c r="AY68" s="145">
        <v>0</v>
      </c>
      <c r="AZ68" s="145">
        <v>0</v>
      </c>
      <c r="BA68" s="145">
        <v>0</v>
      </c>
      <c r="BB68" s="145">
        <v>0</v>
      </c>
      <c r="BC68" s="145">
        <v>49.045999999999999</v>
      </c>
      <c r="BD68" s="145">
        <v>0</v>
      </c>
      <c r="BE68" s="145">
        <v>27.033999999999999</v>
      </c>
      <c r="BF68" s="145">
        <v>24.884</v>
      </c>
      <c r="BG68" s="145">
        <v>0</v>
      </c>
      <c r="BH68" s="145">
        <v>0</v>
      </c>
      <c r="BI68" s="145">
        <v>0</v>
      </c>
      <c r="BJ68" s="145">
        <v>0</v>
      </c>
      <c r="BK68" s="145">
        <v>0</v>
      </c>
      <c r="BL68" s="159">
        <v>0</v>
      </c>
      <c r="BM68" s="160">
        <f t="shared" ref="BM68:BM119" si="5">SUM(L68:BL68)</f>
        <v>3372.7869999999998</v>
      </c>
      <c r="BN68" s="147"/>
      <c r="BO68" s="193">
        <v>1891.962</v>
      </c>
      <c r="BP68" s="161">
        <f t="shared" ref="BP68:BP119" si="6">BQ68+BT68+BU68</f>
        <v>2147.261</v>
      </c>
      <c r="BQ68" s="146">
        <f t="shared" ref="BQ68:BQ119" si="7">SUM(BR68:BS68)</f>
        <v>2147.261</v>
      </c>
      <c r="BR68" s="162">
        <v>102.651</v>
      </c>
      <c r="BS68" s="144">
        <v>2044.61</v>
      </c>
      <c r="BT68" s="163">
        <v>0</v>
      </c>
      <c r="BU68" s="163">
        <v>0</v>
      </c>
      <c r="BV68" s="144">
        <v>0</v>
      </c>
      <c r="BW68" s="164">
        <v>0</v>
      </c>
      <c r="BX68" s="147">
        <v>0</v>
      </c>
      <c r="BY68"/>
      <c r="BZ68"/>
    </row>
    <row r="69" spans="1:78" ht="15">
      <c r="A69" s="60" t="s">
        <v>17</v>
      </c>
      <c r="B69" s="37" t="s">
        <v>270</v>
      </c>
      <c r="C69" s="145">
        <f t="shared" si="4"/>
        <v>1558.6120000000001</v>
      </c>
      <c r="D69" s="144"/>
      <c r="E69" s="144"/>
      <c r="F69" s="144"/>
      <c r="G69" s="144"/>
      <c r="H69" s="144"/>
      <c r="I69" s="144"/>
      <c r="J69" s="144"/>
      <c r="K69" s="144"/>
      <c r="L69" s="146">
        <v>0</v>
      </c>
      <c r="M69" s="145">
        <v>0</v>
      </c>
      <c r="N69" s="145">
        <v>2.4E-2</v>
      </c>
      <c r="O69" s="145">
        <v>25.495000000000001</v>
      </c>
      <c r="P69" s="145">
        <v>4.149</v>
      </c>
      <c r="Q69" s="145">
        <v>0</v>
      </c>
      <c r="R69" s="145">
        <v>0</v>
      </c>
      <c r="S69" s="145">
        <v>0.97899999999999998</v>
      </c>
      <c r="T69" s="145">
        <v>0</v>
      </c>
      <c r="U69" s="145">
        <v>0</v>
      </c>
      <c r="V69" s="145">
        <v>0</v>
      </c>
      <c r="W69" s="145">
        <v>0</v>
      </c>
      <c r="X69" s="145">
        <v>190.149</v>
      </c>
      <c r="Y69" s="145">
        <v>0</v>
      </c>
      <c r="Z69" s="145">
        <v>0</v>
      </c>
      <c r="AA69" s="145">
        <v>0</v>
      </c>
      <c r="AB69" s="145">
        <v>0</v>
      </c>
      <c r="AC69" s="145">
        <v>0</v>
      </c>
      <c r="AD69" s="145">
        <v>0</v>
      </c>
      <c r="AE69" s="145">
        <v>1210.8889999999999</v>
      </c>
      <c r="AF69" s="145">
        <v>0</v>
      </c>
      <c r="AG69" s="145">
        <v>0</v>
      </c>
      <c r="AH69" s="145">
        <v>5.6139999999999999</v>
      </c>
      <c r="AI69" s="145">
        <v>6.5510000000000002</v>
      </c>
      <c r="AJ69" s="145">
        <v>0</v>
      </c>
      <c r="AK69" s="145">
        <v>0</v>
      </c>
      <c r="AL69" s="145">
        <v>0</v>
      </c>
      <c r="AM69" s="145">
        <v>0</v>
      </c>
      <c r="AN69" s="145">
        <v>0</v>
      </c>
      <c r="AO69" s="145">
        <v>130.779</v>
      </c>
      <c r="AP69" s="145">
        <v>6.9989999999999997</v>
      </c>
      <c r="AQ69" s="145">
        <v>0</v>
      </c>
      <c r="AR69" s="145">
        <v>0</v>
      </c>
      <c r="AS69" s="145">
        <v>0</v>
      </c>
      <c r="AT69" s="145">
        <v>0</v>
      </c>
      <c r="AU69" s="145">
        <v>0</v>
      </c>
      <c r="AV69" s="145">
        <v>0</v>
      </c>
      <c r="AW69" s="145">
        <v>19.222000000000001</v>
      </c>
      <c r="AX69" s="145">
        <v>0</v>
      </c>
      <c r="AY69" s="145">
        <v>0</v>
      </c>
      <c r="AZ69" s="145">
        <v>1.4239999999999999</v>
      </c>
      <c r="BA69" s="145">
        <v>0</v>
      </c>
      <c r="BB69" s="145">
        <v>0</v>
      </c>
      <c r="BC69" s="145">
        <v>0</v>
      </c>
      <c r="BD69" s="145">
        <v>0</v>
      </c>
      <c r="BE69" s="145">
        <v>0</v>
      </c>
      <c r="BF69" s="145">
        <v>0</v>
      </c>
      <c r="BG69" s="145">
        <v>0</v>
      </c>
      <c r="BH69" s="145">
        <v>0</v>
      </c>
      <c r="BI69" s="145">
        <v>0</v>
      </c>
      <c r="BJ69" s="145">
        <v>0</v>
      </c>
      <c r="BK69" s="145">
        <v>0</v>
      </c>
      <c r="BL69" s="159">
        <v>0</v>
      </c>
      <c r="BM69" s="160">
        <f t="shared" si="5"/>
        <v>1602.2739999999999</v>
      </c>
      <c r="BN69" s="147"/>
      <c r="BO69" s="193">
        <v>4.9000000000000002E-2</v>
      </c>
      <c r="BP69" s="161">
        <f t="shared" si="6"/>
        <v>80.39</v>
      </c>
      <c r="BQ69" s="146">
        <f t="shared" si="7"/>
        <v>80.39</v>
      </c>
      <c r="BR69" s="162">
        <v>0</v>
      </c>
      <c r="BS69" s="144">
        <v>80.39</v>
      </c>
      <c r="BT69" s="163">
        <v>0</v>
      </c>
      <c r="BU69" s="163">
        <v>0</v>
      </c>
      <c r="BV69" s="144">
        <v>0</v>
      </c>
      <c r="BW69" s="164">
        <v>-124.101</v>
      </c>
      <c r="BX69" s="147">
        <v>0</v>
      </c>
      <c r="BY69"/>
      <c r="BZ69"/>
    </row>
    <row r="70" spans="1:78" ht="15">
      <c r="A70" s="60" t="s">
        <v>18</v>
      </c>
      <c r="B70" s="37" t="s">
        <v>146</v>
      </c>
      <c r="C70" s="145">
        <f t="shared" si="4"/>
        <v>34492.006999999998</v>
      </c>
      <c r="D70" s="144"/>
      <c r="E70" s="144"/>
      <c r="F70" s="144"/>
      <c r="G70" s="144"/>
      <c r="H70" s="144"/>
      <c r="I70" s="144"/>
      <c r="J70" s="144"/>
      <c r="K70" s="144"/>
      <c r="L70" s="146">
        <v>875.65099999999995</v>
      </c>
      <c r="M70" s="145">
        <v>282.745</v>
      </c>
      <c r="N70" s="145">
        <v>0</v>
      </c>
      <c r="O70" s="145">
        <v>1879.52</v>
      </c>
      <c r="P70" s="145">
        <v>149.92099999999999</v>
      </c>
      <c r="Q70" s="145">
        <v>0</v>
      </c>
      <c r="R70" s="145">
        <v>0</v>
      </c>
      <c r="S70" s="145">
        <v>7.2130000000000001</v>
      </c>
      <c r="T70" s="145">
        <v>0</v>
      </c>
      <c r="U70" s="145">
        <v>33.08</v>
      </c>
      <c r="V70" s="145">
        <v>0.81299999999999994</v>
      </c>
      <c r="W70" s="145">
        <v>0</v>
      </c>
      <c r="X70" s="145">
        <v>0</v>
      </c>
      <c r="Y70" s="145">
        <v>0</v>
      </c>
      <c r="Z70" s="145">
        <v>13.592000000000001</v>
      </c>
      <c r="AA70" s="145">
        <v>9.6609999999999996</v>
      </c>
      <c r="AB70" s="145">
        <v>0.26400000000000001</v>
      </c>
      <c r="AC70" s="145">
        <v>0</v>
      </c>
      <c r="AD70" s="145">
        <v>0</v>
      </c>
      <c r="AE70" s="145">
        <v>5.0490000000000004</v>
      </c>
      <c r="AF70" s="145">
        <v>44.213000000000001</v>
      </c>
      <c r="AG70" s="145">
        <v>0</v>
      </c>
      <c r="AH70" s="145">
        <v>0</v>
      </c>
      <c r="AI70" s="145">
        <v>279.20299999999997</v>
      </c>
      <c r="AJ70" s="145">
        <v>0</v>
      </c>
      <c r="AK70" s="145">
        <v>3.25</v>
      </c>
      <c r="AL70" s="145">
        <v>0</v>
      </c>
      <c r="AM70" s="145">
        <v>0</v>
      </c>
      <c r="AN70" s="145">
        <v>0</v>
      </c>
      <c r="AO70" s="145">
        <v>1371.191</v>
      </c>
      <c r="AP70" s="145">
        <v>1966.2570000000001</v>
      </c>
      <c r="AQ70" s="145">
        <v>0</v>
      </c>
      <c r="AR70" s="145">
        <v>0</v>
      </c>
      <c r="AS70" s="145">
        <v>0</v>
      </c>
      <c r="AT70" s="145">
        <v>0</v>
      </c>
      <c r="AU70" s="145">
        <v>0.70799999999999996</v>
      </c>
      <c r="AV70" s="145">
        <v>0</v>
      </c>
      <c r="AW70" s="145">
        <v>0</v>
      </c>
      <c r="AX70" s="145">
        <v>0</v>
      </c>
      <c r="AY70" s="145">
        <v>0</v>
      </c>
      <c r="AZ70" s="145">
        <v>0</v>
      </c>
      <c r="BA70" s="145">
        <v>0.16900000000000001</v>
      </c>
      <c r="BB70" s="145">
        <v>0</v>
      </c>
      <c r="BC70" s="145">
        <v>188.81800000000001</v>
      </c>
      <c r="BD70" s="145">
        <v>0</v>
      </c>
      <c r="BE70" s="145">
        <v>37.984999999999999</v>
      </c>
      <c r="BF70" s="145">
        <v>58.496000000000002</v>
      </c>
      <c r="BG70" s="145">
        <v>2.129</v>
      </c>
      <c r="BH70" s="145">
        <v>32.298000000000002</v>
      </c>
      <c r="BI70" s="145">
        <v>18.196000000000002</v>
      </c>
      <c r="BJ70" s="145">
        <v>0</v>
      </c>
      <c r="BK70" s="145">
        <v>0</v>
      </c>
      <c r="BL70" s="159">
        <v>0</v>
      </c>
      <c r="BM70" s="160">
        <f t="shared" si="5"/>
        <v>7260.4220000000005</v>
      </c>
      <c r="BN70" s="147"/>
      <c r="BO70" s="193">
        <v>3757.951</v>
      </c>
      <c r="BP70" s="161">
        <f t="shared" si="6"/>
        <v>23317.232</v>
      </c>
      <c r="BQ70" s="146">
        <f t="shared" si="7"/>
        <v>23317.232</v>
      </c>
      <c r="BR70" s="162">
        <v>232.375</v>
      </c>
      <c r="BS70" s="144">
        <v>23084.857</v>
      </c>
      <c r="BT70" s="163">
        <v>0</v>
      </c>
      <c r="BU70" s="163">
        <v>0</v>
      </c>
      <c r="BV70" s="144">
        <v>0</v>
      </c>
      <c r="BW70" s="164">
        <v>156.40199999999999</v>
      </c>
      <c r="BX70" s="147">
        <v>0</v>
      </c>
      <c r="BY70"/>
      <c r="BZ70"/>
    </row>
    <row r="71" spans="1:78" ht="15">
      <c r="A71" s="60" t="s">
        <v>19</v>
      </c>
      <c r="B71" s="37" t="s">
        <v>282</v>
      </c>
      <c r="C71" s="145">
        <f t="shared" si="4"/>
        <v>10417.645</v>
      </c>
      <c r="D71" s="144"/>
      <c r="E71" s="144"/>
      <c r="F71" s="144"/>
      <c r="G71" s="144"/>
      <c r="H71" s="144"/>
      <c r="I71" s="144"/>
      <c r="J71" s="144"/>
      <c r="K71" s="144"/>
      <c r="L71" s="146">
        <v>0</v>
      </c>
      <c r="M71" s="145">
        <v>43.447000000000003</v>
      </c>
      <c r="N71" s="145">
        <v>0</v>
      </c>
      <c r="O71" s="145">
        <v>65.105000000000004</v>
      </c>
      <c r="P71" s="145">
        <v>150.065</v>
      </c>
      <c r="Q71" s="145">
        <v>0</v>
      </c>
      <c r="R71" s="145">
        <v>0</v>
      </c>
      <c r="S71" s="145">
        <v>1.0489999999999999</v>
      </c>
      <c r="T71" s="145">
        <v>0</v>
      </c>
      <c r="U71" s="145">
        <v>0</v>
      </c>
      <c r="V71" s="145">
        <v>7.694</v>
      </c>
      <c r="W71" s="145">
        <v>9.0999999999999998E-2</v>
      </c>
      <c r="X71" s="145">
        <v>0</v>
      </c>
      <c r="Y71" s="145">
        <v>2.8000000000000001E-2</v>
      </c>
      <c r="Z71" s="145">
        <v>5.407</v>
      </c>
      <c r="AA71" s="145">
        <v>0.44600000000000001</v>
      </c>
      <c r="AB71" s="145">
        <v>2.2280000000000002</v>
      </c>
      <c r="AC71" s="145">
        <v>0</v>
      </c>
      <c r="AD71" s="145">
        <v>0</v>
      </c>
      <c r="AE71" s="145">
        <v>3.9079999999999999</v>
      </c>
      <c r="AF71" s="145">
        <v>0</v>
      </c>
      <c r="AG71" s="145">
        <v>0</v>
      </c>
      <c r="AH71" s="145">
        <v>0</v>
      </c>
      <c r="AI71" s="145">
        <v>45.738</v>
      </c>
      <c r="AJ71" s="145">
        <v>0</v>
      </c>
      <c r="AK71" s="145">
        <v>0</v>
      </c>
      <c r="AL71" s="145">
        <v>13.677</v>
      </c>
      <c r="AM71" s="145">
        <v>0</v>
      </c>
      <c r="AN71" s="145">
        <v>0</v>
      </c>
      <c r="AO71" s="145">
        <v>3201.8470000000002</v>
      </c>
      <c r="AP71" s="145">
        <v>1031.9739999999999</v>
      </c>
      <c r="AQ71" s="145">
        <v>0</v>
      </c>
      <c r="AR71" s="145">
        <v>0</v>
      </c>
      <c r="AS71" s="145">
        <v>0</v>
      </c>
      <c r="AT71" s="145">
        <v>0</v>
      </c>
      <c r="AU71" s="145">
        <v>0</v>
      </c>
      <c r="AV71" s="145">
        <v>0.13600000000000001</v>
      </c>
      <c r="AW71" s="145">
        <v>0</v>
      </c>
      <c r="AX71" s="145">
        <v>0</v>
      </c>
      <c r="AY71" s="145">
        <v>0</v>
      </c>
      <c r="AZ71" s="145">
        <v>0</v>
      </c>
      <c r="BA71" s="145">
        <v>5.6000000000000001E-2</v>
      </c>
      <c r="BB71" s="145">
        <v>0</v>
      </c>
      <c r="BC71" s="145">
        <v>0</v>
      </c>
      <c r="BD71" s="145">
        <v>0</v>
      </c>
      <c r="BE71" s="145">
        <v>0</v>
      </c>
      <c r="BF71" s="145">
        <v>0</v>
      </c>
      <c r="BG71" s="145">
        <v>926.57899999999995</v>
      </c>
      <c r="BH71" s="145">
        <v>0</v>
      </c>
      <c r="BI71" s="145">
        <v>2.9220000000000002</v>
      </c>
      <c r="BJ71" s="145">
        <v>0</v>
      </c>
      <c r="BK71" s="145">
        <v>0</v>
      </c>
      <c r="BL71" s="159">
        <v>0</v>
      </c>
      <c r="BM71" s="160">
        <f t="shared" si="5"/>
        <v>5502.3969999999999</v>
      </c>
      <c r="BN71" s="147"/>
      <c r="BO71" s="193">
        <v>52.524000000000001</v>
      </c>
      <c r="BP71" s="161">
        <f t="shared" si="6"/>
        <v>4882.027</v>
      </c>
      <c r="BQ71" s="146">
        <f t="shared" si="7"/>
        <v>4882.027</v>
      </c>
      <c r="BR71" s="162">
        <v>406.73399999999998</v>
      </c>
      <c r="BS71" s="144">
        <v>4475.2929999999997</v>
      </c>
      <c r="BT71" s="163">
        <v>0</v>
      </c>
      <c r="BU71" s="163">
        <v>0</v>
      </c>
      <c r="BV71" s="144">
        <v>0</v>
      </c>
      <c r="BW71" s="164">
        <v>-19.303000000000001</v>
      </c>
      <c r="BX71" s="147">
        <v>0</v>
      </c>
      <c r="BY71"/>
      <c r="BZ71"/>
    </row>
    <row r="72" spans="1:78" ht="15">
      <c r="A72" s="60" t="s">
        <v>20</v>
      </c>
      <c r="B72" s="37" t="s">
        <v>283</v>
      </c>
      <c r="C72" s="145">
        <f t="shared" si="4"/>
        <v>1391.9469999999999</v>
      </c>
      <c r="D72" s="144"/>
      <c r="E72" s="144"/>
      <c r="F72" s="144"/>
      <c r="G72" s="144"/>
      <c r="H72" s="144"/>
      <c r="I72" s="144"/>
      <c r="J72" s="144"/>
      <c r="K72" s="144"/>
      <c r="L72" s="146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190.74199999999999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45">
        <v>0</v>
      </c>
      <c r="AC72" s="145">
        <v>0</v>
      </c>
      <c r="AD72" s="145">
        <v>0</v>
      </c>
      <c r="AE72" s="145">
        <v>0</v>
      </c>
      <c r="AF72" s="145">
        <v>0</v>
      </c>
      <c r="AG72" s="145">
        <v>0</v>
      </c>
      <c r="AH72" s="145">
        <v>0</v>
      </c>
      <c r="AI72" s="145">
        <v>0.55100000000000005</v>
      </c>
      <c r="AJ72" s="145">
        <v>0</v>
      </c>
      <c r="AK72" s="145">
        <v>0</v>
      </c>
      <c r="AL72" s="145">
        <v>0</v>
      </c>
      <c r="AM72" s="145">
        <v>0</v>
      </c>
      <c r="AN72" s="145">
        <v>0</v>
      </c>
      <c r="AO72" s="145">
        <v>0</v>
      </c>
      <c r="AP72" s="145">
        <v>0</v>
      </c>
      <c r="AQ72" s="145">
        <v>0</v>
      </c>
      <c r="AR72" s="145">
        <v>0</v>
      </c>
      <c r="AS72" s="145">
        <v>0</v>
      </c>
      <c r="AT72" s="145">
        <v>0</v>
      </c>
      <c r="AU72" s="145">
        <v>0</v>
      </c>
      <c r="AV72" s="145">
        <v>0</v>
      </c>
      <c r="AW72" s="145">
        <v>0</v>
      </c>
      <c r="AX72" s="145">
        <v>0</v>
      </c>
      <c r="AY72" s="145">
        <v>0</v>
      </c>
      <c r="AZ72" s="145">
        <v>0</v>
      </c>
      <c r="BA72" s="145">
        <v>0</v>
      </c>
      <c r="BB72" s="145">
        <v>0</v>
      </c>
      <c r="BC72" s="145">
        <v>0</v>
      </c>
      <c r="BD72" s="145">
        <v>0</v>
      </c>
      <c r="BE72" s="145">
        <v>0</v>
      </c>
      <c r="BF72" s="145">
        <v>0</v>
      </c>
      <c r="BG72" s="145">
        <v>0</v>
      </c>
      <c r="BH72" s="145">
        <v>0</v>
      </c>
      <c r="BI72" s="145">
        <v>0</v>
      </c>
      <c r="BJ72" s="145">
        <v>0</v>
      </c>
      <c r="BK72" s="145">
        <v>0</v>
      </c>
      <c r="BL72" s="159">
        <v>0</v>
      </c>
      <c r="BM72" s="160">
        <f t="shared" si="5"/>
        <v>191.29299999999998</v>
      </c>
      <c r="BN72" s="147"/>
      <c r="BO72" s="193">
        <v>0</v>
      </c>
      <c r="BP72" s="161">
        <f t="shared" si="6"/>
        <v>1220.6669999999999</v>
      </c>
      <c r="BQ72" s="146">
        <f t="shared" si="7"/>
        <v>1220.6669999999999</v>
      </c>
      <c r="BR72" s="162">
        <v>0</v>
      </c>
      <c r="BS72" s="144">
        <v>1220.6669999999999</v>
      </c>
      <c r="BT72" s="163">
        <v>0</v>
      </c>
      <c r="BU72" s="163">
        <v>0</v>
      </c>
      <c r="BV72" s="144">
        <v>0</v>
      </c>
      <c r="BW72" s="164">
        <v>-20.013000000000002</v>
      </c>
      <c r="BX72" s="147">
        <v>0</v>
      </c>
      <c r="BY72"/>
      <c r="BZ72"/>
    </row>
    <row r="73" spans="1:78" ht="15">
      <c r="A73" s="60" t="s">
        <v>21</v>
      </c>
      <c r="B73" s="37" t="s">
        <v>204</v>
      </c>
      <c r="C73" s="145">
        <f t="shared" si="4"/>
        <v>4030.0460000000003</v>
      </c>
      <c r="D73" s="144"/>
      <c r="E73" s="144"/>
      <c r="F73" s="144"/>
      <c r="G73" s="144"/>
      <c r="H73" s="144"/>
      <c r="I73" s="144"/>
      <c r="J73" s="144"/>
      <c r="K73" s="144"/>
      <c r="L73" s="146">
        <v>0</v>
      </c>
      <c r="M73" s="145">
        <v>0</v>
      </c>
      <c r="N73" s="145">
        <v>0</v>
      </c>
      <c r="O73" s="145">
        <v>7.0229999999999997</v>
      </c>
      <c r="P73" s="145">
        <v>2.8029999999999999</v>
      </c>
      <c r="Q73" s="145">
        <v>0</v>
      </c>
      <c r="R73" s="145">
        <v>462.947</v>
      </c>
      <c r="S73" s="145">
        <v>18.048999999999999</v>
      </c>
      <c r="T73" s="145">
        <v>0</v>
      </c>
      <c r="U73" s="145">
        <v>1.506</v>
      </c>
      <c r="V73" s="145">
        <v>0.14699999999999999</v>
      </c>
      <c r="W73" s="145">
        <v>0</v>
      </c>
      <c r="X73" s="145">
        <v>0</v>
      </c>
      <c r="Y73" s="145">
        <v>6.46</v>
      </c>
      <c r="Z73" s="145">
        <v>0.79200000000000004</v>
      </c>
      <c r="AA73" s="145">
        <v>168.36600000000001</v>
      </c>
      <c r="AB73" s="145">
        <v>2.2200000000000002</v>
      </c>
      <c r="AC73" s="145">
        <v>0</v>
      </c>
      <c r="AD73" s="145">
        <v>4.556</v>
      </c>
      <c r="AE73" s="145">
        <v>0</v>
      </c>
      <c r="AF73" s="145">
        <v>0.17699999999999999</v>
      </c>
      <c r="AG73" s="145">
        <v>0</v>
      </c>
      <c r="AH73" s="145">
        <v>0</v>
      </c>
      <c r="AI73" s="145">
        <v>4.1100000000000003</v>
      </c>
      <c r="AJ73" s="145">
        <v>0</v>
      </c>
      <c r="AK73" s="145">
        <v>0</v>
      </c>
      <c r="AL73" s="145">
        <v>2.4689999999999999</v>
      </c>
      <c r="AM73" s="145">
        <v>0.371</v>
      </c>
      <c r="AN73" s="145">
        <v>0</v>
      </c>
      <c r="AO73" s="145">
        <v>11.275</v>
      </c>
      <c r="AP73" s="145">
        <v>0</v>
      </c>
      <c r="AQ73" s="145">
        <v>0</v>
      </c>
      <c r="AR73" s="145">
        <v>0</v>
      </c>
      <c r="AS73" s="145">
        <v>0</v>
      </c>
      <c r="AT73" s="145">
        <v>0</v>
      </c>
      <c r="AU73" s="145">
        <v>8.0000000000000002E-3</v>
      </c>
      <c r="AV73" s="145">
        <v>0</v>
      </c>
      <c r="AW73" s="145">
        <v>0</v>
      </c>
      <c r="AX73" s="145">
        <v>0.214</v>
      </c>
      <c r="AY73" s="145">
        <v>0</v>
      </c>
      <c r="AZ73" s="145">
        <v>0.318</v>
      </c>
      <c r="BA73" s="145">
        <v>0</v>
      </c>
      <c r="BB73" s="145">
        <v>0</v>
      </c>
      <c r="BC73" s="145">
        <v>106.788</v>
      </c>
      <c r="BD73" s="145">
        <v>0.09</v>
      </c>
      <c r="BE73" s="145">
        <v>0.50700000000000001</v>
      </c>
      <c r="BF73" s="145">
        <v>8.2989999999999995</v>
      </c>
      <c r="BG73" s="145">
        <v>23.872</v>
      </c>
      <c r="BH73" s="145">
        <v>4.6269999999999998</v>
      </c>
      <c r="BI73" s="145">
        <v>7.9630000000000001</v>
      </c>
      <c r="BJ73" s="145">
        <v>0</v>
      </c>
      <c r="BK73" s="145">
        <v>0</v>
      </c>
      <c r="BL73" s="159">
        <v>0</v>
      </c>
      <c r="BM73" s="160">
        <f t="shared" si="5"/>
        <v>845.95699999999999</v>
      </c>
      <c r="BN73" s="147"/>
      <c r="BO73" s="193">
        <v>980.9</v>
      </c>
      <c r="BP73" s="161">
        <f t="shared" si="6"/>
        <v>2185.8220000000001</v>
      </c>
      <c r="BQ73" s="146">
        <f t="shared" si="7"/>
        <v>2185.8220000000001</v>
      </c>
      <c r="BR73" s="162">
        <v>0</v>
      </c>
      <c r="BS73" s="144">
        <v>2185.8220000000001</v>
      </c>
      <c r="BT73" s="163">
        <v>0</v>
      </c>
      <c r="BU73" s="163">
        <v>0</v>
      </c>
      <c r="BV73" s="144">
        <v>0</v>
      </c>
      <c r="BW73" s="164">
        <v>17.367000000000001</v>
      </c>
      <c r="BX73" s="147">
        <v>0</v>
      </c>
      <c r="BY73"/>
      <c r="BZ73"/>
    </row>
    <row r="74" spans="1:78" ht="15">
      <c r="A74" s="60" t="s">
        <v>22</v>
      </c>
      <c r="B74" s="37" t="s">
        <v>284</v>
      </c>
      <c r="C74" s="145">
        <f t="shared" si="4"/>
        <v>2491.8969999999999</v>
      </c>
      <c r="D74" s="144"/>
      <c r="E74" s="144"/>
      <c r="F74" s="144"/>
      <c r="G74" s="144"/>
      <c r="H74" s="144"/>
      <c r="I74" s="144"/>
      <c r="J74" s="144"/>
      <c r="K74" s="144"/>
      <c r="L74" s="146">
        <v>0</v>
      </c>
      <c r="M74" s="145">
        <v>0</v>
      </c>
      <c r="N74" s="145">
        <v>0</v>
      </c>
      <c r="O74" s="145">
        <v>0</v>
      </c>
      <c r="P74" s="145">
        <v>5.798</v>
      </c>
      <c r="Q74" s="145">
        <v>0</v>
      </c>
      <c r="R74" s="145">
        <v>0</v>
      </c>
      <c r="S74" s="145">
        <v>166.41</v>
      </c>
      <c r="T74" s="145">
        <v>0</v>
      </c>
      <c r="U74" s="145">
        <v>0</v>
      </c>
      <c r="V74" s="145">
        <v>0</v>
      </c>
      <c r="W74" s="145">
        <v>0</v>
      </c>
      <c r="X74" s="145">
        <v>1.778</v>
      </c>
      <c r="Y74" s="145">
        <v>4.3890000000000002</v>
      </c>
      <c r="Z74" s="145">
        <v>340.072</v>
      </c>
      <c r="AA74" s="145">
        <v>6.7480000000000002</v>
      </c>
      <c r="AB74" s="145">
        <v>0</v>
      </c>
      <c r="AC74" s="145">
        <v>0</v>
      </c>
      <c r="AD74" s="145">
        <v>0</v>
      </c>
      <c r="AE74" s="145">
        <v>1261.0740000000001</v>
      </c>
      <c r="AF74" s="145">
        <v>0</v>
      </c>
      <c r="AG74" s="145">
        <v>0</v>
      </c>
      <c r="AH74" s="145">
        <v>0</v>
      </c>
      <c r="AI74" s="145">
        <v>40</v>
      </c>
      <c r="AJ74" s="145">
        <v>0</v>
      </c>
      <c r="AK74" s="145">
        <v>0</v>
      </c>
      <c r="AL74" s="145">
        <v>0</v>
      </c>
      <c r="AM74" s="145">
        <v>0</v>
      </c>
      <c r="AN74" s="145">
        <v>0</v>
      </c>
      <c r="AO74" s="145">
        <v>16.774999999999999</v>
      </c>
      <c r="AP74" s="145">
        <v>0</v>
      </c>
      <c r="AQ74" s="145">
        <v>0</v>
      </c>
      <c r="AR74" s="145">
        <v>0</v>
      </c>
      <c r="AS74" s="145">
        <v>0</v>
      </c>
      <c r="AT74" s="145">
        <v>0</v>
      </c>
      <c r="AU74" s="145">
        <v>0</v>
      </c>
      <c r="AV74" s="145">
        <v>0</v>
      </c>
      <c r="AW74" s="145">
        <v>2.4470000000000001</v>
      </c>
      <c r="AX74" s="145">
        <v>0</v>
      </c>
      <c r="AY74" s="145">
        <v>0</v>
      </c>
      <c r="AZ74" s="145">
        <v>0</v>
      </c>
      <c r="BA74" s="145">
        <v>0</v>
      </c>
      <c r="BB74" s="145">
        <v>0</v>
      </c>
      <c r="BC74" s="145">
        <v>0</v>
      </c>
      <c r="BD74" s="145">
        <v>0</v>
      </c>
      <c r="BE74" s="145">
        <v>0</v>
      </c>
      <c r="BF74" s="145">
        <v>0</v>
      </c>
      <c r="BG74" s="145">
        <v>23.567</v>
      </c>
      <c r="BH74" s="145">
        <v>0</v>
      </c>
      <c r="BI74" s="145">
        <v>0.13600000000000001</v>
      </c>
      <c r="BJ74" s="145">
        <v>0</v>
      </c>
      <c r="BK74" s="145">
        <v>0</v>
      </c>
      <c r="BL74" s="159">
        <v>0</v>
      </c>
      <c r="BM74" s="160">
        <f t="shared" si="5"/>
        <v>1869.1940000000002</v>
      </c>
      <c r="BN74" s="147"/>
      <c r="BO74" s="193">
        <v>0.48</v>
      </c>
      <c r="BP74" s="161">
        <f t="shared" si="6"/>
        <v>91.271000000000001</v>
      </c>
      <c r="BQ74" s="146">
        <f t="shared" si="7"/>
        <v>91.271000000000001</v>
      </c>
      <c r="BR74" s="162">
        <v>0</v>
      </c>
      <c r="BS74" s="144">
        <v>91.271000000000001</v>
      </c>
      <c r="BT74" s="163">
        <v>0</v>
      </c>
      <c r="BU74" s="163">
        <v>0</v>
      </c>
      <c r="BV74" s="144">
        <v>0</v>
      </c>
      <c r="BW74" s="164">
        <v>530.952</v>
      </c>
      <c r="BX74" s="147">
        <v>0</v>
      </c>
      <c r="BY74"/>
      <c r="BZ74"/>
    </row>
    <row r="75" spans="1:78" ht="15">
      <c r="A75" s="60" t="s">
        <v>23</v>
      </c>
      <c r="B75" s="37" t="s">
        <v>285</v>
      </c>
      <c r="C75" s="145">
        <f t="shared" si="4"/>
        <v>21426.063999999998</v>
      </c>
      <c r="D75" s="144"/>
      <c r="E75" s="144"/>
      <c r="F75" s="144"/>
      <c r="G75" s="144"/>
      <c r="H75" s="144"/>
      <c r="I75" s="144"/>
      <c r="J75" s="144"/>
      <c r="K75" s="144"/>
      <c r="L75" s="146">
        <v>3.5329999999999999</v>
      </c>
      <c r="M75" s="145">
        <v>792.66800000000001</v>
      </c>
      <c r="N75" s="145">
        <v>17.734000000000002</v>
      </c>
      <c r="O75" s="145">
        <v>88.697000000000003</v>
      </c>
      <c r="P75" s="145">
        <v>32.186</v>
      </c>
      <c r="Q75" s="145">
        <v>0.84299999999999997</v>
      </c>
      <c r="R75" s="145">
        <v>4.2969999999999997</v>
      </c>
      <c r="S75" s="145">
        <v>16.073</v>
      </c>
      <c r="T75" s="145">
        <v>0</v>
      </c>
      <c r="U75" s="145">
        <v>9.0679999999999996</v>
      </c>
      <c r="V75" s="145">
        <v>2.0880000000000001</v>
      </c>
      <c r="W75" s="145">
        <v>2.4049999999999998</v>
      </c>
      <c r="X75" s="145">
        <v>39.871000000000002</v>
      </c>
      <c r="Y75" s="145">
        <v>10.194000000000001</v>
      </c>
      <c r="Z75" s="145">
        <v>1.9450000000000001</v>
      </c>
      <c r="AA75" s="145">
        <v>4.1529999999999996</v>
      </c>
      <c r="AB75" s="145">
        <v>2.63</v>
      </c>
      <c r="AC75" s="145">
        <v>4170.0079999999998</v>
      </c>
      <c r="AD75" s="145">
        <v>21.463000000000001</v>
      </c>
      <c r="AE75" s="145">
        <v>402.93299999999999</v>
      </c>
      <c r="AF75" s="145">
        <v>35.68</v>
      </c>
      <c r="AG75" s="145">
        <v>38.197000000000003</v>
      </c>
      <c r="AH75" s="145">
        <v>154.893</v>
      </c>
      <c r="AI75" s="145">
        <v>213.48099999999999</v>
      </c>
      <c r="AJ75" s="145">
        <v>2749.6779999999999</v>
      </c>
      <c r="AK75" s="145">
        <v>256.58300000000003</v>
      </c>
      <c r="AL75" s="145">
        <v>1595.7370000000001</v>
      </c>
      <c r="AM75" s="145">
        <v>141.04400000000001</v>
      </c>
      <c r="AN75" s="145">
        <v>3.4649999999999999</v>
      </c>
      <c r="AO75" s="145">
        <v>188.17</v>
      </c>
      <c r="AP75" s="145">
        <v>37.863999999999997</v>
      </c>
      <c r="AQ75" s="145">
        <v>12.007</v>
      </c>
      <c r="AR75" s="145">
        <v>36.601999999999997</v>
      </c>
      <c r="AS75" s="145">
        <v>1.1870000000000001</v>
      </c>
      <c r="AT75" s="145">
        <v>34.207999999999998</v>
      </c>
      <c r="AU75" s="145">
        <v>3.6819999999999999</v>
      </c>
      <c r="AV75" s="145">
        <v>2.468</v>
      </c>
      <c r="AW75" s="145">
        <v>17.134</v>
      </c>
      <c r="AX75" s="145">
        <v>11.036</v>
      </c>
      <c r="AY75" s="145">
        <v>0.22800000000000001</v>
      </c>
      <c r="AZ75" s="145">
        <v>28.38</v>
      </c>
      <c r="BA75" s="145">
        <v>54.308</v>
      </c>
      <c r="BB75" s="145">
        <v>29.768000000000001</v>
      </c>
      <c r="BC75" s="145">
        <v>423.36200000000002</v>
      </c>
      <c r="BD75" s="145">
        <v>2.988</v>
      </c>
      <c r="BE75" s="145">
        <v>38.384</v>
      </c>
      <c r="BF75" s="145">
        <v>42.625</v>
      </c>
      <c r="BG75" s="145">
        <v>7.9749999999999996</v>
      </c>
      <c r="BH75" s="145">
        <v>9.9830000000000005</v>
      </c>
      <c r="BI75" s="145">
        <v>55</v>
      </c>
      <c r="BJ75" s="145">
        <v>0</v>
      </c>
      <c r="BK75" s="145">
        <v>0</v>
      </c>
      <c r="BL75" s="159">
        <v>0</v>
      </c>
      <c r="BM75" s="160">
        <f t="shared" si="5"/>
        <v>11848.906000000001</v>
      </c>
      <c r="BN75" s="147"/>
      <c r="BO75" s="193">
        <v>6948.59</v>
      </c>
      <c r="BP75" s="161">
        <f t="shared" si="6"/>
        <v>2655.2</v>
      </c>
      <c r="BQ75" s="146">
        <f t="shared" si="7"/>
        <v>2655.2</v>
      </c>
      <c r="BR75" s="162">
        <v>0</v>
      </c>
      <c r="BS75" s="144">
        <v>2655.2</v>
      </c>
      <c r="BT75" s="163">
        <v>0</v>
      </c>
      <c r="BU75" s="163">
        <v>0</v>
      </c>
      <c r="BV75" s="144">
        <v>0</v>
      </c>
      <c r="BW75" s="164">
        <v>-26.632000000000001</v>
      </c>
      <c r="BX75" s="147">
        <v>0</v>
      </c>
      <c r="BY75"/>
      <c r="BZ75"/>
    </row>
    <row r="76" spans="1:78" ht="15">
      <c r="A76" s="60" t="s">
        <v>24</v>
      </c>
      <c r="B76" s="37" t="s">
        <v>147</v>
      </c>
      <c r="C76" s="145">
        <f t="shared" si="4"/>
        <v>5244.2099999999991</v>
      </c>
      <c r="D76" s="144"/>
      <c r="E76" s="144"/>
      <c r="F76" s="144"/>
      <c r="G76" s="144"/>
      <c r="H76" s="144"/>
      <c r="I76" s="144"/>
      <c r="J76" s="144"/>
      <c r="K76" s="144"/>
      <c r="L76" s="146">
        <v>395.29300000000001</v>
      </c>
      <c r="M76" s="145">
        <v>0</v>
      </c>
      <c r="N76" s="145">
        <v>0.20300000000000001</v>
      </c>
      <c r="O76" s="145">
        <v>304.01900000000001</v>
      </c>
      <c r="P76" s="145">
        <v>276.16500000000002</v>
      </c>
      <c r="Q76" s="145">
        <v>0.39300000000000002</v>
      </c>
      <c r="R76" s="145">
        <v>9.1379999999999999</v>
      </c>
      <c r="S76" s="145">
        <v>12.946</v>
      </c>
      <c r="T76" s="145">
        <v>0</v>
      </c>
      <c r="U76" s="145">
        <v>383.17099999999999</v>
      </c>
      <c r="V76" s="145">
        <v>67.314999999999998</v>
      </c>
      <c r="W76" s="145">
        <v>93.504000000000005</v>
      </c>
      <c r="X76" s="145">
        <v>0.372</v>
      </c>
      <c r="Y76" s="145">
        <v>2.4460000000000002</v>
      </c>
      <c r="Z76" s="145">
        <v>17.739000000000001</v>
      </c>
      <c r="AA76" s="145">
        <v>321.51</v>
      </c>
      <c r="AB76" s="145">
        <v>22.474</v>
      </c>
      <c r="AC76" s="145">
        <v>0.44800000000000001</v>
      </c>
      <c r="AD76" s="145">
        <v>0</v>
      </c>
      <c r="AE76" s="145">
        <v>574.4</v>
      </c>
      <c r="AF76" s="145">
        <v>35.140999999999998</v>
      </c>
      <c r="AG76" s="145">
        <v>2.7959999999999998</v>
      </c>
      <c r="AH76" s="145">
        <v>0.88800000000000001</v>
      </c>
      <c r="AI76" s="145">
        <v>25.951000000000001</v>
      </c>
      <c r="AJ76" s="145">
        <v>0.54800000000000004</v>
      </c>
      <c r="AK76" s="145">
        <v>2.496</v>
      </c>
      <c r="AL76" s="145">
        <v>6.1840000000000002</v>
      </c>
      <c r="AM76" s="145">
        <v>81.072999999999993</v>
      </c>
      <c r="AN76" s="145">
        <v>0.70899999999999996</v>
      </c>
      <c r="AO76" s="145">
        <v>231.60499999999999</v>
      </c>
      <c r="AP76" s="145">
        <v>16.934999999999999</v>
      </c>
      <c r="AQ76" s="145">
        <v>2.1999999999999999E-2</v>
      </c>
      <c r="AR76" s="145">
        <v>0</v>
      </c>
      <c r="AS76" s="145">
        <v>3.6999999999999998E-2</v>
      </c>
      <c r="AT76" s="145">
        <v>0</v>
      </c>
      <c r="AU76" s="145">
        <v>0</v>
      </c>
      <c r="AV76" s="145">
        <v>7.3999999999999996E-2</v>
      </c>
      <c r="AW76" s="145">
        <v>8.8040000000000003</v>
      </c>
      <c r="AX76" s="145">
        <v>1.988</v>
      </c>
      <c r="AY76" s="145">
        <v>4.2000000000000003E-2</v>
      </c>
      <c r="AZ76" s="145">
        <v>0.21</v>
      </c>
      <c r="BA76" s="145">
        <v>0.66600000000000004</v>
      </c>
      <c r="BB76" s="145">
        <v>400</v>
      </c>
      <c r="BC76" s="145">
        <v>65.403999999999996</v>
      </c>
      <c r="BD76" s="145">
        <v>4.4560000000000004</v>
      </c>
      <c r="BE76" s="145">
        <v>23.376999999999999</v>
      </c>
      <c r="BF76" s="145">
        <v>224.87799999999999</v>
      </c>
      <c r="BG76" s="145">
        <v>47.218000000000004</v>
      </c>
      <c r="BH76" s="145">
        <v>0</v>
      </c>
      <c r="BI76" s="145">
        <v>73.225999999999999</v>
      </c>
      <c r="BJ76" s="145">
        <v>0</v>
      </c>
      <c r="BK76" s="145">
        <v>0</v>
      </c>
      <c r="BL76" s="159">
        <v>0</v>
      </c>
      <c r="BM76" s="160">
        <f t="shared" si="5"/>
        <v>3736.2639999999997</v>
      </c>
      <c r="BN76" s="147"/>
      <c r="BO76" s="193">
        <v>0</v>
      </c>
      <c r="BP76" s="161">
        <f t="shared" si="6"/>
        <v>1504.2909999999999</v>
      </c>
      <c r="BQ76" s="146">
        <f t="shared" si="7"/>
        <v>1504.2909999999999</v>
      </c>
      <c r="BR76" s="162">
        <v>0</v>
      </c>
      <c r="BS76" s="144">
        <v>1504.2909999999999</v>
      </c>
      <c r="BT76" s="163">
        <v>0</v>
      </c>
      <c r="BU76" s="163">
        <v>0</v>
      </c>
      <c r="BV76" s="144">
        <v>0</v>
      </c>
      <c r="BW76" s="164">
        <v>3.6549999999999998</v>
      </c>
      <c r="BX76" s="147">
        <v>0</v>
      </c>
      <c r="BY76"/>
      <c r="BZ76"/>
    </row>
    <row r="77" spans="1:78" ht="15">
      <c r="A77" s="60" t="s">
        <v>25</v>
      </c>
      <c r="B77" s="37" t="s">
        <v>132</v>
      </c>
      <c r="C77" s="145">
        <f t="shared" si="4"/>
        <v>1706.7260000000001</v>
      </c>
      <c r="D77" s="144"/>
      <c r="E77" s="144"/>
      <c r="F77" s="144"/>
      <c r="G77" s="144"/>
      <c r="H77" s="144"/>
      <c r="I77" s="144"/>
      <c r="J77" s="144"/>
      <c r="K77" s="144"/>
      <c r="L77" s="146">
        <v>51.884</v>
      </c>
      <c r="M77" s="145">
        <v>0</v>
      </c>
      <c r="N77" s="145">
        <v>0</v>
      </c>
      <c r="O77" s="145">
        <v>10.513999999999999</v>
      </c>
      <c r="P77" s="145">
        <v>4.4340000000000002</v>
      </c>
      <c r="Q77" s="145">
        <v>0</v>
      </c>
      <c r="R77" s="145">
        <v>0</v>
      </c>
      <c r="S77" s="145">
        <v>0</v>
      </c>
      <c r="T77" s="145">
        <v>0</v>
      </c>
      <c r="U77" s="145">
        <v>0</v>
      </c>
      <c r="V77" s="145">
        <v>0.36699999999999999</v>
      </c>
      <c r="W77" s="145">
        <v>0</v>
      </c>
      <c r="X77" s="145">
        <v>0</v>
      </c>
      <c r="Y77" s="145">
        <v>0</v>
      </c>
      <c r="Z77" s="145">
        <v>0</v>
      </c>
      <c r="AA77" s="145">
        <v>0</v>
      </c>
      <c r="AB77" s="145">
        <v>0</v>
      </c>
      <c r="AC77" s="145">
        <v>10.182</v>
      </c>
      <c r="AD77" s="145">
        <v>0</v>
      </c>
      <c r="AE77" s="145">
        <v>0</v>
      </c>
      <c r="AF77" s="145">
        <v>0</v>
      </c>
      <c r="AG77" s="145">
        <v>0</v>
      </c>
      <c r="AH77" s="145">
        <v>0</v>
      </c>
      <c r="AI77" s="145">
        <v>0</v>
      </c>
      <c r="AJ77" s="145">
        <v>0</v>
      </c>
      <c r="AK77" s="145">
        <v>0</v>
      </c>
      <c r="AL77" s="145">
        <v>0</v>
      </c>
      <c r="AM77" s="145">
        <v>0</v>
      </c>
      <c r="AN77" s="145">
        <v>0</v>
      </c>
      <c r="AO77" s="145">
        <v>0</v>
      </c>
      <c r="AP77" s="145">
        <v>0</v>
      </c>
      <c r="AQ77" s="145">
        <v>0</v>
      </c>
      <c r="AR77" s="145">
        <v>0</v>
      </c>
      <c r="AS77" s="145">
        <v>0</v>
      </c>
      <c r="AT77" s="145">
        <v>0</v>
      </c>
      <c r="AU77" s="145">
        <v>0</v>
      </c>
      <c r="AV77" s="145">
        <v>0</v>
      </c>
      <c r="AW77" s="145">
        <v>0</v>
      </c>
      <c r="AX77" s="145">
        <v>0</v>
      </c>
      <c r="AY77" s="145">
        <v>1.0069999999999999</v>
      </c>
      <c r="AZ77" s="145">
        <v>0</v>
      </c>
      <c r="BA77" s="145">
        <v>0</v>
      </c>
      <c r="BB77" s="145">
        <v>0</v>
      </c>
      <c r="BC77" s="145">
        <v>12.329000000000001</v>
      </c>
      <c r="BD77" s="145">
        <v>0</v>
      </c>
      <c r="BE77" s="145">
        <v>0.216</v>
      </c>
      <c r="BF77" s="145">
        <v>408.34199999999998</v>
      </c>
      <c r="BG77" s="145">
        <v>0.36</v>
      </c>
      <c r="BH77" s="145">
        <v>5.468</v>
      </c>
      <c r="BI77" s="145">
        <v>0.16500000000000001</v>
      </c>
      <c r="BJ77" s="145">
        <v>0</v>
      </c>
      <c r="BK77" s="145">
        <v>0</v>
      </c>
      <c r="BL77" s="159">
        <v>0</v>
      </c>
      <c r="BM77" s="160">
        <f t="shared" si="5"/>
        <v>505.26800000000003</v>
      </c>
      <c r="BN77" s="147"/>
      <c r="BO77" s="193">
        <v>3.9140000000000001</v>
      </c>
      <c r="BP77" s="161">
        <f t="shared" si="6"/>
        <v>1284.2080000000001</v>
      </c>
      <c r="BQ77" s="146">
        <f t="shared" si="7"/>
        <v>651.02800000000002</v>
      </c>
      <c r="BR77" s="162">
        <v>0</v>
      </c>
      <c r="BS77" s="144">
        <v>651.02800000000002</v>
      </c>
      <c r="BT77" s="163">
        <v>633.17999999999995</v>
      </c>
      <c r="BU77" s="163">
        <v>0</v>
      </c>
      <c r="BV77" s="144">
        <v>0</v>
      </c>
      <c r="BW77" s="164">
        <v>-86.664000000000001</v>
      </c>
      <c r="BX77" s="147">
        <v>0</v>
      </c>
      <c r="BY77"/>
      <c r="BZ77"/>
    </row>
    <row r="78" spans="1:78" ht="15">
      <c r="A78" s="60" t="s">
        <v>26</v>
      </c>
      <c r="B78" s="37" t="s">
        <v>133</v>
      </c>
      <c r="C78" s="145">
        <f t="shared" si="4"/>
        <v>2921.37</v>
      </c>
      <c r="D78" s="144"/>
      <c r="E78" s="144"/>
      <c r="F78" s="144"/>
      <c r="G78" s="144"/>
      <c r="H78" s="144"/>
      <c r="I78" s="144"/>
      <c r="J78" s="144"/>
      <c r="K78" s="144"/>
      <c r="L78" s="146">
        <v>0</v>
      </c>
      <c r="M78" s="145">
        <v>0</v>
      </c>
      <c r="N78" s="145">
        <v>0</v>
      </c>
      <c r="O78" s="145">
        <v>125.173</v>
      </c>
      <c r="P78" s="145">
        <v>229.56299999999999</v>
      </c>
      <c r="Q78" s="145">
        <v>0.17100000000000001</v>
      </c>
      <c r="R78" s="145">
        <v>8.5000000000000006E-2</v>
      </c>
      <c r="S78" s="145">
        <v>44.715000000000003</v>
      </c>
      <c r="T78" s="145">
        <v>0</v>
      </c>
      <c r="U78" s="145">
        <v>0</v>
      </c>
      <c r="V78" s="145">
        <v>0</v>
      </c>
      <c r="W78" s="145">
        <v>0</v>
      </c>
      <c r="X78" s="145">
        <v>18.856999999999999</v>
      </c>
      <c r="Y78" s="145">
        <v>21.975000000000001</v>
      </c>
      <c r="Z78" s="145">
        <v>1.421</v>
      </c>
      <c r="AA78" s="145">
        <v>0</v>
      </c>
      <c r="AB78" s="145">
        <v>10.55</v>
      </c>
      <c r="AC78" s="145">
        <v>0</v>
      </c>
      <c r="AD78" s="145">
        <v>912.88599999999997</v>
      </c>
      <c r="AE78" s="145">
        <v>587.35</v>
      </c>
      <c r="AF78" s="145">
        <v>0</v>
      </c>
      <c r="AG78" s="145">
        <v>0</v>
      </c>
      <c r="AH78" s="145">
        <v>0</v>
      </c>
      <c r="AI78" s="145">
        <v>15.206</v>
      </c>
      <c r="AJ78" s="145">
        <v>687.00099999999998</v>
      </c>
      <c r="AK78" s="145">
        <v>0</v>
      </c>
      <c r="AL78" s="145">
        <v>0</v>
      </c>
      <c r="AM78" s="145">
        <v>16.925999999999998</v>
      </c>
      <c r="AN78" s="145">
        <v>0</v>
      </c>
      <c r="AO78" s="145">
        <v>71.061999999999998</v>
      </c>
      <c r="AP78" s="145">
        <v>0</v>
      </c>
      <c r="AQ78" s="145">
        <v>0</v>
      </c>
      <c r="AR78" s="145">
        <v>0</v>
      </c>
      <c r="AS78" s="145">
        <v>0</v>
      </c>
      <c r="AT78" s="145">
        <v>0</v>
      </c>
      <c r="AU78" s="145">
        <v>0</v>
      </c>
      <c r="AV78" s="145">
        <v>0.376</v>
      </c>
      <c r="AW78" s="145">
        <v>10.382</v>
      </c>
      <c r="AX78" s="145">
        <v>0</v>
      </c>
      <c r="AY78" s="145">
        <v>0</v>
      </c>
      <c r="AZ78" s="145">
        <v>0</v>
      </c>
      <c r="BA78" s="145">
        <v>0</v>
      </c>
      <c r="BB78" s="145">
        <v>0.21099999999999999</v>
      </c>
      <c r="BC78" s="145">
        <v>0</v>
      </c>
      <c r="BD78" s="145">
        <v>0</v>
      </c>
      <c r="BE78" s="145">
        <v>0</v>
      </c>
      <c r="BF78" s="145">
        <v>0</v>
      </c>
      <c r="BG78" s="145">
        <v>0</v>
      </c>
      <c r="BH78" s="145">
        <v>0</v>
      </c>
      <c r="BI78" s="145">
        <v>0.158</v>
      </c>
      <c r="BJ78" s="145">
        <v>0</v>
      </c>
      <c r="BK78" s="145">
        <v>0</v>
      </c>
      <c r="BL78" s="159">
        <v>0</v>
      </c>
      <c r="BM78" s="160">
        <f t="shared" si="5"/>
        <v>2754.0679999999998</v>
      </c>
      <c r="BN78" s="147"/>
      <c r="BO78" s="193">
        <v>1E-3</v>
      </c>
      <c r="BP78" s="161">
        <f t="shared" si="6"/>
        <v>138.089</v>
      </c>
      <c r="BQ78" s="146">
        <f t="shared" si="7"/>
        <v>138.089</v>
      </c>
      <c r="BR78" s="162">
        <v>0</v>
      </c>
      <c r="BS78" s="144">
        <v>138.089</v>
      </c>
      <c r="BT78" s="163">
        <v>0</v>
      </c>
      <c r="BU78" s="163">
        <v>0</v>
      </c>
      <c r="BV78" s="144">
        <v>0</v>
      </c>
      <c r="BW78" s="164">
        <v>29.212</v>
      </c>
      <c r="BX78" s="147">
        <v>0</v>
      </c>
      <c r="BY78"/>
      <c r="BZ78"/>
    </row>
    <row r="79" spans="1:78" ht="15">
      <c r="A79" s="60" t="s">
        <v>27</v>
      </c>
      <c r="B79" s="37" t="s">
        <v>286</v>
      </c>
      <c r="C79" s="145">
        <f t="shared" si="4"/>
        <v>5982.4499999999989</v>
      </c>
      <c r="D79" s="144"/>
      <c r="E79" s="144"/>
      <c r="F79" s="144"/>
      <c r="G79" s="144"/>
      <c r="H79" s="144"/>
      <c r="I79" s="144"/>
      <c r="J79" s="144"/>
      <c r="K79" s="144"/>
      <c r="L79" s="146">
        <v>0</v>
      </c>
      <c r="M79" s="145">
        <v>0</v>
      </c>
      <c r="N79" s="145">
        <v>0</v>
      </c>
      <c r="O79" s="145">
        <v>6.0709999999999997</v>
      </c>
      <c r="P79" s="145">
        <v>160.709</v>
      </c>
      <c r="Q79" s="145">
        <v>4.0000000000000001E-3</v>
      </c>
      <c r="R79" s="145">
        <v>0.152</v>
      </c>
      <c r="S79" s="145">
        <v>30.431000000000001</v>
      </c>
      <c r="T79" s="145">
        <v>0</v>
      </c>
      <c r="U79" s="145">
        <v>0</v>
      </c>
      <c r="V79" s="145">
        <v>0</v>
      </c>
      <c r="W79" s="145">
        <v>0</v>
      </c>
      <c r="X79" s="145">
        <v>240.72499999999999</v>
      </c>
      <c r="Y79" s="145">
        <v>96.691000000000003</v>
      </c>
      <c r="Z79" s="145">
        <v>3.1509999999999998</v>
      </c>
      <c r="AA79" s="145">
        <v>0.86099999999999999</v>
      </c>
      <c r="AB79" s="145">
        <v>0</v>
      </c>
      <c r="AC79" s="145">
        <v>0</v>
      </c>
      <c r="AD79" s="145">
        <v>0</v>
      </c>
      <c r="AE79" s="145">
        <v>3741.395</v>
      </c>
      <c r="AF79" s="145">
        <v>0.16800000000000001</v>
      </c>
      <c r="AG79" s="145">
        <v>0</v>
      </c>
      <c r="AH79" s="145">
        <v>8.65</v>
      </c>
      <c r="AI79" s="145">
        <v>0</v>
      </c>
      <c r="AJ79" s="145">
        <v>0</v>
      </c>
      <c r="AK79" s="145">
        <v>0</v>
      </c>
      <c r="AL79" s="145">
        <v>0</v>
      </c>
      <c r="AM79" s="145">
        <v>0</v>
      </c>
      <c r="AN79" s="145">
        <v>0</v>
      </c>
      <c r="AO79" s="145">
        <v>531.447</v>
      </c>
      <c r="AP79" s="145">
        <v>0</v>
      </c>
      <c r="AQ79" s="145">
        <v>0</v>
      </c>
      <c r="AR79" s="145">
        <v>0</v>
      </c>
      <c r="AS79" s="145">
        <v>0</v>
      </c>
      <c r="AT79" s="145">
        <v>0</v>
      </c>
      <c r="AU79" s="145">
        <v>0</v>
      </c>
      <c r="AV79" s="145">
        <v>0</v>
      </c>
      <c r="AW79" s="145">
        <v>71.661000000000001</v>
      </c>
      <c r="AX79" s="145">
        <v>0</v>
      </c>
      <c r="AY79" s="145">
        <v>0</v>
      </c>
      <c r="AZ79" s="145">
        <v>3.5259999999999998</v>
      </c>
      <c r="BA79" s="145">
        <v>0</v>
      </c>
      <c r="BB79" s="145">
        <v>0</v>
      </c>
      <c r="BC79" s="145">
        <v>0</v>
      </c>
      <c r="BD79" s="145">
        <v>0</v>
      </c>
      <c r="BE79" s="145">
        <v>0</v>
      </c>
      <c r="BF79" s="145">
        <v>0</v>
      </c>
      <c r="BG79" s="145">
        <v>0</v>
      </c>
      <c r="BH79" s="145">
        <v>0</v>
      </c>
      <c r="BI79" s="145">
        <v>0.40600000000000003</v>
      </c>
      <c r="BJ79" s="145">
        <v>0</v>
      </c>
      <c r="BK79" s="145">
        <v>0</v>
      </c>
      <c r="BL79" s="159">
        <v>0</v>
      </c>
      <c r="BM79" s="160">
        <f t="shared" si="5"/>
        <v>4896.0479999999989</v>
      </c>
      <c r="BN79" s="147"/>
      <c r="BO79" s="193">
        <v>0.20499999999999999</v>
      </c>
      <c r="BP79" s="161">
        <f t="shared" si="6"/>
        <v>264.28800000000001</v>
      </c>
      <c r="BQ79" s="146">
        <f t="shared" si="7"/>
        <v>264.28800000000001</v>
      </c>
      <c r="BR79" s="162">
        <v>0</v>
      </c>
      <c r="BS79" s="144">
        <v>264.28800000000001</v>
      </c>
      <c r="BT79" s="163">
        <v>0</v>
      </c>
      <c r="BU79" s="163">
        <v>0</v>
      </c>
      <c r="BV79" s="144">
        <v>0</v>
      </c>
      <c r="BW79" s="164">
        <v>821.90899999999999</v>
      </c>
      <c r="BX79" s="147">
        <v>0</v>
      </c>
      <c r="BY79"/>
      <c r="BZ79"/>
    </row>
    <row r="80" spans="1:78" ht="15">
      <c r="A80" s="60" t="s">
        <v>28</v>
      </c>
      <c r="B80" s="37" t="s">
        <v>134</v>
      </c>
      <c r="C80" s="145">
        <f t="shared" si="4"/>
        <v>7415.4050000000007</v>
      </c>
      <c r="D80" s="144"/>
      <c r="E80" s="144"/>
      <c r="F80" s="144"/>
      <c r="G80" s="144"/>
      <c r="H80" s="144"/>
      <c r="I80" s="144"/>
      <c r="J80" s="144"/>
      <c r="K80" s="144"/>
      <c r="L80" s="146">
        <v>7.2999999999999995E-2</v>
      </c>
      <c r="M80" s="145">
        <v>0</v>
      </c>
      <c r="N80" s="145">
        <v>0.245</v>
      </c>
      <c r="O80" s="145">
        <v>580.94500000000005</v>
      </c>
      <c r="P80" s="145">
        <v>48.597000000000001</v>
      </c>
      <c r="Q80" s="145">
        <v>0.17799999999999999</v>
      </c>
      <c r="R80" s="145">
        <v>9.6199999999999992</v>
      </c>
      <c r="S80" s="145">
        <v>60.466000000000001</v>
      </c>
      <c r="T80" s="145">
        <v>0</v>
      </c>
      <c r="U80" s="145">
        <v>34.04</v>
      </c>
      <c r="V80" s="145">
        <v>9.07</v>
      </c>
      <c r="W80" s="145">
        <v>0.45100000000000001</v>
      </c>
      <c r="X80" s="145">
        <v>1.054</v>
      </c>
      <c r="Y80" s="145">
        <v>406.83300000000003</v>
      </c>
      <c r="Z80" s="145">
        <v>11.265000000000001</v>
      </c>
      <c r="AA80" s="145">
        <v>20.628</v>
      </c>
      <c r="AB80" s="145">
        <v>66.948999999999998</v>
      </c>
      <c r="AC80" s="145">
        <v>1.369</v>
      </c>
      <c r="AD80" s="145">
        <v>3.4000000000000002E-2</v>
      </c>
      <c r="AE80" s="145">
        <v>1345.528</v>
      </c>
      <c r="AF80" s="145">
        <v>10.701000000000001</v>
      </c>
      <c r="AG80" s="145">
        <v>9.4730000000000008</v>
      </c>
      <c r="AH80" s="145">
        <v>51.121000000000002</v>
      </c>
      <c r="AI80" s="145">
        <v>28.018000000000001</v>
      </c>
      <c r="AJ80" s="145">
        <v>31.794</v>
      </c>
      <c r="AK80" s="145">
        <v>1.147</v>
      </c>
      <c r="AL80" s="145">
        <v>69.918000000000006</v>
      </c>
      <c r="AM80" s="145">
        <v>14.420999999999999</v>
      </c>
      <c r="AN80" s="145">
        <v>1E-3</v>
      </c>
      <c r="AO80" s="145">
        <v>349.72800000000001</v>
      </c>
      <c r="AP80" s="145">
        <v>39.783000000000001</v>
      </c>
      <c r="AQ80" s="145">
        <v>3.2280000000000002</v>
      </c>
      <c r="AR80" s="145">
        <v>1.833</v>
      </c>
      <c r="AS80" s="145">
        <v>0.37</v>
      </c>
      <c r="AT80" s="145">
        <v>0</v>
      </c>
      <c r="AU80" s="145">
        <v>0</v>
      </c>
      <c r="AV80" s="145">
        <v>0.97899999999999998</v>
      </c>
      <c r="AW80" s="145">
        <v>25.664999999999999</v>
      </c>
      <c r="AX80" s="145">
        <v>77.272999999999996</v>
      </c>
      <c r="AY80" s="145">
        <v>7.5999999999999998E-2</v>
      </c>
      <c r="AZ80" s="145">
        <v>0.28699999999999998</v>
      </c>
      <c r="BA80" s="145">
        <v>1.891</v>
      </c>
      <c r="BB80" s="145">
        <v>2.1659999999999999</v>
      </c>
      <c r="BC80" s="145">
        <v>36.453000000000003</v>
      </c>
      <c r="BD80" s="145">
        <v>4.8000000000000001E-2</v>
      </c>
      <c r="BE80" s="145">
        <v>12.593</v>
      </c>
      <c r="BF80" s="145">
        <v>21.445</v>
      </c>
      <c r="BG80" s="145">
        <v>1.0489999999999999</v>
      </c>
      <c r="BH80" s="145">
        <v>0</v>
      </c>
      <c r="BI80" s="145">
        <v>12.737</v>
      </c>
      <c r="BJ80" s="145">
        <v>0</v>
      </c>
      <c r="BK80" s="145">
        <v>0</v>
      </c>
      <c r="BL80" s="159">
        <v>0</v>
      </c>
      <c r="BM80" s="160">
        <f t="shared" si="5"/>
        <v>3401.5430000000001</v>
      </c>
      <c r="BN80" s="147"/>
      <c r="BO80" s="193">
        <v>0</v>
      </c>
      <c r="BP80" s="161">
        <f t="shared" si="6"/>
        <v>117.26600000000001</v>
      </c>
      <c r="BQ80" s="146">
        <f t="shared" si="7"/>
        <v>117.26600000000001</v>
      </c>
      <c r="BR80" s="162">
        <v>0</v>
      </c>
      <c r="BS80" s="144">
        <v>117.26600000000001</v>
      </c>
      <c r="BT80" s="163">
        <v>0</v>
      </c>
      <c r="BU80" s="163">
        <v>0</v>
      </c>
      <c r="BV80" s="144">
        <v>4051.346</v>
      </c>
      <c r="BW80" s="164">
        <v>-154.75</v>
      </c>
      <c r="BX80" s="147">
        <v>0</v>
      </c>
      <c r="BY80"/>
      <c r="BZ80"/>
    </row>
    <row r="81" spans="1:78" ht="15">
      <c r="A81" s="60" t="s">
        <v>29</v>
      </c>
      <c r="B81" s="37" t="s">
        <v>205</v>
      </c>
      <c r="C81" s="145">
        <f t="shared" si="4"/>
        <v>2155.0810000000001</v>
      </c>
      <c r="D81" s="144"/>
      <c r="E81" s="144"/>
      <c r="F81" s="144"/>
      <c r="G81" s="144"/>
      <c r="H81" s="144"/>
      <c r="I81" s="144"/>
      <c r="J81" s="144"/>
      <c r="K81" s="144"/>
      <c r="L81" s="146">
        <v>0</v>
      </c>
      <c r="M81" s="145">
        <v>0</v>
      </c>
      <c r="N81" s="145">
        <v>0</v>
      </c>
      <c r="O81" s="145">
        <v>0</v>
      </c>
      <c r="P81" s="145">
        <v>17.388000000000002</v>
      </c>
      <c r="Q81" s="145">
        <v>0</v>
      </c>
      <c r="R81" s="145">
        <v>0.60599999999999998</v>
      </c>
      <c r="S81" s="145">
        <v>15.984</v>
      </c>
      <c r="T81" s="145">
        <v>0</v>
      </c>
      <c r="U81" s="145">
        <v>5.0999999999999997E-2</v>
      </c>
      <c r="V81" s="145">
        <v>0</v>
      </c>
      <c r="W81" s="145">
        <v>0</v>
      </c>
      <c r="X81" s="145">
        <v>2.9000000000000001E-2</v>
      </c>
      <c r="Y81" s="145">
        <v>0</v>
      </c>
      <c r="Z81" s="145">
        <v>164.416</v>
      </c>
      <c r="AA81" s="145">
        <v>4.4660000000000002</v>
      </c>
      <c r="AB81" s="145">
        <v>0</v>
      </c>
      <c r="AC81" s="145">
        <v>0</v>
      </c>
      <c r="AD81" s="145">
        <v>0</v>
      </c>
      <c r="AE81" s="145">
        <v>0</v>
      </c>
      <c r="AF81" s="145">
        <v>0</v>
      </c>
      <c r="AG81" s="145">
        <v>0</v>
      </c>
      <c r="AH81" s="145">
        <v>7.8819999999999997</v>
      </c>
      <c r="AI81" s="145">
        <v>0</v>
      </c>
      <c r="AJ81" s="145">
        <v>0</v>
      </c>
      <c r="AK81" s="145">
        <v>0</v>
      </c>
      <c r="AL81" s="145">
        <v>0</v>
      </c>
      <c r="AM81" s="145">
        <v>0</v>
      </c>
      <c r="AN81" s="145">
        <v>0</v>
      </c>
      <c r="AO81" s="145">
        <v>0</v>
      </c>
      <c r="AP81" s="145">
        <v>0</v>
      </c>
      <c r="AQ81" s="145">
        <v>0</v>
      </c>
      <c r="AR81" s="145">
        <v>0</v>
      </c>
      <c r="AS81" s="145">
        <v>0</v>
      </c>
      <c r="AT81" s="145">
        <v>0</v>
      </c>
      <c r="AU81" s="145">
        <v>0</v>
      </c>
      <c r="AV81" s="145">
        <v>0</v>
      </c>
      <c r="AW81" s="145">
        <v>0</v>
      </c>
      <c r="AX81" s="145">
        <v>1.6930000000000001</v>
      </c>
      <c r="AY81" s="145">
        <v>0</v>
      </c>
      <c r="AZ81" s="145">
        <v>0</v>
      </c>
      <c r="BA81" s="145">
        <v>0</v>
      </c>
      <c r="BB81" s="145">
        <v>0</v>
      </c>
      <c r="BC81" s="145">
        <v>0</v>
      </c>
      <c r="BD81" s="145">
        <v>0</v>
      </c>
      <c r="BE81" s="145">
        <v>0</v>
      </c>
      <c r="BF81" s="145">
        <v>0</v>
      </c>
      <c r="BG81" s="145">
        <v>0</v>
      </c>
      <c r="BH81" s="145">
        <v>0</v>
      </c>
      <c r="BI81" s="145">
        <v>1.248</v>
      </c>
      <c r="BJ81" s="145">
        <v>0</v>
      </c>
      <c r="BK81" s="145">
        <v>0</v>
      </c>
      <c r="BL81" s="159">
        <v>0</v>
      </c>
      <c r="BM81" s="160">
        <f t="shared" si="5"/>
        <v>213.76300000000001</v>
      </c>
      <c r="BN81" s="147"/>
      <c r="BO81" s="193">
        <v>3.5999999999999997E-2</v>
      </c>
      <c r="BP81" s="161">
        <f t="shared" si="6"/>
        <v>876.49400000000003</v>
      </c>
      <c r="BQ81" s="146">
        <f t="shared" si="7"/>
        <v>876.49400000000003</v>
      </c>
      <c r="BR81" s="162">
        <v>0</v>
      </c>
      <c r="BS81" s="144">
        <v>876.49400000000003</v>
      </c>
      <c r="BT81" s="163">
        <v>0</v>
      </c>
      <c r="BU81" s="163">
        <v>0</v>
      </c>
      <c r="BV81" s="144">
        <v>1066.5820000000001</v>
      </c>
      <c r="BW81" s="164">
        <v>-1.794</v>
      </c>
      <c r="BX81" s="147">
        <v>0</v>
      </c>
      <c r="BY81"/>
      <c r="BZ81"/>
    </row>
    <row r="82" spans="1:78" ht="15">
      <c r="A82" s="60" t="s">
        <v>30</v>
      </c>
      <c r="B82" s="37" t="s">
        <v>287</v>
      </c>
      <c r="C82" s="145">
        <f t="shared" si="4"/>
        <v>24360.182999999997</v>
      </c>
      <c r="D82" s="144"/>
      <c r="E82" s="144"/>
      <c r="F82" s="144"/>
      <c r="G82" s="144"/>
      <c r="H82" s="144"/>
      <c r="I82" s="144"/>
      <c r="J82" s="144"/>
      <c r="K82" s="144"/>
      <c r="L82" s="146">
        <v>0.49299999999999999</v>
      </c>
      <c r="M82" s="145">
        <v>2.7040000000000002</v>
      </c>
      <c r="N82" s="145">
        <v>1.2490000000000001</v>
      </c>
      <c r="O82" s="145">
        <v>128.15899999999999</v>
      </c>
      <c r="P82" s="145">
        <v>211.87799999999999</v>
      </c>
      <c r="Q82" s="145">
        <v>1.145</v>
      </c>
      <c r="R82" s="145">
        <v>6.306</v>
      </c>
      <c r="S82" s="145">
        <v>1.1439999999999999</v>
      </c>
      <c r="T82" s="145">
        <v>0</v>
      </c>
      <c r="U82" s="145">
        <v>28.385999999999999</v>
      </c>
      <c r="V82" s="145">
        <v>6.8220000000000001</v>
      </c>
      <c r="W82" s="145">
        <v>0.39400000000000002</v>
      </c>
      <c r="X82" s="145">
        <v>8.7590000000000003</v>
      </c>
      <c r="Y82" s="145">
        <v>0.90500000000000003</v>
      </c>
      <c r="Z82" s="145">
        <v>3.0179999999999998</v>
      </c>
      <c r="AA82" s="145">
        <v>226.345</v>
      </c>
      <c r="AB82" s="145">
        <v>3.923</v>
      </c>
      <c r="AC82" s="145">
        <v>336.45699999999999</v>
      </c>
      <c r="AD82" s="145">
        <v>210.40600000000001</v>
      </c>
      <c r="AE82" s="145">
        <v>237.52600000000001</v>
      </c>
      <c r="AF82" s="145">
        <v>28.815999999999999</v>
      </c>
      <c r="AG82" s="145">
        <v>17.891999999999999</v>
      </c>
      <c r="AH82" s="145">
        <v>200.56700000000001</v>
      </c>
      <c r="AI82" s="145">
        <v>135.22300000000001</v>
      </c>
      <c r="AJ82" s="145">
        <v>1855.7149999999999</v>
      </c>
      <c r="AK82" s="145">
        <v>5.5830000000000002</v>
      </c>
      <c r="AL82" s="145">
        <v>9.68</v>
      </c>
      <c r="AM82" s="145">
        <v>67.013000000000005</v>
      </c>
      <c r="AN82" s="145">
        <v>12.83</v>
      </c>
      <c r="AO82" s="145">
        <v>183.75200000000001</v>
      </c>
      <c r="AP82" s="145">
        <v>29.637</v>
      </c>
      <c r="AQ82" s="145">
        <v>41.216000000000001</v>
      </c>
      <c r="AR82" s="145">
        <v>276.74299999999999</v>
      </c>
      <c r="AS82" s="145">
        <v>160.001</v>
      </c>
      <c r="AT82" s="145">
        <v>238.45400000000001</v>
      </c>
      <c r="AU82" s="145">
        <v>18.594999999999999</v>
      </c>
      <c r="AV82" s="145">
        <v>13.324999999999999</v>
      </c>
      <c r="AW82" s="145">
        <v>7.2839999999999998</v>
      </c>
      <c r="AX82" s="145">
        <v>120.17400000000001</v>
      </c>
      <c r="AY82" s="145">
        <v>0.10199999999999999</v>
      </c>
      <c r="AZ82" s="145">
        <v>56.133000000000003</v>
      </c>
      <c r="BA82" s="145">
        <v>69.876000000000005</v>
      </c>
      <c r="BB82" s="145">
        <v>17.513000000000002</v>
      </c>
      <c r="BC82" s="145">
        <v>291.22699999999998</v>
      </c>
      <c r="BD82" s="145">
        <v>5.1509999999999998</v>
      </c>
      <c r="BE82" s="145">
        <v>86.820999999999998</v>
      </c>
      <c r="BF82" s="145">
        <v>138.04499999999999</v>
      </c>
      <c r="BG82" s="145">
        <v>8.0709999999999997</v>
      </c>
      <c r="BH82" s="145">
        <v>9.1129999999999995</v>
      </c>
      <c r="BI82" s="145">
        <v>28.035</v>
      </c>
      <c r="BJ82" s="145">
        <v>0</v>
      </c>
      <c r="BK82" s="145">
        <v>0</v>
      </c>
      <c r="BL82" s="159">
        <v>0</v>
      </c>
      <c r="BM82" s="160">
        <f t="shared" si="5"/>
        <v>5548.6059999999989</v>
      </c>
      <c r="BN82" s="147"/>
      <c r="BO82" s="193">
        <v>2.214</v>
      </c>
      <c r="BP82" s="161">
        <f t="shared" si="6"/>
        <v>7082.2300000000005</v>
      </c>
      <c r="BQ82" s="146">
        <f t="shared" si="7"/>
        <v>6920.5050000000001</v>
      </c>
      <c r="BR82" s="162">
        <v>0</v>
      </c>
      <c r="BS82" s="144">
        <v>6920.5050000000001</v>
      </c>
      <c r="BT82" s="163">
        <v>161.72499999999999</v>
      </c>
      <c r="BU82" s="163">
        <v>0</v>
      </c>
      <c r="BV82" s="144">
        <v>11655.022999999999</v>
      </c>
      <c r="BW82" s="164">
        <v>72.11</v>
      </c>
      <c r="BX82" s="147">
        <v>0</v>
      </c>
      <c r="BY82"/>
      <c r="BZ82"/>
    </row>
    <row r="83" spans="1:78" ht="15">
      <c r="A83" s="60" t="s">
        <v>31</v>
      </c>
      <c r="B83" s="37" t="s">
        <v>135</v>
      </c>
      <c r="C83" s="145">
        <f t="shared" si="4"/>
        <v>855.23699999999985</v>
      </c>
      <c r="D83" s="144"/>
      <c r="E83" s="144"/>
      <c r="F83" s="144"/>
      <c r="G83" s="144"/>
      <c r="H83" s="144"/>
      <c r="I83" s="144"/>
      <c r="J83" s="144"/>
      <c r="K83" s="144"/>
      <c r="L83" s="146">
        <v>3.61</v>
      </c>
      <c r="M83" s="145">
        <v>44.555999999999997</v>
      </c>
      <c r="N83" s="145">
        <v>11.268000000000001</v>
      </c>
      <c r="O83" s="145">
        <v>16.212</v>
      </c>
      <c r="P83" s="145">
        <v>1.2250000000000001</v>
      </c>
      <c r="Q83" s="145">
        <v>0.996</v>
      </c>
      <c r="R83" s="145">
        <v>2.0099999999999998</v>
      </c>
      <c r="S83" s="145">
        <v>1.3660000000000001</v>
      </c>
      <c r="T83" s="145">
        <v>0</v>
      </c>
      <c r="U83" s="145">
        <v>2.137</v>
      </c>
      <c r="V83" s="145">
        <v>4.0549999999999997</v>
      </c>
      <c r="W83" s="145">
        <v>0.54200000000000004</v>
      </c>
      <c r="X83" s="145">
        <v>17.852</v>
      </c>
      <c r="Y83" s="145">
        <v>3.5139999999999998</v>
      </c>
      <c r="Z83" s="145">
        <v>1.1990000000000001</v>
      </c>
      <c r="AA83" s="145">
        <v>0</v>
      </c>
      <c r="AB83" s="145">
        <v>0.34200000000000003</v>
      </c>
      <c r="AC83" s="145">
        <v>15.284000000000001</v>
      </c>
      <c r="AD83" s="145">
        <v>12.968</v>
      </c>
      <c r="AE83" s="145">
        <v>8.4939999999999998</v>
      </c>
      <c r="AF83" s="145">
        <v>4.2779999999999996</v>
      </c>
      <c r="AG83" s="145">
        <v>4.875</v>
      </c>
      <c r="AH83" s="145">
        <v>6.4779999999999998</v>
      </c>
      <c r="AI83" s="145">
        <v>9.8420000000000005</v>
      </c>
      <c r="AJ83" s="145">
        <v>0</v>
      </c>
      <c r="AK83" s="145">
        <v>110.145</v>
      </c>
      <c r="AL83" s="145">
        <v>158.42500000000001</v>
      </c>
      <c r="AM83" s="145">
        <v>18.177</v>
      </c>
      <c r="AN83" s="145">
        <v>0.376</v>
      </c>
      <c r="AO83" s="145">
        <v>9.0459999999999994</v>
      </c>
      <c r="AP83" s="145">
        <v>5.64</v>
      </c>
      <c r="AQ83" s="145">
        <v>1.4339999999999999</v>
      </c>
      <c r="AR83" s="145">
        <v>22.818000000000001</v>
      </c>
      <c r="AS83" s="145">
        <v>1.2989999999999999</v>
      </c>
      <c r="AT83" s="145">
        <v>0</v>
      </c>
      <c r="AU83" s="145">
        <v>3.1949999999999998</v>
      </c>
      <c r="AV83" s="145">
        <v>2.0819999999999999</v>
      </c>
      <c r="AW83" s="145">
        <v>6.1260000000000003</v>
      </c>
      <c r="AX83" s="145">
        <v>1.3380000000000001</v>
      </c>
      <c r="AY83" s="145">
        <v>0</v>
      </c>
      <c r="AZ83" s="145">
        <v>9.3729999999999993</v>
      </c>
      <c r="BA83" s="145">
        <v>4.3070000000000004</v>
      </c>
      <c r="BB83" s="145">
        <v>1.0589999999999999</v>
      </c>
      <c r="BC83" s="145">
        <v>33.643999999999998</v>
      </c>
      <c r="BD83" s="145">
        <v>0.82899999999999996</v>
      </c>
      <c r="BE83" s="145">
        <v>7.6020000000000003</v>
      </c>
      <c r="BF83" s="145">
        <v>9.3420000000000005</v>
      </c>
      <c r="BG83" s="145">
        <v>2.827</v>
      </c>
      <c r="BH83" s="145">
        <v>0</v>
      </c>
      <c r="BI83" s="145">
        <v>5.3890000000000002</v>
      </c>
      <c r="BJ83" s="145">
        <v>0</v>
      </c>
      <c r="BK83" s="145">
        <v>0</v>
      </c>
      <c r="BL83" s="159">
        <v>0</v>
      </c>
      <c r="BM83" s="160">
        <f t="shared" si="5"/>
        <v>587.57599999999991</v>
      </c>
      <c r="BN83" s="147"/>
      <c r="BO83" s="193">
        <v>259.06400000000002</v>
      </c>
      <c r="BP83" s="161">
        <f t="shared" si="6"/>
        <v>0</v>
      </c>
      <c r="BQ83" s="146">
        <f t="shared" si="7"/>
        <v>0</v>
      </c>
      <c r="BR83" s="162">
        <v>0</v>
      </c>
      <c r="BS83" s="144">
        <v>0</v>
      </c>
      <c r="BT83" s="163">
        <v>0</v>
      </c>
      <c r="BU83" s="163">
        <v>0</v>
      </c>
      <c r="BV83" s="144">
        <v>1.321</v>
      </c>
      <c r="BW83" s="164">
        <v>7.2759999999999998</v>
      </c>
      <c r="BX83" s="147">
        <v>0</v>
      </c>
      <c r="BY83"/>
      <c r="BZ83"/>
    </row>
    <row r="84" spans="1:78" ht="15">
      <c r="A84" s="60" t="s">
        <v>32</v>
      </c>
      <c r="B84" s="37" t="s">
        <v>207</v>
      </c>
      <c r="C84" s="145">
        <f t="shared" si="4"/>
        <v>10376.585000000003</v>
      </c>
      <c r="D84" s="144"/>
      <c r="E84" s="144"/>
      <c r="F84" s="144"/>
      <c r="G84" s="144"/>
      <c r="H84" s="144"/>
      <c r="I84" s="144"/>
      <c r="J84" s="144"/>
      <c r="K84" s="144"/>
      <c r="L84" s="146">
        <v>8.5589999999999993</v>
      </c>
      <c r="M84" s="145">
        <v>332.64299999999997</v>
      </c>
      <c r="N84" s="145">
        <v>91.638000000000005</v>
      </c>
      <c r="O84" s="145">
        <v>305.512</v>
      </c>
      <c r="P84" s="145">
        <v>55.156999999999996</v>
      </c>
      <c r="Q84" s="145">
        <v>4.0039999999999996</v>
      </c>
      <c r="R84" s="145">
        <v>38.06</v>
      </c>
      <c r="S84" s="145">
        <v>23.87</v>
      </c>
      <c r="T84" s="145">
        <v>0</v>
      </c>
      <c r="U84" s="145">
        <v>20.803999999999998</v>
      </c>
      <c r="V84" s="145">
        <v>24.361000000000001</v>
      </c>
      <c r="W84" s="145">
        <v>7.1950000000000003</v>
      </c>
      <c r="X84" s="145">
        <v>7.1159999999999997</v>
      </c>
      <c r="Y84" s="145">
        <v>5.5129999999999999</v>
      </c>
      <c r="Z84" s="145">
        <v>14.727</v>
      </c>
      <c r="AA84" s="145">
        <v>18.46</v>
      </c>
      <c r="AB84" s="145">
        <v>26.212</v>
      </c>
      <c r="AC84" s="145">
        <v>785.87800000000004</v>
      </c>
      <c r="AD84" s="145">
        <v>73.981999999999999</v>
      </c>
      <c r="AE84" s="145">
        <v>547.21699999999998</v>
      </c>
      <c r="AF84" s="145">
        <v>27.791</v>
      </c>
      <c r="AG84" s="145">
        <v>58.472999999999999</v>
      </c>
      <c r="AH84" s="145">
        <v>123.72499999999999</v>
      </c>
      <c r="AI84" s="145">
        <v>447.35899999999998</v>
      </c>
      <c r="AJ84" s="145">
        <v>72.088999999999999</v>
      </c>
      <c r="AK84" s="145">
        <v>4.8</v>
      </c>
      <c r="AL84" s="145">
        <v>25.202000000000002</v>
      </c>
      <c r="AM84" s="145">
        <v>404.48500000000001</v>
      </c>
      <c r="AN84" s="145">
        <v>8.6310000000000002</v>
      </c>
      <c r="AO84" s="145">
        <v>1260.749</v>
      </c>
      <c r="AP84" s="145">
        <v>243.453</v>
      </c>
      <c r="AQ84" s="145">
        <v>36.573</v>
      </c>
      <c r="AR84" s="145">
        <v>322.24299999999999</v>
      </c>
      <c r="AS84" s="145">
        <v>1.6910000000000001</v>
      </c>
      <c r="AT84" s="145">
        <v>364.11700000000002</v>
      </c>
      <c r="AU84" s="145">
        <v>19.602</v>
      </c>
      <c r="AV84" s="145">
        <v>12.814</v>
      </c>
      <c r="AW84" s="145">
        <v>52.368000000000002</v>
      </c>
      <c r="AX84" s="145">
        <v>24.757000000000001</v>
      </c>
      <c r="AY84" s="145">
        <v>0.193</v>
      </c>
      <c r="AZ84" s="145">
        <v>2.1440000000000001</v>
      </c>
      <c r="BA84" s="145">
        <v>10.298</v>
      </c>
      <c r="BB84" s="145">
        <v>7.0369999999999999</v>
      </c>
      <c r="BC84" s="145">
        <v>555.495</v>
      </c>
      <c r="BD84" s="145">
        <v>21.72</v>
      </c>
      <c r="BE84" s="145">
        <v>95.834999999999994</v>
      </c>
      <c r="BF84" s="145">
        <v>83.143000000000001</v>
      </c>
      <c r="BG84" s="145">
        <v>7.0190000000000001</v>
      </c>
      <c r="BH84" s="145">
        <v>10.816000000000001</v>
      </c>
      <c r="BI84" s="145">
        <v>107.989</v>
      </c>
      <c r="BJ84" s="145">
        <v>0</v>
      </c>
      <c r="BK84" s="145">
        <v>0</v>
      </c>
      <c r="BL84" s="159">
        <v>0</v>
      </c>
      <c r="BM84" s="160">
        <f t="shared" si="5"/>
        <v>6803.5190000000021</v>
      </c>
      <c r="BN84" s="147"/>
      <c r="BO84" s="193">
        <v>0</v>
      </c>
      <c r="BP84" s="161">
        <f t="shared" si="6"/>
        <v>3573.0659999999998</v>
      </c>
      <c r="BQ84" s="146">
        <f t="shared" si="7"/>
        <v>3573.0659999999998</v>
      </c>
      <c r="BR84" s="162">
        <v>0</v>
      </c>
      <c r="BS84" s="144">
        <v>3573.0659999999998</v>
      </c>
      <c r="BT84" s="163">
        <v>0</v>
      </c>
      <c r="BU84" s="163">
        <v>0</v>
      </c>
      <c r="BV84" s="144">
        <v>0</v>
      </c>
      <c r="BW84" s="164">
        <v>0</v>
      </c>
      <c r="BX84" s="147">
        <v>0</v>
      </c>
      <c r="BY84"/>
      <c r="BZ84"/>
    </row>
    <row r="85" spans="1:78" ht="15">
      <c r="A85" s="60" t="s">
        <v>33</v>
      </c>
      <c r="B85" s="37" t="s">
        <v>136</v>
      </c>
      <c r="C85" s="145">
        <f t="shared" si="4"/>
        <v>3447.0389999999998</v>
      </c>
      <c r="D85" s="144"/>
      <c r="E85" s="144"/>
      <c r="F85" s="144"/>
      <c r="G85" s="144"/>
      <c r="H85" s="144"/>
      <c r="I85" s="144"/>
      <c r="J85" s="144"/>
      <c r="K85" s="144"/>
      <c r="L85" s="146">
        <v>336.84800000000001</v>
      </c>
      <c r="M85" s="145">
        <v>19.170999999999999</v>
      </c>
      <c r="N85" s="145">
        <v>0.34399999999999997</v>
      </c>
      <c r="O85" s="145">
        <v>86.518000000000001</v>
      </c>
      <c r="P85" s="145">
        <v>2.512</v>
      </c>
      <c r="Q85" s="145">
        <v>0.28499999999999998</v>
      </c>
      <c r="R85" s="145">
        <v>1.972</v>
      </c>
      <c r="S85" s="145">
        <v>4.6890000000000001</v>
      </c>
      <c r="T85" s="145">
        <v>0</v>
      </c>
      <c r="U85" s="145">
        <v>3.0750000000000002</v>
      </c>
      <c r="V85" s="145">
        <v>0.66700000000000004</v>
      </c>
      <c r="W85" s="145">
        <v>0.23</v>
      </c>
      <c r="X85" s="145">
        <v>14.862</v>
      </c>
      <c r="Y85" s="145">
        <v>1.4359999999999999</v>
      </c>
      <c r="Z85" s="145">
        <v>0.63100000000000001</v>
      </c>
      <c r="AA85" s="145">
        <v>5.367</v>
      </c>
      <c r="AB85" s="145">
        <v>3.9780000000000002</v>
      </c>
      <c r="AC85" s="145">
        <v>14.792</v>
      </c>
      <c r="AD85" s="145">
        <v>0</v>
      </c>
      <c r="AE85" s="145">
        <v>196.124</v>
      </c>
      <c r="AF85" s="145">
        <v>18.911999999999999</v>
      </c>
      <c r="AG85" s="145">
        <v>16.821999999999999</v>
      </c>
      <c r="AH85" s="145">
        <v>39.896999999999998</v>
      </c>
      <c r="AI85" s="145">
        <v>182.886</v>
      </c>
      <c r="AJ85" s="145">
        <v>11.76</v>
      </c>
      <c r="AK85" s="145">
        <v>5.0490000000000004</v>
      </c>
      <c r="AL85" s="145">
        <v>3.5489999999999999</v>
      </c>
      <c r="AM85" s="145">
        <v>124.027</v>
      </c>
      <c r="AN85" s="145">
        <v>2.4289999999999998</v>
      </c>
      <c r="AO85" s="145">
        <v>635.87400000000002</v>
      </c>
      <c r="AP85" s="145">
        <v>73.506</v>
      </c>
      <c r="AQ85" s="145">
        <v>3.863</v>
      </c>
      <c r="AR85" s="145">
        <v>7.1420000000000003</v>
      </c>
      <c r="AS85" s="145">
        <v>0.377</v>
      </c>
      <c r="AT85" s="145">
        <v>31.36</v>
      </c>
      <c r="AU85" s="145">
        <v>1.631</v>
      </c>
      <c r="AV85" s="145">
        <v>0.53500000000000003</v>
      </c>
      <c r="AW85" s="145">
        <v>12.755000000000001</v>
      </c>
      <c r="AX85" s="145">
        <v>7.5549999999999997</v>
      </c>
      <c r="AY85" s="145">
        <v>3.3000000000000002E-2</v>
      </c>
      <c r="AZ85" s="145">
        <v>0.98099999999999998</v>
      </c>
      <c r="BA85" s="145">
        <v>4.931</v>
      </c>
      <c r="BB85" s="145">
        <v>2.06</v>
      </c>
      <c r="BC85" s="145">
        <v>157.66399999999999</v>
      </c>
      <c r="BD85" s="145">
        <v>3.8380000000000001</v>
      </c>
      <c r="BE85" s="145">
        <v>42.609000000000002</v>
      </c>
      <c r="BF85" s="145">
        <v>31.873999999999999</v>
      </c>
      <c r="BG85" s="145">
        <v>3.1379999999999999</v>
      </c>
      <c r="BH85" s="145">
        <v>7.21</v>
      </c>
      <c r="BI85" s="145">
        <v>69.322999999999993</v>
      </c>
      <c r="BJ85" s="145">
        <v>0</v>
      </c>
      <c r="BK85" s="145">
        <v>0</v>
      </c>
      <c r="BL85" s="159">
        <v>0</v>
      </c>
      <c r="BM85" s="160">
        <f t="shared" si="5"/>
        <v>2197.0909999999999</v>
      </c>
      <c r="BN85" s="147"/>
      <c r="BO85" s="193">
        <v>0</v>
      </c>
      <c r="BP85" s="161">
        <f t="shared" si="6"/>
        <v>1250.7570000000001</v>
      </c>
      <c r="BQ85" s="146">
        <f t="shared" si="7"/>
        <v>1250.7570000000001</v>
      </c>
      <c r="BR85" s="162">
        <v>0</v>
      </c>
      <c r="BS85" s="144">
        <v>1250.7570000000001</v>
      </c>
      <c r="BT85" s="163">
        <v>0</v>
      </c>
      <c r="BU85" s="163">
        <v>0</v>
      </c>
      <c r="BV85" s="144">
        <v>0</v>
      </c>
      <c r="BW85" s="164">
        <v>-0.80900000000000005</v>
      </c>
      <c r="BX85" s="147">
        <v>0</v>
      </c>
      <c r="BY85"/>
      <c r="BZ85"/>
    </row>
    <row r="86" spans="1:78" ht="15">
      <c r="A86" s="60" t="s">
        <v>34</v>
      </c>
      <c r="B86" s="37" t="s">
        <v>197</v>
      </c>
      <c r="C86" s="145">
        <f t="shared" si="4"/>
        <v>37418.191999999995</v>
      </c>
      <c r="D86" s="144"/>
      <c r="E86" s="144"/>
      <c r="F86" s="144"/>
      <c r="G86" s="144"/>
      <c r="H86" s="144"/>
      <c r="I86" s="144"/>
      <c r="J86" s="144"/>
      <c r="K86" s="144"/>
      <c r="L86" s="146">
        <v>0.16500000000000001</v>
      </c>
      <c r="M86" s="145">
        <v>0</v>
      </c>
      <c r="N86" s="145">
        <v>0</v>
      </c>
      <c r="O86" s="145">
        <v>43.899000000000001</v>
      </c>
      <c r="P86" s="145">
        <v>25.010999999999999</v>
      </c>
      <c r="Q86" s="145">
        <v>0.48299999999999998</v>
      </c>
      <c r="R86" s="145">
        <v>2.3319999999999999</v>
      </c>
      <c r="S86" s="145">
        <v>4.4480000000000004</v>
      </c>
      <c r="T86" s="145">
        <v>0</v>
      </c>
      <c r="U86" s="145">
        <v>3.988</v>
      </c>
      <c r="V86" s="145">
        <v>2.9809999999999999</v>
      </c>
      <c r="W86" s="145">
        <v>0.34899999999999998</v>
      </c>
      <c r="X86" s="145">
        <v>0.6</v>
      </c>
      <c r="Y86" s="145">
        <v>6.2430000000000003</v>
      </c>
      <c r="Z86" s="145">
        <v>4.5270000000000001</v>
      </c>
      <c r="AA86" s="145">
        <v>15.795999999999999</v>
      </c>
      <c r="AB86" s="145">
        <v>12.113</v>
      </c>
      <c r="AC86" s="145">
        <v>0</v>
      </c>
      <c r="AD86" s="145">
        <v>6.4969999999999999</v>
      </c>
      <c r="AE86" s="145">
        <v>6889.5770000000002</v>
      </c>
      <c r="AF86" s="145">
        <v>3.77</v>
      </c>
      <c r="AG86" s="145">
        <v>14.875</v>
      </c>
      <c r="AH86" s="145">
        <v>61.478000000000002</v>
      </c>
      <c r="AI86" s="145">
        <v>67.594999999999999</v>
      </c>
      <c r="AJ86" s="145">
        <v>0.64600000000000002</v>
      </c>
      <c r="AK86" s="145">
        <v>0</v>
      </c>
      <c r="AL86" s="145">
        <v>3.7839999999999998</v>
      </c>
      <c r="AM86" s="145">
        <v>8.0000000000000002E-3</v>
      </c>
      <c r="AN86" s="145">
        <v>2.8940000000000001</v>
      </c>
      <c r="AO86" s="145">
        <v>710.79</v>
      </c>
      <c r="AP86" s="145">
        <v>36.776000000000003</v>
      </c>
      <c r="AQ86" s="145">
        <v>9.1170000000000009</v>
      </c>
      <c r="AR86" s="145">
        <v>53.247</v>
      </c>
      <c r="AS86" s="145">
        <v>0.47399999999999998</v>
      </c>
      <c r="AT86" s="145">
        <v>0</v>
      </c>
      <c r="AU86" s="145">
        <v>4.4400000000000004</v>
      </c>
      <c r="AV86" s="145">
        <v>2.363</v>
      </c>
      <c r="AW86" s="145">
        <v>268.42099999999999</v>
      </c>
      <c r="AX86" s="145">
        <v>833.13099999999997</v>
      </c>
      <c r="AY86" s="145">
        <v>0.4</v>
      </c>
      <c r="AZ86" s="145">
        <v>9.0489999999999995</v>
      </c>
      <c r="BA86" s="145">
        <v>45.777000000000001</v>
      </c>
      <c r="BB86" s="145">
        <v>8.1440000000000001</v>
      </c>
      <c r="BC86" s="145">
        <v>45.926000000000002</v>
      </c>
      <c r="BD86" s="145">
        <v>2.3250000000000002</v>
      </c>
      <c r="BE86" s="145">
        <v>21.05</v>
      </c>
      <c r="BF86" s="145">
        <v>20.791</v>
      </c>
      <c r="BG86" s="145">
        <v>10.958</v>
      </c>
      <c r="BH86" s="145">
        <v>30.085000000000001</v>
      </c>
      <c r="BI86" s="145">
        <v>2.3490000000000002</v>
      </c>
      <c r="BJ86" s="145">
        <v>0</v>
      </c>
      <c r="BK86" s="145">
        <v>0</v>
      </c>
      <c r="BL86" s="159">
        <v>0</v>
      </c>
      <c r="BM86" s="160">
        <f t="shared" si="5"/>
        <v>9289.6719999999987</v>
      </c>
      <c r="BN86" s="147"/>
      <c r="BO86" s="193">
        <v>46.18</v>
      </c>
      <c r="BP86" s="161">
        <f t="shared" si="6"/>
        <v>149.964</v>
      </c>
      <c r="BQ86" s="146">
        <f t="shared" si="7"/>
        <v>149.964</v>
      </c>
      <c r="BR86" s="162">
        <v>0</v>
      </c>
      <c r="BS86" s="144">
        <v>149.964</v>
      </c>
      <c r="BT86" s="163">
        <v>0</v>
      </c>
      <c r="BU86" s="163">
        <v>0</v>
      </c>
      <c r="BV86" s="144">
        <v>24683.834999999999</v>
      </c>
      <c r="BW86" s="164">
        <v>3248.5410000000002</v>
      </c>
      <c r="BX86" s="147">
        <v>0</v>
      </c>
      <c r="BY86"/>
      <c r="BZ86"/>
    </row>
    <row r="87" spans="1:78" ht="15">
      <c r="A87" s="60" t="s">
        <v>35</v>
      </c>
      <c r="B87" s="37" t="s">
        <v>288</v>
      </c>
      <c r="C87" s="145">
        <f t="shared" si="4"/>
        <v>787.20400000000018</v>
      </c>
      <c r="D87" s="144"/>
      <c r="E87" s="144"/>
      <c r="F87" s="144"/>
      <c r="G87" s="144"/>
      <c r="H87" s="144"/>
      <c r="I87" s="144"/>
      <c r="J87" s="144"/>
      <c r="K87" s="144"/>
      <c r="L87" s="146">
        <v>8.8999999999999996E-2</v>
      </c>
      <c r="M87" s="145">
        <v>0</v>
      </c>
      <c r="N87" s="145">
        <v>3.8319999999999999</v>
      </c>
      <c r="O87" s="145">
        <v>4.9580000000000002</v>
      </c>
      <c r="P87" s="145">
        <v>20.859000000000002</v>
      </c>
      <c r="Q87" s="145">
        <v>0.65</v>
      </c>
      <c r="R87" s="145">
        <v>3.7730000000000001</v>
      </c>
      <c r="S87" s="145">
        <v>0.22900000000000001</v>
      </c>
      <c r="T87" s="145">
        <v>0</v>
      </c>
      <c r="U87" s="145">
        <v>3.395</v>
      </c>
      <c r="V87" s="145">
        <v>1.036</v>
      </c>
      <c r="W87" s="145">
        <v>0.153</v>
      </c>
      <c r="X87" s="145">
        <v>6.774</v>
      </c>
      <c r="Y87" s="145">
        <v>4.3380000000000001</v>
      </c>
      <c r="Z87" s="145">
        <v>0.35</v>
      </c>
      <c r="AA87" s="145">
        <v>1.714</v>
      </c>
      <c r="AB87" s="145">
        <v>1.6930000000000001</v>
      </c>
      <c r="AC87" s="145">
        <v>6.0309999999999997</v>
      </c>
      <c r="AD87" s="145">
        <v>2.74</v>
      </c>
      <c r="AE87" s="145">
        <v>17.242999999999999</v>
      </c>
      <c r="AF87" s="145">
        <v>24.204999999999998</v>
      </c>
      <c r="AG87" s="145">
        <v>14.875</v>
      </c>
      <c r="AH87" s="145">
        <v>26.478000000000002</v>
      </c>
      <c r="AI87" s="145">
        <v>39.241</v>
      </c>
      <c r="AJ87" s="145">
        <v>245.096</v>
      </c>
      <c r="AK87" s="145">
        <v>0.17699999999999999</v>
      </c>
      <c r="AL87" s="145">
        <v>0</v>
      </c>
      <c r="AM87" s="145">
        <v>12.891999999999999</v>
      </c>
      <c r="AN87" s="145">
        <v>0.33900000000000002</v>
      </c>
      <c r="AO87" s="145">
        <v>16.378</v>
      </c>
      <c r="AP87" s="145">
        <v>0.10299999999999999</v>
      </c>
      <c r="AQ87" s="145">
        <v>1.8440000000000001</v>
      </c>
      <c r="AR87" s="145">
        <v>21.933</v>
      </c>
      <c r="AS87" s="145">
        <v>0.72499999999999998</v>
      </c>
      <c r="AT87" s="145">
        <v>10.145</v>
      </c>
      <c r="AU87" s="145">
        <v>3.2770000000000001</v>
      </c>
      <c r="AV87" s="145">
        <v>2.2610000000000001</v>
      </c>
      <c r="AW87" s="145">
        <v>4.6239999999999997</v>
      </c>
      <c r="AX87" s="145">
        <v>3.4620000000000002</v>
      </c>
      <c r="AY87" s="145">
        <v>0</v>
      </c>
      <c r="AZ87" s="145">
        <v>6.3150000000000004</v>
      </c>
      <c r="BA87" s="145">
        <v>11.749000000000001</v>
      </c>
      <c r="BB87" s="145">
        <v>16.29</v>
      </c>
      <c r="BC87" s="145">
        <v>28.335000000000001</v>
      </c>
      <c r="BD87" s="145">
        <v>2.101</v>
      </c>
      <c r="BE87" s="145">
        <v>6.4720000000000004</v>
      </c>
      <c r="BF87" s="145">
        <v>5.2140000000000004</v>
      </c>
      <c r="BG87" s="145">
        <v>1.1379999999999999</v>
      </c>
      <c r="BH87" s="145">
        <v>0</v>
      </c>
      <c r="BI87" s="145">
        <v>0.183</v>
      </c>
      <c r="BJ87" s="145">
        <v>0</v>
      </c>
      <c r="BK87" s="145">
        <v>0</v>
      </c>
      <c r="BL87" s="159">
        <v>0</v>
      </c>
      <c r="BM87" s="160">
        <f t="shared" si="5"/>
        <v>585.70900000000017</v>
      </c>
      <c r="BN87" s="147"/>
      <c r="BO87" s="193">
        <v>0</v>
      </c>
      <c r="BP87" s="161">
        <f t="shared" si="6"/>
        <v>201.495</v>
      </c>
      <c r="BQ87" s="146">
        <f t="shared" si="7"/>
        <v>201.495</v>
      </c>
      <c r="BR87" s="162">
        <v>0</v>
      </c>
      <c r="BS87" s="144">
        <v>201.495</v>
      </c>
      <c r="BT87" s="163">
        <v>0</v>
      </c>
      <c r="BU87" s="163">
        <v>0</v>
      </c>
      <c r="BV87" s="144">
        <v>0</v>
      </c>
      <c r="BW87" s="164">
        <v>0</v>
      </c>
      <c r="BX87" s="147">
        <v>0</v>
      </c>
      <c r="BY87"/>
      <c r="BZ87"/>
    </row>
    <row r="88" spans="1:78" ht="15">
      <c r="A88" s="60" t="s">
        <v>36</v>
      </c>
      <c r="B88" s="37" t="s">
        <v>151</v>
      </c>
      <c r="C88" s="145">
        <f t="shared" si="4"/>
        <v>0</v>
      </c>
      <c r="D88" s="144"/>
      <c r="E88" s="144"/>
      <c r="F88" s="144"/>
      <c r="G88" s="144"/>
      <c r="H88" s="144"/>
      <c r="I88" s="144"/>
      <c r="J88" s="144"/>
      <c r="K88" s="144"/>
      <c r="L88" s="146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0</v>
      </c>
      <c r="AA88" s="145">
        <v>0</v>
      </c>
      <c r="AB88" s="145">
        <v>0</v>
      </c>
      <c r="AC88" s="145">
        <v>0</v>
      </c>
      <c r="AD88" s="145">
        <v>0</v>
      </c>
      <c r="AE88" s="145">
        <v>0</v>
      </c>
      <c r="AF88" s="145">
        <v>0</v>
      </c>
      <c r="AG88" s="145">
        <v>0</v>
      </c>
      <c r="AH88" s="145">
        <v>0</v>
      </c>
      <c r="AI88" s="145">
        <v>0</v>
      </c>
      <c r="AJ88" s="145">
        <v>0</v>
      </c>
      <c r="AK88" s="145">
        <v>0</v>
      </c>
      <c r="AL88" s="145">
        <v>0</v>
      </c>
      <c r="AM88" s="145">
        <v>0</v>
      </c>
      <c r="AN88" s="145">
        <v>0</v>
      </c>
      <c r="AO88" s="145">
        <v>0</v>
      </c>
      <c r="AP88" s="145">
        <v>0</v>
      </c>
      <c r="AQ88" s="145">
        <v>0</v>
      </c>
      <c r="AR88" s="145">
        <v>0</v>
      </c>
      <c r="AS88" s="145">
        <v>0</v>
      </c>
      <c r="AT88" s="145">
        <v>0</v>
      </c>
      <c r="AU88" s="145">
        <v>0</v>
      </c>
      <c r="AV88" s="145">
        <v>0</v>
      </c>
      <c r="AW88" s="145">
        <v>0</v>
      </c>
      <c r="AX88" s="145">
        <v>0</v>
      </c>
      <c r="AY88" s="145">
        <v>0</v>
      </c>
      <c r="AZ88" s="145">
        <v>0</v>
      </c>
      <c r="BA88" s="145">
        <v>0</v>
      </c>
      <c r="BB88" s="145">
        <v>0</v>
      </c>
      <c r="BC88" s="145">
        <v>0</v>
      </c>
      <c r="BD88" s="145">
        <v>0</v>
      </c>
      <c r="BE88" s="145">
        <v>0</v>
      </c>
      <c r="BF88" s="145">
        <v>0</v>
      </c>
      <c r="BG88" s="145">
        <v>0</v>
      </c>
      <c r="BH88" s="145">
        <v>0</v>
      </c>
      <c r="BI88" s="145">
        <v>0</v>
      </c>
      <c r="BJ88" s="145">
        <v>0</v>
      </c>
      <c r="BK88" s="145">
        <v>0</v>
      </c>
      <c r="BL88" s="159">
        <v>0</v>
      </c>
      <c r="BM88" s="160">
        <f t="shared" si="5"/>
        <v>0</v>
      </c>
      <c r="BN88" s="147"/>
      <c r="BO88" s="193">
        <v>0</v>
      </c>
      <c r="BP88" s="161">
        <f t="shared" si="6"/>
        <v>0</v>
      </c>
      <c r="BQ88" s="146">
        <f t="shared" si="7"/>
        <v>0</v>
      </c>
      <c r="BR88" s="162">
        <v>0</v>
      </c>
      <c r="BS88" s="144">
        <v>0</v>
      </c>
      <c r="BT88" s="163">
        <v>0</v>
      </c>
      <c r="BU88" s="163">
        <v>0</v>
      </c>
      <c r="BV88" s="144">
        <v>0</v>
      </c>
      <c r="BW88" s="164">
        <v>0</v>
      </c>
      <c r="BX88" s="147">
        <v>0</v>
      </c>
      <c r="BY88"/>
      <c r="BZ88"/>
    </row>
    <row r="89" spans="1:78" ht="15">
      <c r="A89" s="60" t="s">
        <v>37</v>
      </c>
      <c r="B89" s="37" t="s">
        <v>289</v>
      </c>
      <c r="C89" s="145">
        <f t="shared" si="4"/>
        <v>0</v>
      </c>
      <c r="D89" s="144"/>
      <c r="E89" s="144"/>
      <c r="F89" s="144"/>
      <c r="G89" s="144"/>
      <c r="H89" s="144"/>
      <c r="I89" s="144"/>
      <c r="J89" s="144"/>
      <c r="K89" s="144"/>
      <c r="L89" s="146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5">
        <v>0</v>
      </c>
      <c r="AB89" s="145">
        <v>0</v>
      </c>
      <c r="AC89" s="145">
        <v>0</v>
      </c>
      <c r="AD89" s="145">
        <v>0</v>
      </c>
      <c r="AE89" s="145">
        <v>0</v>
      </c>
      <c r="AF89" s="145">
        <v>0</v>
      </c>
      <c r="AG89" s="145">
        <v>0</v>
      </c>
      <c r="AH89" s="145">
        <v>0</v>
      </c>
      <c r="AI89" s="145">
        <v>0</v>
      </c>
      <c r="AJ89" s="145">
        <v>0</v>
      </c>
      <c r="AK89" s="145">
        <v>0</v>
      </c>
      <c r="AL89" s="145">
        <v>0</v>
      </c>
      <c r="AM89" s="145">
        <v>0</v>
      </c>
      <c r="AN89" s="145">
        <v>0</v>
      </c>
      <c r="AO89" s="145">
        <v>0</v>
      </c>
      <c r="AP89" s="145">
        <v>0</v>
      </c>
      <c r="AQ89" s="145">
        <v>0</v>
      </c>
      <c r="AR89" s="145">
        <v>0</v>
      </c>
      <c r="AS89" s="145">
        <v>0</v>
      </c>
      <c r="AT89" s="145">
        <v>0</v>
      </c>
      <c r="AU89" s="145">
        <v>0</v>
      </c>
      <c r="AV89" s="145">
        <v>0</v>
      </c>
      <c r="AW89" s="145">
        <v>0</v>
      </c>
      <c r="AX89" s="145">
        <v>0</v>
      </c>
      <c r="AY89" s="145">
        <v>0</v>
      </c>
      <c r="AZ89" s="145">
        <v>0</v>
      </c>
      <c r="BA89" s="145">
        <v>0</v>
      </c>
      <c r="BB89" s="145">
        <v>0</v>
      </c>
      <c r="BC89" s="145">
        <v>0</v>
      </c>
      <c r="BD89" s="145">
        <v>0</v>
      </c>
      <c r="BE89" s="145">
        <v>0</v>
      </c>
      <c r="BF89" s="145">
        <v>0</v>
      </c>
      <c r="BG89" s="145">
        <v>0</v>
      </c>
      <c r="BH89" s="145">
        <v>0</v>
      </c>
      <c r="BI89" s="145">
        <v>0</v>
      </c>
      <c r="BJ89" s="145">
        <v>0</v>
      </c>
      <c r="BK89" s="145">
        <v>0</v>
      </c>
      <c r="BL89" s="159">
        <v>0</v>
      </c>
      <c r="BM89" s="160">
        <f t="shared" si="5"/>
        <v>0</v>
      </c>
      <c r="BN89" s="147"/>
      <c r="BO89" s="193">
        <v>0</v>
      </c>
      <c r="BP89" s="161">
        <f t="shared" si="6"/>
        <v>0</v>
      </c>
      <c r="BQ89" s="146">
        <f t="shared" si="7"/>
        <v>0</v>
      </c>
      <c r="BR89" s="162">
        <v>0</v>
      </c>
      <c r="BS89" s="144">
        <v>0</v>
      </c>
      <c r="BT89" s="163">
        <v>0</v>
      </c>
      <c r="BU89" s="163">
        <v>0</v>
      </c>
      <c r="BV89" s="144">
        <v>0</v>
      </c>
      <c r="BW89" s="164">
        <v>0</v>
      </c>
      <c r="BX89" s="147">
        <v>0</v>
      </c>
      <c r="BY89"/>
      <c r="BZ89"/>
    </row>
    <row r="90" spans="1:78" ht="15">
      <c r="A90" s="60" t="s">
        <v>38</v>
      </c>
      <c r="B90" s="37" t="s">
        <v>152</v>
      </c>
      <c r="C90" s="145">
        <f t="shared" si="4"/>
        <v>0</v>
      </c>
      <c r="D90" s="144"/>
      <c r="E90" s="144"/>
      <c r="F90" s="144"/>
      <c r="G90" s="144"/>
      <c r="H90" s="144"/>
      <c r="I90" s="144"/>
      <c r="J90" s="144"/>
      <c r="K90" s="144"/>
      <c r="L90" s="146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0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5">
        <v>0</v>
      </c>
      <c r="AB90" s="145">
        <v>0</v>
      </c>
      <c r="AC90" s="145">
        <v>0</v>
      </c>
      <c r="AD90" s="145">
        <v>0</v>
      </c>
      <c r="AE90" s="145">
        <v>0</v>
      </c>
      <c r="AF90" s="145">
        <v>0</v>
      </c>
      <c r="AG90" s="145">
        <v>0</v>
      </c>
      <c r="AH90" s="145">
        <v>0</v>
      </c>
      <c r="AI90" s="145">
        <v>0</v>
      </c>
      <c r="AJ90" s="145">
        <v>0</v>
      </c>
      <c r="AK90" s="145">
        <v>0</v>
      </c>
      <c r="AL90" s="145">
        <v>0</v>
      </c>
      <c r="AM90" s="145">
        <v>0</v>
      </c>
      <c r="AN90" s="145">
        <v>0</v>
      </c>
      <c r="AO90" s="145">
        <v>0</v>
      </c>
      <c r="AP90" s="145">
        <v>0</v>
      </c>
      <c r="AQ90" s="145">
        <v>0</v>
      </c>
      <c r="AR90" s="145">
        <v>0</v>
      </c>
      <c r="AS90" s="145">
        <v>0</v>
      </c>
      <c r="AT90" s="145">
        <v>0</v>
      </c>
      <c r="AU90" s="145">
        <v>0</v>
      </c>
      <c r="AV90" s="145">
        <v>0</v>
      </c>
      <c r="AW90" s="145">
        <v>0</v>
      </c>
      <c r="AX90" s="145">
        <v>0</v>
      </c>
      <c r="AY90" s="145">
        <v>0</v>
      </c>
      <c r="AZ90" s="145">
        <v>0</v>
      </c>
      <c r="BA90" s="145">
        <v>0</v>
      </c>
      <c r="BB90" s="145">
        <v>0</v>
      </c>
      <c r="BC90" s="145">
        <v>0</v>
      </c>
      <c r="BD90" s="145">
        <v>0</v>
      </c>
      <c r="BE90" s="145">
        <v>0</v>
      </c>
      <c r="BF90" s="145">
        <v>0</v>
      </c>
      <c r="BG90" s="145">
        <v>0</v>
      </c>
      <c r="BH90" s="145">
        <v>0</v>
      </c>
      <c r="BI90" s="145">
        <v>0</v>
      </c>
      <c r="BJ90" s="145">
        <v>0</v>
      </c>
      <c r="BK90" s="145">
        <v>0</v>
      </c>
      <c r="BL90" s="159">
        <v>0</v>
      </c>
      <c r="BM90" s="160">
        <f t="shared" si="5"/>
        <v>0</v>
      </c>
      <c r="BN90" s="147"/>
      <c r="BO90" s="193">
        <v>0</v>
      </c>
      <c r="BP90" s="161">
        <f t="shared" si="6"/>
        <v>0</v>
      </c>
      <c r="BQ90" s="146">
        <f t="shared" si="7"/>
        <v>0</v>
      </c>
      <c r="BR90" s="162">
        <v>0</v>
      </c>
      <c r="BS90" s="144">
        <v>0</v>
      </c>
      <c r="BT90" s="163">
        <v>0</v>
      </c>
      <c r="BU90" s="163">
        <v>0</v>
      </c>
      <c r="BV90" s="144">
        <v>0</v>
      </c>
      <c r="BW90" s="164">
        <v>0</v>
      </c>
      <c r="BX90" s="147">
        <v>0</v>
      </c>
      <c r="BY90"/>
      <c r="BZ90"/>
    </row>
    <row r="91" spans="1:78" ht="15">
      <c r="A91" s="60" t="s">
        <v>39</v>
      </c>
      <c r="B91" s="37" t="s">
        <v>153</v>
      </c>
      <c r="C91" s="145">
        <f t="shared" si="4"/>
        <v>14147.132999999998</v>
      </c>
      <c r="D91" s="144"/>
      <c r="E91" s="144"/>
      <c r="F91" s="144"/>
      <c r="G91" s="144"/>
      <c r="H91" s="144"/>
      <c r="I91" s="144"/>
      <c r="J91" s="144"/>
      <c r="K91" s="144"/>
      <c r="L91" s="146">
        <v>0</v>
      </c>
      <c r="M91" s="145">
        <v>75.709000000000003</v>
      </c>
      <c r="N91" s="145">
        <v>93.423000000000002</v>
      </c>
      <c r="O91" s="145">
        <v>92.576999999999998</v>
      </c>
      <c r="P91" s="145">
        <v>146.07400000000001</v>
      </c>
      <c r="Q91" s="145">
        <v>2.5430000000000001</v>
      </c>
      <c r="R91" s="145">
        <v>12.202</v>
      </c>
      <c r="S91" s="145">
        <v>5.4589999999999996</v>
      </c>
      <c r="T91" s="145">
        <v>0</v>
      </c>
      <c r="U91" s="145">
        <v>19.463000000000001</v>
      </c>
      <c r="V91" s="145">
        <v>2.181</v>
      </c>
      <c r="W91" s="145">
        <v>1.0249999999999999</v>
      </c>
      <c r="X91" s="145">
        <v>1.9330000000000001</v>
      </c>
      <c r="Y91" s="145">
        <v>0.57699999999999996</v>
      </c>
      <c r="Z91" s="145">
        <v>11.162000000000001</v>
      </c>
      <c r="AA91" s="145">
        <v>7.7919999999999998</v>
      </c>
      <c r="AB91" s="145">
        <v>1.0289999999999999</v>
      </c>
      <c r="AC91" s="145">
        <v>8.1969999999999992</v>
      </c>
      <c r="AD91" s="145">
        <v>9.4039999999999999</v>
      </c>
      <c r="AE91" s="145">
        <v>883.3</v>
      </c>
      <c r="AF91" s="145">
        <v>9.4860000000000007</v>
      </c>
      <c r="AG91" s="145">
        <v>30.542999999999999</v>
      </c>
      <c r="AH91" s="145">
        <v>253.38800000000001</v>
      </c>
      <c r="AI91" s="145">
        <v>592.25</v>
      </c>
      <c r="AJ91" s="145">
        <v>7.181</v>
      </c>
      <c r="AK91" s="145">
        <v>1.2929999999999999</v>
      </c>
      <c r="AL91" s="145">
        <v>145.63200000000001</v>
      </c>
      <c r="AM91" s="145">
        <v>44.808</v>
      </c>
      <c r="AN91" s="145">
        <v>6.5209999999999999</v>
      </c>
      <c r="AO91" s="145">
        <v>348.26100000000002</v>
      </c>
      <c r="AP91" s="145">
        <v>48.942</v>
      </c>
      <c r="AQ91" s="145">
        <v>10.063000000000001</v>
      </c>
      <c r="AR91" s="145">
        <v>5.3220000000000001</v>
      </c>
      <c r="AS91" s="145">
        <v>2.024</v>
      </c>
      <c r="AT91" s="145">
        <v>388.73</v>
      </c>
      <c r="AU91" s="145">
        <v>0.16800000000000001</v>
      </c>
      <c r="AV91" s="145">
        <v>2.5999999999999999E-2</v>
      </c>
      <c r="AW91" s="145">
        <v>11.920999999999999</v>
      </c>
      <c r="AX91" s="145">
        <v>33.319000000000003</v>
      </c>
      <c r="AY91" s="145">
        <v>0</v>
      </c>
      <c r="AZ91" s="145">
        <v>4.16</v>
      </c>
      <c r="BA91" s="145">
        <v>115.1</v>
      </c>
      <c r="BB91" s="145">
        <v>13.728999999999999</v>
      </c>
      <c r="BC91" s="145">
        <v>195.947</v>
      </c>
      <c r="BD91" s="145">
        <v>4.6150000000000002</v>
      </c>
      <c r="BE91" s="145">
        <v>21.58</v>
      </c>
      <c r="BF91" s="145">
        <v>20.579000000000001</v>
      </c>
      <c r="BG91" s="145">
        <v>11.105</v>
      </c>
      <c r="BH91" s="145">
        <v>0</v>
      </c>
      <c r="BI91" s="145">
        <v>26.713999999999999</v>
      </c>
      <c r="BJ91" s="145">
        <v>0</v>
      </c>
      <c r="BK91" s="145">
        <v>0</v>
      </c>
      <c r="BL91" s="159">
        <v>0</v>
      </c>
      <c r="BM91" s="160">
        <f t="shared" si="5"/>
        <v>3727.4569999999994</v>
      </c>
      <c r="BN91" s="147"/>
      <c r="BO91" s="193">
        <v>0</v>
      </c>
      <c r="BP91" s="161">
        <f t="shared" si="6"/>
        <v>10419.675999999999</v>
      </c>
      <c r="BQ91" s="146">
        <f t="shared" si="7"/>
        <v>10419.675999999999</v>
      </c>
      <c r="BR91" s="162">
        <v>0</v>
      </c>
      <c r="BS91" s="144">
        <v>10419.675999999999</v>
      </c>
      <c r="BT91" s="163">
        <v>0</v>
      </c>
      <c r="BU91" s="163">
        <v>0</v>
      </c>
      <c r="BV91" s="144">
        <v>0</v>
      </c>
      <c r="BW91" s="164">
        <v>0</v>
      </c>
      <c r="BX91" s="147">
        <v>0</v>
      </c>
      <c r="BY91"/>
      <c r="BZ91"/>
    </row>
    <row r="92" spans="1:78" ht="15">
      <c r="A92" s="60" t="s">
        <v>40</v>
      </c>
      <c r="B92" s="37" t="s">
        <v>41</v>
      </c>
      <c r="C92" s="145">
        <f t="shared" si="4"/>
        <v>1975.837</v>
      </c>
      <c r="D92" s="144"/>
      <c r="E92" s="144"/>
      <c r="F92" s="144"/>
      <c r="G92" s="144"/>
      <c r="H92" s="144"/>
      <c r="I92" s="144"/>
      <c r="J92" s="144"/>
      <c r="K92" s="144"/>
      <c r="L92" s="146">
        <v>0</v>
      </c>
      <c r="M92" s="145">
        <v>8.8019999999999996</v>
      </c>
      <c r="N92" s="145">
        <v>0</v>
      </c>
      <c r="O92" s="145">
        <v>5.3529999999999998</v>
      </c>
      <c r="P92" s="145">
        <v>112.58799999999999</v>
      </c>
      <c r="Q92" s="145">
        <v>2.5209999999999999</v>
      </c>
      <c r="R92" s="145">
        <v>0.442</v>
      </c>
      <c r="S92" s="145">
        <v>0</v>
      </c>
      <c r="T92" s="145">
        <v>0</v>
      </c>
      <c r="U92" s="145">
        <v>0</v>
      </c>
      <c r="V92" s="145">
        <v>0.55400000000000005</v>
      </c>
      <c r="W92" s="145">
        <v>1.63</v>
      </c>
      <c r="X92" s="145">
        <v>2.1640000000000001</v>
      </c>
      <c r="Y92" s="145">
        <v>10.839</v>
      </c>
      <c r="Z92" s="145">
        <v>0</v>
      </c>
      <c r="AA92" s="145">
        <v>0.75700000000000001</v>
      </c>
      <c r="AB92" s="145">
        <v>0.44600000000000001</v>
      </c>
      <c r="AC92" s="145">
        <v>8.9990000000000006</v>
      </c>
      <c r="AD92" s="145">
        <v>0</v>
      </c>
      <c r="AE92" s="145">
        <v>1.0940000000000001</v>
      </c>
      <c r="AF92" s="145">
        <v>9.4860000000000007</v>
      </c>
      <c r="AG92" s="145">
        <v>30.542999999999999</v>
      </c>
      <c r="AH92" s="145">
        <v>736.84199999999998</v>
      </c>
      <c r="AI92" s="145">
        <v>201.04400000000001</v>
      </c>
      <c r="AJ92" s="145">
        <v>0.35899999999999999</v>
      </c>
      <c r="AK92" s="145">
        <v>28.111999999999998</v>
      </c>
      <c r="AL92" s="145">
        <v>4.4800000000000004</v>
      </c>
      <c r="AM92" s="145">
        <v>2.319</v>
      </c>
      <c r="AN92" s="145">
        <v>0.20599999999999999</v>
      </c>
      <c r="AO92" s="145">
        <v>78.930000000000007</v>
      </c>
      <c r="AP92" s="145">
        <v>0</v>
      </c>
      <c r="AQ92" s="145">
        <v>2.0880000000000001</v>
      </c>
      <c r="AR92" s="145">
        <v>9.3420000000000005</v>
      </c>
      <c r="AS92" s="145">
        <v>0</v>
      </c>
      <c r="AT92" s="145">
        <v>0</v>
      </c>
      <c r="AU92" s="145">
        <v>0</v>
      </c>
      <c r="AV92" s="145">
        <v>0.13900000000000001</v>
      </c>
      <c r="AW92" s="145">
        <v>1.6E-2</v>
      </c>
      <c r="AX92" s="145">
        <v>31.847999999999999</v>
      </c>
      <c r="AY92" s="145">
        <v>0</v>
      </c>
      <c r="AZ92" s="145">
        <v>0.80500000000000005</v>
      </c>
      <c r="BA92" s="145">
        <v>4.1349999999999998</v>
      </c>
      <c r="BB92" s="145">
        <v>7.6139999999999999</v>
      </c>
      <c r="BC92" s="145">
        <v>145.97</v>
      </c>
      <c r="BD92" s="145">
        <v>0</v>
      </c>
      <c r="BE92" s="145">
        <v>18.966000000000001</v>
      </c>
      <c r="BF92" s="145">
        <v>28.814</v>
      </c>
      <c r="BG92" s="145">
        <v>1.7999999999999999E-2</v>
      </c>
      <c r="BH92" s="145">
        <v>0</v>
      </c>
      <c r="BI92" s="145">
        <v>0.21099999999999999</v>
      </c>
      <c r="BJ92" s="145">
        <v>0</v>
      </c>
      <c r="BK92" s="145">
        <v>0</v>
      </c>
      <c r="BL92" s="159">
        <v>0</v>
      </c>
      <c r="BM92" s="160">
        <f t="shared" si="5"/>
        <v>1498.4760000000001</v>
      </c>
      <c r="BN92" s="147"/>
      <c r="BO92" s="193">
        <v>3.4950000000000001</v>
      </c>
      <c r="BP92" s="161">
        <f t="shared" si="6"/>
        <v>473.86599999999999</v>
      </c>
      <c r="BQ92" s="146">
        <f t="shared" si="7"/>
        <v>463.06299999999999</v>
      </c>
      <c r="BR92" s="162">
        <v>0</v>
      </c>
      <c r="BS92" s="144">
        <v>463.06299999999999</v>
      </c>
      <c r="BT92" s="163">
        <v>10.803000000000001</v>
      </c>
      <c r="BU92" s="163">
        <v>0</v>
      </c>
      <c r="BV92" s="144">
        <v>0</v>
      </c>
      <c r="BW92" s="164">
        <v>0</v>
      </c>
      <c r="BX92" s="147">
        <v>0</v>
      </c>
      <c r="BY92"/>
      <c r="BZ92"/>
    </row>
    <row r="93" spans="1:78" ht="15">
      <c r="A93" s="60" t="s">
        <v>42</v>
      </c>
      <c r="B93" s="37" t="s">
        <v>43</v>
      </c>
      <c r="C93" s="145">
        <f t="shared" si="4"/>
        <v>8439.2639999999992</v>
      </c>
      <c r="D93" s="144"/>
      <c r="E93" s="144"/>
      <c r="F93" s="144"/>
      <c r="G93" s="144"/>
      <c r="H93" s="144"/>
      <c r="I93" s="144"/>
      <c r="J93" s="144"/>
      <c r="K93" s="144"/>
      <c r="L93" s="146">
        <v>0</v>
      </c>
      <c r="M93" s="145">
        <v>8.8019999999999996</v>
      </c>
      <c r="N93" s="145">
        <v>0</v>
      </c>
      <c r="O93" s="145">
        <v>35.097999999999999</v>
      </c>
      <c r="P93" s="145">
        <v>3.0089999999999999</v>
      </c>
      <c r="Q93" s="145">
        <v>0.60299999999999998</v>
      </c>
      <c r="R93" s="145">
        <v>2.8380000000000001</v>
      </c>
      <c r="S93" s="145">
        <v>1.5449999999999999</v>
      </c>
      <c r="T93" s="145">
        <v>0</v>
      </c>
      <c r="U93" s="145">
        <v>3.9620000000000002</v>
      </c>
      <c r="V93" s="145">
        <v>1.0580000000000001</v>
      </c>
      <c r="W93" s="145">
        <v>0</v>
      </c>
      <c r="X93" s="145">
        <v>0.59399999999999997</v>
      </c>
      <c r="Y93" s="145">
        <v>5.6059999999999999</v>
      </c>
      <c r="Z93" s="145">
        <v>1.119</v>
      </c>
      <c r="AA93" s="145">
        <v>0</v>
      </c>
      <c r="AB93" s="145">
        <v>1.337</v>
      </c>
      <c r="AC93" s="145">
        <v>6.819</v>
      </c>
      <c r="AD93" s="145">
        <v>9.4169999999999998</v>
      </c>
      <c r="AE93" s="145">
        <v>29.274000000000001</v>
      </c>
      <c r="AF93" s="145">
        <v>13.702999999999999</v>
      </c>
      <c r="AG93" s="145">
        <v>9.7650000000000006</v>
      </c>
      <c r="AH93" s="145">
        <v>32.655000000000001</v>
      </c>
      <c r="AI93" s="145">
        <v>129.77600000000001</v>
      </c>
      <c r="AJ93" s="145">
        <v>3.8170000000000002</v>
      </c>
      <c r="AK93" s="145">
        <v>2.2080000000000002</v>
      </c>
      <c r="AL93" s="145">
        <v>979.66200000000003</v>
      </c>
      <c r="AM93" s="145">
        <v>38.154000000000003</v>
      </c>
      <c r="AN93" s="145">
        <v>16.196999999999999</v>
      </c>
      <c r="AO93" s="145">
        <v>27.48</v>
      </c>
      <c r="AP93" s="145">
        <v>6.976</v>
      </c>
      <c r="AQ93" s="145">
        <v>38.9</v>
      </c>
      <c r="AR93" s="145">
        <v>25.140999999999998</v>
      </c>
      <c r="AS93" s="145">
        <v>6.41</v>
      </c>
      <c r="AT93" s="145">
        <v>66.686999999999998</v>
      </c>
      <c r="AU93" s="145">
        <v>4.6500000000000004</v>
      </c>
      <c r="AV93" s="145">
        <v>13.621</v>
      </c>
      <c r="AW93" s="145">
        <v>0.42299999999999999</v>
      </c>
      <c r="AX93" s="145">
        <v>58.289000000000001</v>
      </c>
      <c r="AY93" s="145">
        <v>0</v>
      </c>
      <c r="AZ93" s="145">
        <v>0.91</v>
      </c>
      <c r="BA93" s="145">
        <v>355.05799999999999</v>
      </c>
      <c r="BB93" s="145">
        <v>27.602</v>
      </c>
      <c r="BC93" s="145">
        <v>144.16800000000001</v>
      </c>
      <c r="BD93" s="145">
        <v>0</v>
      </c>
      <c r="BE93" s="145">
        <v>16.190999999999999</v>
      </c>
      <c r="BF93" s="145">
        <v>29.815999999999999</v>
      </c>
      <c r="BG93" s="145">
        <v>5.0270000000000001</v>
      </c>
      <c r="BH93" s="145">
        <v>0</v>
      </c>
      <c r="BI93" s="145">
        <v>4.2039999999999997</v>
      </c>
      <c r="BJ93" s="145">
        <v>0</v>
      </c>
      <c r="BK93" s="145">
        <v>0</v>
      </c>
      <c r="BL93" s="159">
        <v>0</v>
      </c>
      <c r="BM93" s="160">
        <f t="shared" si="5"/>
        <v>2168.5710000000004</v>
      </c>
      <c r="BN93" s="147"/>
      <c r="BO93" s="193">
        <v>3320.9470000000001</v>
      </c>
      <c r="BP93" s="161">
        <f t="shared" si="6"/>
        <v>2949.7460000000001</v>
      </c>
      <c r="BQ93" s="146">
        <f t="shared" si="7"/>
        <v>2838.8180000000002</v>
      </c>
      <c r="BR93" s="162">
        <v>0</v>
      </c>
      <c r="BS93" s="144">
        <v>2838.8180000000002</v>
      </c>
      <c r="BT93" s="163">
        <v>110.928</v>
      </c>
      <c r="BU93" s="163">
        <v>0</v>
      </c>
      <c r="BV93" s="144">
        <v>0</v>
      </c>
      <c r="BW93" s="164">
        <v>0</v>
      </c>
      <c r="BX93" s="147">
        <v>0</v>
      </c>
      <c r="BY93"/>
      <c r="BZ93"/>
    </row>
    <row r="94" spans="1:78" ht="15">
      <c r="A94" s="60" t="s">
        <v>44</v>
      </c>
      <c r="B94" s="37" t="s">
        <v>154</v>
      </c>
      <c r="C94" s="145">
        <f t="shared" si="4"/>
        <v>11376.133999999998</v>
      </c>
      <c r="D94" s="144"/>
      <c r="E94" s="144"/>
      <c r="F94" s="144"/>
      <c r="G94" s="144"/>
      <c r="H94" s="144"/>
      <c r="I94" s="144"/>
      <c r="J94" s="144"/>
      <c r="K94" s="144"/>
      <c r="L94" s="146">
        <v>0</v>
      </c>
      <c r="M94" s="145">
        <v>144.376</v>
      </c>
      <c r="N94" s="145">
        <v>0</v>
      </c>
      <c r="O94" s="145">
        <v>401.79</v>
      </c>
      <c r="P94" s="145">
        <v>70</v>
      </c>
      <c r="Q94" s="145">
        <v>0</v>
      </c>
      <c r="R94" s="145">
        <v>10.364000000000001</v>
      </c>
      <c r="S94" s="145">
        <v>0</v>
      </c>
      <c r="T94" s="145">
        <v>0</v>
      </c>
      <c r="U94" s="145">
        <v>2.2589999999999999</v>
      </c>
      <c r="V94" s="145">
        <v>0</v>
      </c>
      <c r="W94" s="145">
        <v>0</v>
      </c>
      <c r="X94" s="145">
        <v>20.001999999999999</v>
      </c>
      <c r="Y94" s="145">
        <v>1.3879999999999999</v>
      </c>
      <c r="Z94" s="145">
        <v>0</v>
      </c>
      <c r="AA94" s="145">
        <v>1.1850000000000001</v>
      </c>
      <c r="AB94" s="145">
        <v>0</v>
      </c>
      <c r="AC94" s="145">
        <v>84.763000000000005</v>
      </c>
      <c r="AD94" s="145">
        <v>79.406000000000006</v>
      </c>
      <c r="AE94" s="145">
        <v>263.50200000000001</v>
      </c>
      <c r="AF94" s="145">
        <v>0</v>
      </c>
      <c r="AG94" s="145">
        <v>10</v>
      </c>
      <c r="AH94" s="145">
        <v>626.64200000000005</v>
      </c>
      <c r="AI94" s="145">
        <v>282.50599999999997</v>
      </c>
      <c r="AJ94" s="145">
        <v>4.3310000000000004</v>
      </c>
      <c r="AK94" s="145">
        <v>281.42500000000001</v>
      </c>
      <c r="AL94" s="145">
        <v>2148.4450000000002</v>
      </c>
      <c r="AM94" s="145">
        <v>1051.3009999999999</v>
      </c>
      <c r="AN94" s="145">
        <v>0</v>
      </c>
      <c r="AO94" s="145">
        <v>115.685</v>
      </c>
      <c r="AP94" s="145">
        <v>10</v>
      </c>
      <c r="AQ94" s="145">
        <v>0.88800000000000001</v>
      </c>
      <c r="AR94" s="145">
        <v>197.86099999999999</v>
      </c>
      <c r="AS94" s="145">
        <v>0</v>
      </c>
      <c r="AT94" s="145">
        <v>112.446</v>
      </c>
      <c r="AU94" s="145">
        <v>0</v>
      </c>
      <c r="AV94" s="145">
        <v>1.2999999999999999E-2</v>
      </c>
      <c r="AW94" s="145">
        <v>0.71399999999999997</v>
      </c>
      <c r="AX94" s="145">
        <v>10.364000000000001</v>
      </c>
      <c r="AY94" s="145">
        <v>0</v>
      </c>
      <c r="AZ94" s="145">
        <v>16.599</v>
      </c>
      <c r="BA94" s="145">
        <v>38.326999999999998</v>
      </c>
      <c r="BB94" s="145">
        <v>0</v>
      </c>
      <c r="BC94" s="145">
        <v>65.471999999999994</v>
      </c>
      <c r="BD94" s="145">
        <v>0</v>
      </c>
      <c r="BE94" s="145">
        <v>15.007</v>
      </c>
      <c r="BF94" s="145">
        <v>20</v>
      </c>
      <c r="BG94" s="145">
        <v>0</v>
      </c>
      <c r="BH94" s="145">
        <v>0</v>
      </c>
      <c r="BI94" s="145">
        <v>0</v>
      </c>
      <c r="BJ94" s="145">
        <v>0</v>
      </c>
      <c r="BK94" s="145">
        <v>0</v>
      </c>
      <c r="BL94" s="159">
        <v>0</v>
      </c>
      <c r="BM94" s="160">
        <f t="shared" si="5"/>
        <v>6087.0609999999988</v>
      </c>
      <c r="BN94" s="147"/>
      <c r="BO94" s="193">
        <v>5193.9120000000003</v>
      </c>
      <c r="BP94" s="161">
        <f t="shared" si="6"/>
        <v>95.161000000000001</v>
      </c>
      <c r="BQ94" s="146">
        <f t="shared" si="7"/>
        <v>95.161000000000001</v>
      </c>
      <c r="BR94" s="162">
        <v>0</v>
      </c>
      <c r="BS94" s="144">
        <v>95.161000000000001</v>
      </c>
      <c r="BT94" s="163">
        <v>0</v>
      </c>
      <c r="BU94" s="163">
        <v>0</v>
      </c>
      <c r="BV94" s="144">
        <v>0</v>
      </c>
      <c r="BW94" s="164">
        <v>0</v>
      </c>
      <c r="BX94" s="147">
        <v>0</v>
      </c>
      <c r="BY94"/>
      <c r="BZ94"/>
    </row>
    <row r="95" spans="1:78" ht="15">
      <c r="A95" s="60" t="s">
        <v>45</v>
      </c>
      <c r="B95" s="37" t="s">
        <v>187</v>
      </c>
      <c r="C95" s="145">
        <f t="shared" si="4"/>
        <v>309.94800000000004</v>
      </c>
      <c r="D95" s="144"/>
      <c r="E95" s="144"/>
      <c r="F95" s="144"/>
      <c r="G95" s="144"/>
      <c r="H95" s="144"/>
      <c r="I95" s="144"/>
      <c r="J95" s="144"/>
      <c r="K95" s="144"/>
      <c r="L95" s="146">
        <v>1.2E-2</v>
      </c>
      <c r="M95" s="145">
        <v>0</v>
      </c>
      <c r="N95" s="145">
        <v>0</v>
      </c>
      <c r="O95" s="145">
        <v>0.629</v>
      </c>
      <c r="P95" s="145">
        <v>0.33500000000000002</v>
      </c>
      <c r="Q95" s="145">
        <v>0.14499999999999999</v>
      </c>
      <c r="R95" s="145">
        <v>2.4E-2</v>
      </c>
      <c r="S95" s="145">
        <v>3.2000000000000001E-2</v>
      </c>
      <c r="T95" s="145">
        <v>0</v>
      </c>
      <c r="U95" s="145">
        <v>0.48199999999999998</v>
      </c>
      <c r="V95" s="145">
        <v>3.5000000000000003E-2</v>
      </c>
      <c r="W95" s="145">
        <v>1.4999999999999999E-2</v>
      </c>
      <c r="X95" s="145">
        <v>0.46400000000000002</v>
      </c>
      <c r="Y95" s="145">
        <v>3.5999999999999997E-2</v>
      </c>
      <c r="Z95" s="145">
        <v>0.76100000000000001</v>
      </c>
      <c r="AA95" s="145">
        <v>8.0000000000000002E-3</v>
      </c>
      <c r="AB95" s="145">
        <v>1.7000000000000001E-2</v>
      </c>
      <c r="AC95" s="145">
        <v>0.68700000000000006</v>
      </c>
      <c r="AD95" s="145">
        <v>1.2999999999999999E-2</v>
      </c>
      <c r="AE95" s="145">
        <v>11.973000000000001</v>
      </c>
      <c r="AF95" s="145">
        <v>1.1499999999999999</v>
      </c>
      <c r="AG95" s="145">
        <v>3.3839999999999999</v>
      </c>
      <c r="AH95" s="145">
        <v>2.379</v>
      </c>
      <c r="AI95" s="145">
        <v>3.75</v>
      </c>
      <c r="AJ95" s="145">
        <v>0.01</v>
      </c>
      <c r="AK95" s="145">
        <v>0</v>
      </c>
      <c r="AL95" s="145">
        <v>0.754</v>
      </c>
      <c r="AM95" s="145">
        <v>0.17899999999999999</v>
      </c>
      <c r="AN95" s="145">
        <v>10.148</v>
      </c>
      <c r="AO95" s="145">
        <v>2.3159999999999998</v>
      </c>
      <c r="AP95" s="145">
        <v>0.57899999999999996</v>
      </c>
      <c r="AQ95" s="145">
        <v>0.13</v>
      </c>
      <c r="AR95" s="145">
        <v>1.5529999999999999</v>
      </c>
      <c r="AS95" s="145">
        <v>6.6000000000000003E-2</v>
      </c>
      <c r="AT95" s="145">
        <v>0</v>
      </c>
      <c r="AU95" s="145">
        <v>0.81100000000000005</v>
      </c>
      <c r="AV95" s="145">
        <v>1.3560000000000001</v>
      </c>
      <c r="AW95" s="145">
        <v>0.17399999999999999</v>
      </c>
      <c r="AX95" s="145">
        <v>0.443</v>
      </c>
      <c r="AY95" s="145">
        <v>0</v>
      </c>
      <c r="AZ95" s="145">
        <v>1.0999999999999999E-2</v>
      </c>
      <c r="BA95" s="145">
        <v>0.14299999999999999</v>
      </c>
      <c r="BB95" s="145">
        <v>0.152</v>
      </c>
      <c r="BC95" s="145">
        <v>175.154</v>
      </c>
      <c r="BD95" s="145">
        <v>2.137</v>
      </c>
      <c r="BE95" s="145">
        <v>23.739000000000001</v>
      </c>
      <c r="BF95" s="145">
        <v>12.813000000000001</v>
      </c>
      <c r="BG95" s="145">
        <v>0.379</v>
      </c>
      <c r="BH95" s="145">
        <v>0.97399999999999998</v>
      </c>
      <c r="BI95" s="145">
        <v>0.502</v>
      </c>
      <c r="BJ95" s="145">
        <v>0</v>
      </c>
      <c r="BK95" s="145">
        <v>0</v>
      </c>
      <c r="BL95" s="159">
        <v>0</v>
      </c>
      <c r="BM95" s="160">
        <f t="shared" si="5"/>
        <v>260.85400000000004</v>
      </c>
      <c r="BN95" s="147"/>
      <c r="BO95" s="193">
        <v>0</v>
      </c>
      <c r="BP95" s="161">
        <f t="shared" si="6"/>
        <v>49.094000000000001</v>
      </c>
      <c r="BQ95" s="146">
        <f t="shared" si="7"/>
        <v>49.094000000000001</v>
      </c>
      <c r="BR95" s="162">
        <v>0</v>
      </c>
      <c r="BS95" s="144">
        <v>49.094000000000001</v>
      </c>
      <c r="BT95" s="163">
        <v>0</v>
      </c>
      <c r="BU95" s="163">
        <v>0</v>
      </c>
      <c r="BV95" s="144">
        <v>0</v>
      </c>
      <c r="BW95" s="164">
        <v>0</v>
      </c>
      <c r="BX95" s="147">
        <v>0</v>
      </c>
      <c r="BY95"/>
      <c r="BZ95"/>
    </row>
    <row r="96" spans="1:78" ht="15">
      <c r="A96" s="60" t="s">
        <v>46</v>
      </c>
      <c r="B96" s="37" t="s">
        <v>47</v>
      </c>
      <c r="C96" s="145">
        <f t="shared" si="4"/>
        <v>18109.75</v>
      </c>
      <c r="D96" s="144"/>
      <c r="E96" s="144"/>
      <c r="F96" s="144"/>
      <c r="G96" s="144"/>
      <c r="H96" s="144"/>
      <c r="I96" s="144"/>
      <c r="J96" s="144"/>
      <c r="K96" s="144"/>
      <c r="L96" s="146">
        <v>1.7949999999999999</v>
      </c>
      <c r="M96" s="145">
        <v>8.8019999999999996</v>
      </c>
      <c r="N96" s="145">
        <v>0.36</v>
      </c>
      <c r="O96" s="145">
        <v>11.79</v>
      </c>
      <c r="P96" s="145">
        <v>1.0109999999999999</v>
      </c>
      <c r="Q96" s="145">
        <v>0.35599999999999998</v>
      </c>
      <c r="R96" s="145">
        <v>6.3410000000000002</v>
      </c>
      <c r="S96" s="145">
        <v>0</v>
      </c>
      <c r="T96" s="145">
        <v>0</v>
      </c>
      <c r="U96" s="145">
        <v>1.321</v>
      </c>
      <c r="V96" s="145">
        <v>0.35299999999999998</v>
      </c>
      <c r="W96" s="145">
        <v>0</v>
      </c>
      <c r="X96" s="145">
        <v>0.63</v>
      </c>
      <c r="Y96" s="145">
        <v>2.6059999999999999</v>
      </c>
      <c r="Z96" s="145">
        <v>0</v>
      </c>
      <c r="AA96" s="145">
        <v>0</v>
      </c>
      <c r="AB96" s="145">
        <v>0.89100000000000001</v>
      </c>
      <c r="AC96" s="145">
        <v>0.77600000000000002</v>
      </c>
      <c r="AD96" s="145">
        <v>3.1389999999999998</v>
      </c>
      <c r="AE96" s="145">
        <v>43.786000000000001</v>
      </c>
      <c r="AF96" s="145">
        <v>7.11</v>
      </c>
      <c r="AG96" s="145">
        <v>9.7650000000000006</v>
      </c>
      <c r="AH96" s="145">
        <v>14.997</v>
      </c>
      <c r="AI96" s="145">
        <v>31.268999999999998</v>
      </c>
      <c r="AJ96" s="145">
        <v>0.46300000000000002</v>
      </c>
      <c r="AK96" s="145">
        <v>1.1040000000000001</v>
      </c>
      <c r="AL96" s="145">
        <v>4.42</v>
      </c>
      <c r="AM96" s="145">
        <v>76.793000000000006</v>
      </c>
      <c r="AN96" s="145">
        <v>0.66500000000000004</v>
      </c>
      <c r="AO96" s="145">
        <v>79.034000000000006</v>
      </c>
      <c r="AP96" s="145">
        <v>5.4279999999999999</v>
      </c>
      <c r="AQ96" s="145">
        <v>6.9349999999999996</v>
      </c>
      <c r="AR96" s="145">
        <v>13.571</v>
      </c>
      <c r="AS96" s="145">
        <v>4.2549999999999999</v>
      </c>
      <c r="AT96" s="145">
        <v>15.874000000000001</v>
      </c>
      <c r="AU96" s="145">
        <v>2.7450000000000001</v>
      </c>
      <c r="AV96" s="145">
        <v>3.9889999999999999</v>
      </c>
      <c r="AW96" s="145">
        <v>8.3079999999999998</v>
      </c>
      <c r="AX96" s="145">
        <v>16.773</v>
      </c>
      <c r="AY96" s="145">
        <v>2.5000000000000001E-2</v>
      </c>
      <c r="AZ96" s="145">
        <v>1.0860000000000001</v>
      </c>
      <c r="BA96" s="145">
        <v>1017.023</v>
      </c>
      <c r="BB96" s="145">
        <v>9.2170000000000005</v>
      </c>
      <c r="BC96" s="145">
        <v>131.78700000000001</v>
      </c>
      <c r="BD96" s="145">
        <v>4.2350000000000003</v>
      </c>
      <c r="BE96" s="145">
        <v>9.5050000000000008</v>
      </c>
      <c r="BF96" s="145">
        <v>14.371</v>
      </c>
      <c r="BG96" s="145">
        <v>1.1919999999999999</v>
      </c>
      <c r="BH96" s="145">
        <v>1.8859999999999999</v>
      </c>
      <c r="BI96" s="145">
        <v>0.45600000000000002</v>
      </c>
      <c r="BJ96" s="145">
        <v>0</v>
      </c>
      <c r="BK96" s="145">
        <v>0</v>
      </c>
      <c r="BL96" s="159">
        <v>0</v>
      </c>
      <c r="BM96" s="160">
        <f t="shared" si="5"/>
        <v>1578.2380000000001</v>
      </c>
      <c r="BN96" s="147"/>
      <c r="BO96" s="193">
        <v>0</v>
      </c>
      <c r="BP96" s="161">
        <f t="shared" si="6"/>
        <v>16531.511999999999</v>
      </c>
      <c r="BQ96" s="146">
        <f t="shared" si="7"/>
        <v>16135.31</v>
      </c>
      <c r="BR96" s="162">
        <v>0</v>
      </c>
      <c r="BS96" s="144">
        <v>16135.31</v>
      </c>
      <c r="BT96" s="163">
        <v>396.202</v>
      </c>
      <c r="BU96" s="163">
        <v>0</v>
      </c>
      <c r="BV96" s="144">
        <v>0</v>
      </c>
      <c r="BW96" s="164">
        <v>0</v>
      </c>
      <c r="BX96" s="147">
        <v>0</v>
      </c>
      <c r="BY96"/>
      <c r="BZ96"/>
    </row>
    <row r="97" spans="1:78" ht="15">
      <c r="A97" s="60" t="s">
        <v>48</v>
      </c>
      <c r="B97" s="37" t="s">
        <v>290</v>
      </c>
      <c r="C97" s="145">
        <f t="shared" si="4"/>
        <v>10539.162</v>
      </c>
      <c r="D97" s="144"/>
      <c r="E97" s="144"/>
      <c r="F97" s="144"/>
      <c r="G97" s="144"/>
      <c r="H97" s="144"/>
      <c r="I97" s="144"/>
      <c r="J97" s="144"/>
      <c r="K97" s="144"/>
      <c r="L97" s="146">
        <v>1.8819999999999999</v>
      </c>
      <c r="M97" s="145">
        <v>86.522999999999996</v>
      </c>
      <c r="N97" s="145">
        <v>0.52</v>
      </c>
      <c r="O97" s="145">
        <v>19.587</v>
      </c>
      <c r="P97" s="145">
        <v>0.68700000000000006</v>
      </c>
      <c r="Q97" s="145">
        <v>0.44</v>
      </c>
      <c r="R97" s="145">
        <v>2.79</v>
      </c>
      <c r="S97" s="145">
        <v>0.67100000000000004</v>
      </c>
      <c r="T97" s="145">
        <v>0</v>
      </c>
      <c r="U97" s="145">
        <v>1.5589999999999999</v>
      </c>
      <c r="V97" s="145">
        <v>0.14199999999999999</v>
      </c>
      <c r="W97" s="145">
        <v>0</v>
      </c>
      <c r="X97" s="145">
        <v>0.89300000000000002</v>
      </c>
      <c r="Y97" s="145">
        <v>3.9780000000000002</v>
      </c>
      <c r="Z97" s="145">
        <v>2.8889999999999998</v>
      </c>
      <c r="AA97" s="145">
        <v>0.76900000000000002</v>
      </c>
      <c r="AB97" s="145">
        <v>1.6080000000000001</v>
      </c>
      <c r="AC97" s="145">
        <v>2.1509999999999998</v>
      </c>
      <c r="AD97" s="145">
        <v>1.871</v>
      </c>
      <c r="AE97" s="145">
        <v>11.414</v>
      </c>
      <c r="AF97" s="145">
        <v>4.9109999999999996</v>
      </c>
      <c r="AG97" s="145">
        <v>31.077999999999999</v>
      </c>
      <c r="AH97" s="145">
        <v>8.9749999999999996</v>
      </c>
      <c r="AI97" s="145">
        <v>547.69399999999996</v>
      </c>
      <c r="AJ97" s="145">
        <v>0.67100000000000004</v>
      </c>
      <c r="AK97" s="145">
        <v>9.3019999999999996</v>
      </c>
      <c r="AL97" s="145">
        <v>205.59800000000001</v>
      </c>
      <c r="AM97" s="145">
        <v>30.927</v>
      </c>
      <c r="AN97" s="145">
        <v>0.34499999999999997</v>
      </c>
      <c r="AO97" s="145">
        <v>5.8769999999999998</v>
      </c>
      <c r="AP97" s="145">
        <v>82.688999999999993</v>
      </c>
      <c r="AQ97" s="145">
        <v>4.7809999999999997</v>
      </c>
      <c r="AR97" s="145">
        <v>4.2990000000000004</v>
      </c>
      <c r="AS97" s="145">
        <v>1.651</v>
      </c>
      <c r="AT97" s="145">
        <v>46.194000000000003</v>
      </c>
      <c r="AU97" s="145">
        <v>4.3810000000000002</v>
      </c>
      <c r="AV97" s="145">
        <v>1.5740000000000001</v>
      </c>
      <c r="AW97" s="145">
        <v>0.17</v>
      </c>
      <c r="AX97" s="145">
        <v>12.180999999999999</v>
      </c>
      <c r="AY97" s="145">
        <v>2.5999999999999999E-2</v>
      </c>
      <c r="AZ97" s="145">
        <v>0.69099999999999995</v>
      </c>
      <c r="BA97" s="145">
        <v>10.028</v>
      </c>
      <c r="BB97" s="145">
        <v>2.1709999999999998</v>
      </c>
      <c r="BC97" s="145">
        <v>188.684</v>
      </c>
      <c r="BD97" s="145">
        <v>4.8550000000000004</v>
      </c>
      <c r="BE97" s="145">
        <v>14.114000000000001</v>
      </c>
      <c r="BF97" s="145">
        <v>19.818999999999999</v>
      </c>
      <c r="BG97" s="145">
        <v>1.427</v>
      </c>
      <c r="BH97" s="145">
        <v>11.010999999999999</v>
      </c>
      <c r="BI97" s="145">
        <v>1.736</v>
      </c>
      <c r="BJ97" s="145">
        <v>0</v>
      </c>
      <c r="BK97" s="145">
        <v>0</v>
      </c>
      <c r="BL97" s="159">
        <v>0</v>
      </c>
      <c r="BM97" s="160">
        <f t="shared" si="5"/>
        <v>1398.2340000000004</v>
      </c>
      <c r="BN97" s="147"/>
      <c r="BO97" s="193">
        <v>1605.808</v>
      </c>
      <c r="BP97" s="161">
        <f t="shared" si="6"/>
        <v>7535.12</v>
      </c>
      <c r="BQ97" s="146">
        <f t="shared" si="7"/>
        <v>7535.12</v>
      </c>
      <c r="BR97" s="162">
        <v>0</v>
      </c>
      <c r="BS97" s="144">
        <v>7535.12</v>
      </c>
      <c r="BT97" s="163">
        <v>0</v>
      </c>
      <c r="BU97" s="163">
        <v>0</v>
      </c>
      <c r="BV97" s="144">
        <v>0</v>
      </c>
      <c r="BW97" s="164">
        <v>0</v>
      </c>
      <c r="BX97" s="147">
        <v>0</v>
      </c>
      <c r="BY97"/>
      <c r="BZ97"/>
    </row>
    <row r="98" spans="1:78" ht="15">
      <c r="A98" s="60" t="s">
        <v>49</v>
      </c>
      <c r="B98" s="37" t="s">
        <v>209</v>
      </c>
      <c r="C98" s="145">
        <f t="shared" si="4"/>
        <v>1942.7129999999997</v>
      </c>
      <c r="D98" s="144"/>
      <c r="E98" s="144"/>
      <c r="F98" s="144"/>
      <c r="G98" s="144"/>
      <c r="H98" s="144"/>
      <c r="I98" s="144"/>
      <c r="J98" s="144"/>
      <c r="K98" s="144"/>
      <c r="L98" s="146">
        <v>0</v>
      </c>
      <c r="M98" s="145">
        <v>3.0000000000000001E-3</v>
      </c>
      <c r="N98" s="145">
        <v>0.03</v>
      </c>
      <c r="O98" s="145">
        <v>10.632</v>
      </c>
      <c r="P98" s="145">
        <v>0.28199999999999997</v>
      </c>
      <c r="Q98" s="145">
        <v>1.9E-2</v>
      </c>
      <c r="R98" s="145">
        <v>0</v>
      </c>
      <c r="S98" s="145">
        <v>2.2050000000000001</v>
      </c>
      <c r="T98" s="145">
        <v>0</v>
      </c>
      <c r="U98" s="145">
        <v>0.09</v>
      </c>
      <c r="V98" s="145">
        <v>0.32100000000000001</v>
      </c>
      <c r="W98" s="145">
        <v>2.5000000000000001E-2</v>
      </c>
      <c r="X98" s="145">
        <v>2.8000000000000001E-2</v>
      </c>
      <c r="Y98" s="145">
        <v>1.9E-2</v>
      </c>
      <c r="Z98" s="145">
        <v>1.0999999999999999E-2</v>
      </c>
      <c r="AA98" s="145">
        <v>0.18099999999999999</v>
      </c>
      <c r="AB98" s="145">
        <v>0.11799999999999999</v>
      </c>
      <c r="AC98" s="145">
        <v>0.20699999999999999</v>
      </c>
      <c r="AD98" s="145">
        <v>4.2999999999999997E-2</v>
      </c>
      <c r="AE98" s="145">
        <v>3.65</v>
      </c>
      <c r="AF98" s="145">
        <v>0.59699999999999998</v>
      </c>
      <c r="AG98" s="145">
        <v>0.31900000000000001</v>
      </c>
      <c r="AH98" s="145">
        <v>5.77</v>
      </c>
      <c r="AI98" s="145">
        <v>2.0329999999999999</v>
      </c>
      <c r="AJ98" s="145">
        <v>1.2999999999999999E-2</v>
      </c>
      <c r="AK98" s="145">
        <v>1.393</v>
      </c>
      <c r="AL98" s="145">
        <v>54.052999999999997</v>
      </c>
      <c r="AM98" s="145">
        <v>3.5</v>
      </c>
      <c r="AN98" s="145">
        <v>0</v>
      </c>
      <c r="AO98" s="145">
        <v>3.0219999999999998</v>
      </c>
      <c r="AP98" s="145">
        <v>2.4430000000000001</v>
      </c>
      <c r="AQ98" s="145">
        <v>130.78700000000001</v>
      </c>
      <c r="AR98" s="145">
        <v>795.30399999999997</v>
      </c>
      <c r="AS98" s="145">
        <v>1.6E-2</v>
      </c>
      <c r="AT98" s="145">
        <v>171.77799999999999</v>
      </c>
      <c r="AU98" s="145">
        <v>0.42899999999999999</v>
      </c>
      <c r="AV98" s="145">
        <v>0.35399999999999998</v>
      </c>
      <c r="AW98" s="145">
        <v>6.3E-2</v>
      </c>
      <c r="AX98" s="145">
        <v>8.0890000000000004</v>
      </c>
      <c r="AY98" s="145">
        <v>1.7000000000000001E-2</v>
      </c>
      <c r="AZ98" s="145">
        <v>0</v>
      </c>
      <c r="BA98" s="145">
        <v>6.3E-2</v>
      </c>
      <c r="BB98" s="145">
        <v>0.72399999999999998</v>
      </c>
      <c r="BC98" s="145">
        <v>10.347</v>
      </c>
      <c r="BD98" s="145">
        <v>0</v>
      </c>
      <c r="BE98" s="145">
        <v>62.174999999999997</v>
      </c>
      <c r="BF98" s="145">
        <v>1.4730000000000001</v>
      </c>
      <c r="BG98" s="145">
        <v>0.19600000000000001</v>
      </c>
      <c r="BH98" s="145">
        <v>2.9489999999999998</v>
      </c>
      <c r="BI98" s="145">
        <v>38.933999999999997</v>
      </c>
      <c r="BJ98" s="145">
        <v>0</v>
      </c>
      <c r="BK98" s="145">
        <v>0</v>
      </c>
      <c r="BL98" s="159">
        <v>0</v>
      </c>
      <c r="BM98" s="160">
        <f t="shared" si="5"/>
        <v>1314.7049999999999</v>
      </c>
      <c r="BN98" s="147"/>
      <c r="BO98" s="193">
        <v>28.62</v>
      </c>
      <c r="BP98" s="161">
        <f t="shared" si="6"/>
        <v>599.38799999999992</v>
      </c>
      <c r="BQ98" s="146">
        <f t="shared" si="7"/>
        <v>599.38799999999992</v>
      </c>
      <c r="BR98" s="162">
        <v>100.904</v>
      </c>
      <c r="BS98" s="144">
        <v>498.48399999999998</v>
      </c>
      <c r="BT98" s="163">
        <v>0</v>
      </c>
      <c r="BU98" s="163">
        <v>0</v>
      </c>
      <c r="BV98" s="144">
        <v>0</v>
      </c>
      <c r="BW98" s="164">
        <v>0</v>
      </c>
      <c r="BX98" s="147">
        <v>0</v>
      </c>
      <c r="BY98"/>
      <c r="BZ98"/>
    </row>
    <row r="99" spans="1:78" ht="15">
      <c r="A99" s="60" t="s">
        <v>50</v>
      </c>
      <c r="B99" s="37" t="s">
        <v>51</v>
      </c>
      <c r="C99" s="145">
        <f t="shared" si="4"/>
        <v>11608.943000000001</v>
      </c>
      <c r="D99" s="144"/>
      <c r="E99" s="144"/>
      <c r="F99" s="144"/>
      <c r="G99" s="144"/>
      <c r="H99" s="144"/>
      <c r="I99" s="144"/>
      <c r="J99" s="144"/>
      <c r="K99" s="144"/>
      <c r="L99" s="146">
        <v>0.73</v>
      </c>
      <c r="M99" s="145">
        <v>231.46</v>
      </c>
      <c r="N99" s="145">
        <v>0.193</v>
      </c>
      <c r="O99" s="145">
        <v>51.847000000000001</v>
      </c>
      <c r="P99" s="145">
        <v>17.587</v>
      </c>
      <c r="Q99" s="145">
        <v>1.071</v>
      </c>
      <c r="R99" s="145">
        <v>4.4960000000000004</v>
      </c>
      <c r="S99" s="145">
        <v>1.5860000000000001</v>
      </c>
      <c r="T99" s="145">
        <v>0</v>
      </c>
      <c r="U99" s="145">
        <v>0.33600000000000002</v>
      </c>
      <c r="V99" s="145">
        <v>1.1459999999999999</v>
      </c>
      <c r="W99" s="145">
        <v>0.79200000000000004</v>
      </c>
      <c r="X99" s="145">
        <v>3.9969999999999999</v>
      </c>
      <c r="Y99" s="145">
        <v>5.4009999999999998</v>
      </c>
      <c r="Z99" s="145">
        <v>5.242</v>
      </c>
      <c r="AA99" s="145">
        <v>6.0650000000000004</v>
      </c>
      <c r="AB99" s="145">
        <v>1.2709999999999999</v>
      </c>
      <c r="AC99" s="145">
        <v>66.322000000000003</v>
      </c>
      <c r="AD99" s="145">
        <v>8.5990000000000002</v>
      </c>
      <c r="AE99" s="145">
        <v>85.387</v>
      </c>
      <c r="AF99" s="145">
        <v>24.463999999999999</v>
      </c>
      <c r="AG99" s="145">
        <v>38.1</v>
      </c>
      <c r="AH99" s="145">
        <v>58.39</v>
      </c>
      <c r="AI99" s="145">
        <v>439.14400000000001</v>
      </c>
      <c r="AJ99" s="145">
        <v>103.92</v>
      </c>
      <c r="AK99" s="145">
        <v>6.4359999999999999</v>
      </c>
      <c r="AL99" s="145">
        <v>450.839</v>
      </c>
      <c r="AM99" s="145">
        <v>78.62</v>
      </c>
      <c r="AN99" s="145">
        <v>7.4210000000000003</v>
      </c>
      <c r="AO99" s="145">
        <v>89.406000000000006</v>
      </c>
      <c r="AP99" s="145">
        <v>32.591000000000001</v>
      </c>
      <c r="AQ99" s="145">
        <v>35.722999999999999</v>
      </c>
      <c r="AR99" s="145">
        <v>2277.6419999999998</v>
      </c>
      <c r="AS99" s="145">
        <v>5.9180000000000001</v>
      </c>
      <c r="AT99" s="145">
        <v>250.154</v>
      </c>
      <c r="AU99" s="145">
        <v>21.035</v>
      </c>
      <c r="AV99" s="145">
        <v>34.984999999999999</v>
      </c>
      <c r="AW99" s="145">
        <v>2.6240000000000001</v>
      </c>
      <c r="AX99" s="145">
        <v>267.97500000000002</v>
      </c>
      <c r="AY99" s="145">
        <v>0.218</v>
      </c>
      <c r="AZ99" s="145">
        <v>2.5609999999999999</v>
      </c>
      <c r="BA99" s="145">
        <v>64.587000000000003</v>
      </c>
      <c r="BB99" s="145">
        <v>22.960999999999999</v>
      </c>
      <c r="BC99" s="145">
        <v>175.62200000000001</v>
      </c>
      <c r="BD99" s="145">
        <v>6.282</v>
      </c>
      <c r="BE99" s="145">
        <v>39.723999999999997</v>
      </c>
      <c r="BF99" s="145">
        <v>24.452999999999999</v>
      </c>
      <c r="BG99" s="145">
        <v>2.6349999999999998</v>
      </c>
      <c r="BH99" s="145">
        <v>9.2089999999999996</v>
      </c>
      <c r="BI99" s="145">
        <v>19.091999999999999</v>
      </c>
      <c r="BJ99" s="145">
        <v>0</v>
      </c>
      <c r="BK99" s="145">
        <v>0</v>
      </c>
      <c r="BL99" s="159">
        <v>0</v>
      </c>
      <c r="BM99" s="160">
        <f t="shared" si="5"/>
        <v>5086.2590000000009</v>
      </c>
      <c r="BN99" s="147"/>
      <c r="BO99" s="193">
        <v>2276.4050000000002</v>
      </c>
      <c r="BP99" s="161">
        <f t="shared" si="6"/>
        <v>4246.2790000000005</v>
      </c>
      <c r="BQ99" s="146">
        <f t="shared" si="7"/>
        <v>4246.2790000000005</v>
      </c>
      <c r="BR99" s="162">
        <v>0</v>
      </c>
      <c r="BS99" s="144">
        <v>4246.2790000000005</v>
      </c>
      <c r="BT99" s="163">
        <v>0</v>
      </c>
      <c r="BU99" s="163">
        <v>0</v>
      </c>
      <c r="BV99" s="144">
        <v>0</v>
      </c>
      <c r="BW99" s="164">
        <v>0</v>
      </c>
      <c r="BX99" s="147">
        <v>0</v>
      </c>
      <c r="BY99"/>
      <c r="BZ99"/>
    </row>
    <row r="100" spans="1:78" ht="15">
      <c r="A100" s="60" t="s">
        <v>52</v>
      </c>
      <c r="B100" s="37" t="s">
        <v>188</v>
      </c>
      <c r="C100" s="145">
        <f t="shared" si="4"/>
        <v>1769.3649999999998</v>
      </c>
      <c r="D100" s="144"/>
      <c r="E100" s="144"/>
      <c r="F100" s="144"/>
      <c r="G100" s="144"/>
      <c r="H100" s="144"/>
      <c r="I100" s="144"/>
      <c r="J100" s="144"/>
      <c r="K100" s="144"/>
      <c r="L100" s="146">
        <v>8.9999999999999993E-3</v>
      </c>
      <c r="M100" s="145">
        <v>0</v>
      </c>
      <c r="N100" s="145">
        <v>0.255</v>
      </c>
      <c r="O100" s="145">
        <v>3.0139999999999998</v>
      </c>
      <c r="P100" s="145">
        <v>5.9690000000000003</v>
      </c>
      <c r="Q100" s="145">
        <v>0.191</v>
      </c>
      <c r="R100" s="145">
        <v>1.3240000000000001</v>
      </c>
      <c r="S100" s="145">
        <v>5.8999999999999997E-2</v>
      </c>
      <c r="T100" s="145">
        <v>0</v>
      </c>
      <c r="U100" s="145">
        <v>2.3969999999999998</v>
      </c>
      <c r="V100" s="145">
        <v>1.292</v>
      </c>
      <c r="W100" s="145">
        <v>7.0000000000000007E-2</v>
      </c>
      <c r="X100" s="145">
        <v>1.248</v>
      </c>
      <c r="Y100" s="145">
        <v>0.754</v>
      </c>
      <c r="Z100" s="145">
        <v>2.9000000000000001E-2</v>
      </c>
      <c r="AA100" s="145">
        <v>0.308</v>
      </c>
      <c r="AB100" s="145">
        <v>0.161</v>
      </c>
      <c r="AC100" s="145">
        <v>2.1139999999999999</v>
      </c>
      <c r="AD100" s="145">
        <v>7.4109999999999996</v>
      </c>
      <c r="AE100" s="145">
        <v>28.577000000000002</v>
      </c>
      <c r="AF100" s="145">
        <v>3.2349999999999999</v>
      </c>
      <c r="AG100" s="145">
        <v>6.8639999999999999</v>
      </c>
      <c r="AH100" s="145">
        <v>18.533000000000001</v>
      </c>
      <c r="AI100" s="145">
        <v>27.914999999999999</v>
      </c>
      <c r="AJ100" s="145">
        <v>1.2430000000000001</v>
      </c>
      <c r="AK100" s="145">
        <v>2.298</v>
      </c>
      <c r="AL100" s="145">
        <v>155.14599999999999</v>
      </c>
      <c r="AM100" s="145">
        <v>42.575000000000003</v>
      </c>
      <c r="AN100" s="145">
        <v>1.26</v>
      </c>
      <c r="AO100" s="145">
        <v>21.350999999999999</v>
      </c>
      <c r="AP100" s="145">
        <v>4.7149999999999999</v>
      </c>
      <c r="AQ100" s="145">
        <v>2.5209999999999999</v>
      </c>
      <c r="AR100" s="145">
        <v>0.24099999999999999</v>
      </c>
      <c r="AS100" s="145">
        <v>13.711</v>
      </c>
      <c r="AT100" s="145">
        <v>0</v>
      </c>
      <c r="AU100" s="145">
        <v>0</v>
      </c>
      <c r="AV100" s="145">
        <v>7.8940000000000001</v>
      </c>
      <c r="AW100" s="145">
        <v>0.68700000000000006</v>
      </c>
      <c r="AX100" s="145">
        <v>13.507999999999999</v>
      </c>
      <c r="AY100" s="145">
        <v>6.4000000000000001E-2</v>
      </c>
      <c r="AZ100" s="145">
        <v>0</v>
      </c>
      <c r="BA100" s="145">
        <v>5.1310000000000002</v>
      </c>
      <c r="BB100" s="145">
        <v>3.0139999999999998</v>
      </c>
      <c r="BC100" s="145">
        <v>71.727000000000004</v>
      </c>
      <c r="BD100" s="145">
        <v>0.315</v>
      </c>
      <c r="BE100" s="145">
        <v>4.6669999999999998</v>
      </c>
      <c r="BF100" s="145">
        <v>3.234</v>
      </c>
      <c r="BG100" s="145">
        <v>0.79900000000000004</v>
      </c>
      <c r="BH100" s="145">
        <v>0</v>
      </c>
      <c r="BI100" s="145">
        <v>5.5E-2</v>
      </c>
      <c r="BJ100" s="145">
        <v>0</v>
      </c>
      <c r="BK100" s="145">
        <v>0</v>
      </c>
      <c r="BL100" s="159">
        <v>0</v>
      </c>
      <c r="BM100" s="160">
        <f t="shared" si="5"/>
        <v>467.88499999999988</v>
      </c>
      <c r="BN100" s="147"/>
      <c r="BO100" s="193">
        <v>94.652000000000001</v>
      </c>
      <c r="BP100" s="161">
        <f t="shared" si="6"/>
        <v>0</v>
      </c>
      <c r="BQ100" s="146">
        <f t="shared" si="7"/>
        <v>0</v>
      </c>
      <c r="BR100" s="162">
        <v>0</v>
      </c>
      <c r="BS100" s="144">
        <v>0</v>
      </c>
      <c r="BT100" s="163">
        <v>0</v>
      </c>
      <c r="BU100" s="163">
        <v>0</v>
      </c>
      <c r="BV100" s="144">
        <v>1206.828</v>
      </c>
      <c r="BW100" s="164">
        <v>0</v>
      </c>
      <c r="BX100" s="147">
        <v>0</v>
      </c>
      <c r="BY100"/>
      <c r="BZ100"/>
    </row>
    <row r="101" spans="1:78" ht="15">
      <c r="A101" s="60" t="s">
        <v>53</v>
      </c>
      <c r="B101" s="37" t="s">
        <v>137</v>
      </c>
      <c r="C101" s="145">
        <f t="shared" si="4"/>
        <v>14682.154999999999</v>
      </c>
      <c r="D101" s="144"/>
      <c r="E101" s="144"/>
      <c r="F101" s="144"/>
      <c r="G101" s="144"/>
      <c r="H101" s="144"/>
      <c r="I101" s="144"/>
      <c r="J101" s="144"/>
      <c r="K101" s="144"/>
      <c r="L101" s="146">
        <v>0.67600000000000005</v>
      </c>
      <c r="M101" s="145">
        <v>7.7270000000000003</v>
      </c>
      <c r="N101" s="145">
        <v>1.5249999999999999</v>
      </c>
      <c r="O101" s="145">
        <v>60.756</v>
      </c>
      <c r="P101" s="145">
        <v>36.341000000000001</v>
      </c>
      <c r="Q101" s="145">
        <v>7.7830000000000004</v>
      </c>
      <c r="R101" s="145">
        <v>2.86</v>
      </c>
      <c r="S101" s="145">
        <v>1.1040000000000001</v>
      </c>
      <c r="T101" s="145">
        <v>0</v>
      </c>
      <c r="U101" s="145">
        <v>26.367999999999999</v>
      </c>
      <c r="V101" s="145">
        <v>12.986000000000001</v>
      </c>
      <c r="W101" s="145">
        <v>1.018</v>
      </c>
      <c r="X101" s="145">
        <v>11.558999999999999</v>
      </c>
      <c r="Y101" s="145">
        <v>18.007000000000001</v>
      </c>
      <c r="Z101" s="145">
        <v>0.14799999999999999</v>
      </c>
      <c r="AA101" s="145">
        <v>7.3849999999999998</v>
      </c>
      <c r="AB101" s="145">
        <v>1.2529999999999999</v>
      </c>
      <c r="AC101" s="145">
        <v>306.53199999999998</v>
      </c>
      <c r="AD101" s="145">
        <v>55.518999999999998</v>
      </c>
      <c r="AE101" s="145">
        <v>583.57799999999997</v>
      </c>
      <c r="AF101" s="145">
        <v>31.218</v>
      </c>
      <c r="AG101" s="145">
        <v>67.236999999999995</v>
      </c>
      <c r="AH101" s="145">
        <v>100.325</v>
      </c>
      <c r="AI101" s="145">
        <v>325.95699999999999</v>
      </c>
      <c r="AJ101" s="145">
        <v>9.157</v>
      </c>
      <c r="AK101" s="145">
        <v>69.903000000000006</v>
      </c>
      <c r="AL101" s="145">
        <v>23.096</v>
      </c>
      <c r="AM101" s="145">
        <v>175.70699999999999</v>
      </c>
      <c r="AN101" s="145">
        <v>4.9770000000000003</v>
      </c>
      <c r="AO101" s="145">
        <v>267.05900000000003</v>
      </c>
      <c r="AP101" s="145">
        <v>57.311</v>
      </c>
      <c r="AQ101" s="145">
        <v>4.7089999999999996</v>
      </c>
      <c r="AR101" s="145">
        <v>207.52</v>
      </c>
      <c r="AS101" s="145">
        <v>2.3159999999999998</v>
      </c>
      <c r="AT101" s="145">
        <v>743.577</v>
      </c>
      <c r="AU101" s="145">
        <v>20.271999999999998</v>
      </c>
      <c r="AV101" s="145">
        <v>154.16200000000001</v>
      </c>
      <c r="AW101" s="145">
        <v>835.80100000000004</v>
      </c>
      <c r="AX101" s="145">
        <v>19.91</v>
      </c>
      <c r="AY101" s="145">
        <v>0.1</v>
      </c>
      <c r="AZ101" s="145">
        <v>6.2060000000000004</v>
      </c>
      <c r="BA101" s="145">
        <v>10.601000000000001</v>
      </c>
      <c r="BB101" s="145">
        <v>16.597999999999999</v>
      </c>
      <c r="BC101" s="145">
        <v>400</v>
      </c>
      <c r="BD101" s="145">
        <v>0</v>
      </c>
      <c r="BE101" s="145">
        <v>19.890999999999998</v>
      </c>
      <c r="BF101" s="145">
        <v>1.6140000000000001</v>
      </c>
      <c r="BG101" s="145">
        <v>1.607</v>
      </c>
      <c r="BH101" s="145">
        <v>1.2569999999999999</v>
      </c>
      <c r="BI101" s="145">
        <v>6.3179999999999996</v>
      </c>
      <c r="BJ101" s="145">
        <v>0</v>
      </c>
      <c r="BK101" s="145">
        <v>0</v>
      </c>
      <c r="BL101" s="159">
        <v>0</v>
      </c>
      <c r="BM101" s="160">
        <f t="shared" si="5"/>
        <v>4727.5309999999981</v>
      </c>
      <c r="BN101" s="147"/>
      <c r="BO101" s="193">
        <v>7057.18</v>
      </c>
      <c r="BP101" s="161">
        <f t="shared" si="6"/>
        <v>2897.4440000000004</v>
      </c>
      <c r="BQ101" s="146">
        <f t="shared" si="7"/>
        <v>2537.3290000000002</v>
      </c>
      <c r="BR101" s="162">
        <v>0</v>
      </c>
      <c r="BS101" s="144">
        <v>2537.3290000000002</v>
      </c>
      <c r="BT101" s="163">
        <v>360.11500000000001</v>
      </c>
      <c r="BU101" s="163">
        <v>0</v>
      </c>
      <c r="BV101" s="144">
        <v>0</v>
      </c>
      <c r="BW101" s="164">
        <v>0</v>
      </c>
      <c r="BX101" s="147">
        <v>0</v>
      </c>
      <c r="BY101"/>
      <c r="BZ101"/>
    </row>
    <row r="102" spans="1:78" ht="15">
      <c r="A102" s="60" t="s">
        <v>54</v>
      </c>
      <c r="B102" s="37" t="s">
        <v>138</v>
      </c>
      <c r="C102" s="145">
        <f t="shared" si="4"/>
        <v>2348.4630000000006</v>
      </c>
      <c r="D102" s="144"/>
      <c r="E102" s="144"/>
      <c r="F102" s="144"/>
      <c r="G102" s="144"/>
      <c r="H102" s="144"/>
      <c r="I102" s="144"/>
      <c r="J102" s="144"/>
      <c r="K102" s="144"/>
      <c r="L102" s="146">
        <v>0.48399999999999999</v>
      </c>
      <c r="M102" s="145">
        <v>42.082000000000001</v>
      </c>
      <c r="N102" s="145">
        <v>0.72599999999999998</v>
      </c>
      <c r="O102" s="145">
        <v>26.395</v>
      </c>
      <c r="P102" s="145">
        <v>18.853999999999999</v>
      </c>
      <c r="Q102" s="145">
        <v>1.5760000000000001</v>
      </c>
      <c r="R102" s="145">
        <v>3.2549999999999999</v>
      </c>
      <c r="S102" s="145">
        <v>12.225</v>
      </c>
      <c r="T102" s="145">
        <v>0</v>
      </c>
      <c r="U102" s="145">
        <v>8.2170000000000005</v>
      </c>
      <c r="V102" s="145">
        <v>1.3360000000000001</v>
      </c>
      <c r="W102" s="145">
        <v>0.34100000000000003</v>
      </c>
      <c r="X102" s="145">
        <v>4.8310000000000004</v>
      </c>
      <c r="Y102" s="145">
        <v>2.3290000000000002</v>
      </c>
      <c r="Z102" s="145">
        <v>0.19900000000000001</v>
      </c>
      <c r="AA102" s="145">
        <v>3.379</v>
      </c>
      <c r="AB102" s="145">
        <v>0.84299999999999997</v>
      </c>
      <c r="AC102" s="145">
        <v>58.378999999999998</v>
      </c>
      <c r="AD102" s="145">
        <v>29.013999999999999</v>
      </c>
      <c r="AE102" s="145">
        <v>228.85900000000001</v>
      </c>
      <c r="AF102" s="145">
        <v>14.099</v>
      </c>
      <c r="AG102" s="145">
        <v>16.573</v>
      </c>
      <c r="AH102" s="145">
        <v>162.47300000000001</v>
      </c>
      <c r="AI102" s="145">
        <v>70.463999999999999</v>
      </c>
      <c r="AJ102" s="145">
        <v>52.631999999999998</v>
      </c>
      <c r="AK102" s="145">
        <v>35.091000000000001</v>
      </c>
      <c r="AL102" s="145">
        <v>122.706</v>
      </c>
      <c r="AM102" s="145">
        <v>130.489</v>
      </c>
      <c r="AN102" s="145">
        <v>1.653</v>
      </c>
      <c r="AO102" s="145">
        <v>138.30600000000001</v>
      </c>
      <c r="AP102" s="145">
        <v>6.23</v>
      </c>
      <c r="AQ102" s="145">
        <v>6.0960000000000001</v>
      </c>
      <c r="AR102" s="145">
        <v>23.367000000000001</v>
      </c>
      <c r="AS102" s="145">
        <v>4.7359999999999998</v>
      </c>
      <c r="AT102" s="145">
        <v>50.121000000000002</v>
      </c>
      <c r="AU102" s="145">
        <v>417.89299999999997</v>
      </c>
      <c r="AV102" s="145">
        <v>2.069</v>
      </c>
      <c r="AW102" s="145">
        <v>20.45</v>
      </c>
      <c r="AX102" s="145">
        <v>43.216999999999999</v>
      </c>
      <c r="AY102" s="145">
        <v>1E-3</v>
      </c>
      <c r="AZ102" s="145">
        <v>17.919</v>
      </c>
      <c r="BA102" s="145">
        <v>27.457999999999998</v>
      </c>
      <c r="BB102" s="145">
        <v>8.5519999999999996</v>
      </c>
      <c r="BC102" s="145">
        <v>0.22900000000000001</v>
      </c>
      <c r="BD102" s="145">
        <v>25.439</v>
      </c>
      <c r="BE102" s="145">
        <v>7.0279999999999996</v>
      </c>
      <c r="BF102" s="145">
        <v>4.9820000000000002</v>
      </c>
      <c r="BG102" s="145">
        <v>1.8919999999999999</v>
      </c>
      <c r="BH102" s="145">
        <v>0</v>
      </c>
      <c r="BI102" s="145">
        <v>5.71</v>
      </c>
      <c r="BJ102" s="145">
        <v>0</v>
      </c>
      <c r="BK102" s="145">
        <v>0</v>
      </c>
      <c r="BL102" s="159">
        <v>0</v>
      </c>
      <c r="BM102" s="160">
        <f t="shared" si="5"/>
        <v>1861.1990000000005</v>
      </c>
      <c r="BN102" s="147"/>
      <c r="BO102" s="193">
        <v>0</v>
      </c>
      <c r="BP102" s="161">
        <f t="shared" si="6"/>
        <v>487.26400000000001</v>
      </c>
      <c r="BQ102" s="146">
        <f t="shared" si="7"/>
        <v>487.26400000000001</v>
      </c>
      <c r="BR102" s="162">
        <v>0</v>
      </c>
      <c r="BS102" s="144">
        <v>487.26400000000001</v>
      </c>
      <c r="BT102" s="163">
        <v>0</v>
      </c>
      <c r="BU102" s="163">
        <v>0</v>
      </c>
      <c r="BV102" s="144">
        <v>0</v>
      </c>
      <c r="BW102" s="164">
        <v>0</v>
      </c>
      <c r="BX102" s="147">
        <v>0</v>
      </c>
      <c r="BY102"/>
      <c r="BZ102"/>
    </row>
    <row r="103" spans="1:78" ht="15">
      <c r="A103" s="60" t="s">
        <v>55</v>
      </c>
      <c r="B103" s="37" t="s">
        <v>189</v>
      </c>
      <c r="C103" s="145">
        <f t="shared" si="4"/>
        <v>862.56000000000006</v>
      </c>
      <c r="D103" s="144"/>
      <c r="E103" s="144"/>
      <c r="F103" s="144"/>
      <c r="G103" s="144"/>
      <c r="H103" s="144"/>
      <c r="I103" s="144"/>
      <c r="J103" s="144"/>
      <c r="K103" s="144"/>
      <c r="L103" s="146">
        <v>1.004</v>
      </c>
      <c r="M103" s="145">
        <v>0</v>
      </c>
      <c r="N103" s="145">
        <v>8.2000000000000003E-2</v>
      </c>
      <c r="O103" s="145">
        <v>0.98099999999999998</v>
      </c>
      <c r="P103" s="145">
        <v>0</v>
      </c>
      <c r="Q103" s="145">
        <v>0.36499999999999999</v>
      </c>
      <c r="R103" s="145">
        <v>0</v>
      </c>
      <c r="S103" s="145">
        <v>7.069</v>
      </c>
      <c r="T103" s="145">
        <v>0</v>
      </c>
      <c r="U103" s="145">
        <v>0</v>
      </c>
      <c r="V103" s="145">
        <v>0</v>
      </c>
      <c r="W103" s="145">
        <v>0</v>
      </c>
      <c r="X103" s="145">
        <v>1.327</v>
      </c>
      <c r="Y103" s="145">
        <v>0.13100000000000001</v>
      </c>
      <c r="Z103" s="145">
        <v>0</v>
      </c>
      <c r="AA103" s="145">
        <v>1.0169999999999999</v>
      </c>
      <c r="AB103" s="145">
        <v>3.4000000000000002E-2</v>
      </c>
      <c r="AC103" s="145">
        <v>0</v>
      </c>
      <c r="AD103" s="145">
        <v>0</v>
      </c>
      <c r="AE103" s="145">
        <v>0</v>
      </c>
      <c r="AF103" s="145">
        <v>0</v>
      </c>
      <c r="AG103" s="145">
        <v>0</v>
      </c>
      <c r="AH103" s="145">
        <v>0</v>
      </c>
      <c r="AI103" s="145">
        <v>0</v>
      </c>
      <c r="AJ103" s="145">
        <v>0.189</v>
      </c>
      <c r="AK103" s="145">
        <v>0</v>
      </c>
      <c r="AL103" s="145">
        <v>16.094000000000001</v>
      </c>
      <c r="AM103" s="145">
        <v>6.48</v>
      </c>
      <c r="AN103" s="145">
        <v>0</v>
      </c>
      <c r="AO103" s="145">
        <v>0</v>
      </c>
      <c r="AP103" s="145">
        <v>0</v>
      </c>
      <c r="AQ103" s="145">
        <v>2.0089999999999999</v>
      </c>
      <c r="AR103" s="145">
        <v>2.6960000000000002</v>
      </c>
      <c r="AS103" s="145">
        <v>0.16800000000000001</v>
      </c>
      <c r="AT103" s="145">
        <v>415.18400000000003</v>
      </c>
      <c r="AU103" s="145">
        <v>37.843000000000004</v>
      </c>
      <c r="AV103" s="145">
        <v>-8.2270000000000003</v>
      </c>
      <c r="AW103" s="145">
        <v>0</v>
      </c>
      <c r="AX103" s="145">
        <v>7.7430000000000003</v>
      </c>
      <c r="AY103" s="145">
        <v>0</v>
      </c>
      <c r="AZ103" s="145">
        <v>0</v>
      </c>
      <c r="BA103" s="145">
        <v>1.161</v>
      </c>
      <c r="BB103" s="145">
        <v>0</v>
      </c>
      <c r="BC103" s="145">
        <v>139.15199999999999</v>
      </c>
      <c r="BD103" s="145">
        <v>9.0150000000000006</v>
      </c>
      <c r="BE103" s="145">
        <v>102.25700000000001</v>
      </c>
      <c r="BF103" s="145">
        <v>98.772000000000006</v>
      </c>
      <c r="BG103" s="145">
        <v>0.14099999999999999</v>
      </c>
      <c r="BH103" s="145">
        <v>0</v>
      </c>
      <c r="BI103" s="145">
        <v>2.4350000000000001</v>
      </c>
      <c r="BJ103" s="145">
        <v>0</v>
      </c>
      <c r="BK103" s="145">
        <v>0</v>
      </c>
      <c r="BL103" s="159">
        <v>0</v>
      </c>
      <c r="BM103" s="160">
        <f t="shared" si="5"/>
        <v>845.12200000000007</v>
      </c>
      <c r="BN103" s="147"/>
      <c r="BO103" s="193">
        <v>0</v>
      </c>
      <c r="BP103" s="161">
        <f t="shared" si="6"/>
        <v>17.437999999999999</v>
      </c>
      <c r="BQ103" s="146">
        <f t="shared" si="7"/>
        <v>17.437999999999999</v>
      </c>
      <c r="BR103" s="162">
        <v>0</v>
      </c>
      <c r="BS103" s="144">
        <v>17.437999999999999</v>
      </c>
      <c r="BT103" s="163">
        <v>0</v>
      </c>
      <c r="BU103" s="163">
        <v>0</v>
      </c>
      <c r="BV103" s="144">
        <v>0</v>
      </c>
      <c r="BW103" s="164">
        <v>0</v>
      </c>
      <c r="BX103" s="147">
        <v>0</v>
      </c>
      <c r="BY103"/>
      <c r="BZ103"/>
    </row>
    <row r="104" spans="1:78" ht="15">
      <c r="A104" s="60" t="s">
        <v>56</v>
      </c>
      <c r="B104" s="37" t="s">
        <v>175</v>
      </c>
      <c r="C104" s="145">
        <f t="shared" si="4"/>
        <v>19345.322</v>
      </c>
      <c r="D104" s="144"/>
      <c r="E104" s="144"/>
      <c r="F104" s="144"/>
      <c r="G104" s="144"/>
      <c r="H104" s="144"/>
      <c r="I104" s="144"/>
      <c r="J104" s="144"/>
      <c r="K104" s="144"/>
      <c r="L104" s="146">
        <v>0</v>
      </c>
      <c r="M104" s="145">
        <v>0.21099999999999999</v>
      </c>
      <c r="N104" s="145">
        <v>2.1720000000000002</v>
      </c>
      <c r="O104" s="145">
        <v>93.891000000000005</v>
      </c>
      <c r="P104" s="145">
        <v>57.161999999999999</v>
      </c>
      <c r="Q104" s="145">
        <v>1.3129999999999999</v>
      </c>
      <c r="R104" s="145">
        <v>18.164999999999999</v>
      </c>
      <c r="S104" s="145">
        <v>3.8650000000000002</v>
      </c>
      <c r="T104" s="145">
        <v>0</v>
      </c>
      <c r="U104" s="145">
        <v>16.815000000000001</v>
      </c>
      <c r="V104" s="145">
        <v>0</v>
      </c>
      <c r="W104" s="145">
        <v>0</v>
      </c>
      <c r="X104" s="145">
        <v>9.8089999999999993</v>
      </c>
      <c r="Y104" s="145">
        <v>11.026</v>
      </c>
      <c r="Z104" s="145">
        <v>6.585</v>
      </c>
      <c r="AA104" s="145">
        <v>4.2850000000000001</v>
      </c>
      <c r="AB104" s="145">
        <v>0.73199999999999998</v>
      </c>
      <c r="AC104" s="145">
        <v>29.425999999999998</v>
      </c>
      <c r="AD104" s="145">
        <v>10.108000000000001</v>
      </c>
      <c r="AE104" s="145">
        <v>411.91899999999998</v>
      </c>
      <c r="AF104" s="145">
        <v>89.905000000000001</v>
      </c>
      <c r="AG104" s="145">
        <v>150.54300000000001</v>
      </c>
      <c r="AH104" s="145">
        <v>87.308999999999997</v>
      </c>
      <c r="AI104" s="145">
        <v>699.13</v>
      </c>
      <c r="AJ104" s="145">
        <v>48.149000000000001</v>
      </c>
      <c r="AK104" s="145">
        <v>18.155999999999999</v>
      </c>
      <c r="AL104" s="145">
        <v>44.746000000000002</v>
      </c>
      <c r="AM104" s="145">
        <v>124.598</v>
      </c>
      <c r="AN104" s="145">
        <v>1.738</v>
      </c>
      <c r="AO104" s="145">
        <v>728.24699999999996</v>
      </c>
      <c r="AP104" s="145">
        <v>223.488</v>
      </c>
      <c r="AQ104" s="145">
        <v>21.047999999999998</v>
      </c>
      <c r="AR104" s="145">
        <v>97.82</v>
      </c>
      <c r="AS104" s="145">
        <v>7.2990000000000004</v>
      </c>
      <c r="AT104" s="145">
        <v>367.95699999999999</v>
      </c>
      <c r="AU104" s="145">
        <v>10.394</v>
      </c>
      <c r="AV104" s="145">
        <v>6.99</v>
      </c>
      <c r="AW104" s="145">
        <v>220.63900000000001</v>
      </c>
      <c r="AX104" s="145">
        <v>53.807000000000002</v>
      </c>
      <c r="AY104" s="145">
        <v>0.75600000000000001</v>
      </c>
      <c r="AZ104" s="145">
        <v>7.883</v>
      </c>
      <c r="BA104" s="145">
        <v>52.017000000000003</v>
      </c>
      <c r="BB104" s="145">
        <v>27.344999999999999</v>
      </c>
      <c r="BC104" s="145">
        <v>157.56899999999999</v>
      </c>
      <c r="BD104" s="145">
        <v>1.6</v>
      </c>
      <c r="BE104" s="145">
        <v>95.32</v>
      </c>
      <c r="BF104" s="145">
        <v>40.688000000000002</v>
      </c>
      <c r="BG104" s="145">
        <v>43.027999999999999</v>
      </c>
      <c r="BH104" s="145">
        <v>15.542999999999999</v>
      </c>
      <c r="BI104" s="145">
        <v>129.471</v>
      </c>
      <c r="BJ104" s="145">
        <v>0</v>
      </c>
      <c r="BK104" s="145">
        <v>0</v>
      </c>
      <c r="BL104" s="159">
        <v>0</v>
      </c>
      <c r="BM104" s="160">
        <f t="shared" si="5"/>
        <v>4250.6669999999976</v>
      </c>
      <c r="BN104" s="147"/>
      <c r="BO104" s="193">
        <v>0</v>
      </c>
      <c r="BP104" s="161">
        <f t="shared" si="6"/>
        <v>15094.655000000001</v>
      </c>
      <c r="BQ104" s="146">
        <f t="shared" si="7"/>
        <v>15094.655000000001</v>
      </c>
      <c r="BR104" s="162">
        <v>10929.903</v>
      </c>
      <c r="BS104" s="144">
        <v>4164.7520000000004</v>
      </c>
      <c r="BT104" s="163">
        <v>0</v>
      </c>
      <c r="BU104" s="163">
        <v>0</v>
      </c>
      <c r="BV104" s="144">
        <v>0</v>
      </c>
      <c r="BW104" s="164">
        <v>0</v>
      </c>
      <c r="BX104" s="147">
        <v>0</v>
      </c>
      <c r="BY104"/>
      <c r="BZ104"/>
    </row>
    <row r="105" spans="1:78" ht="15">
      <c r="A105" s="60" t="s">
        <v>57</v>
      </c>
      <c r="B105" s="37" t="s">
        <v>210</v>
      </c>
      <c r="C105" s="145">
        <f t="shared" si="4"/>
        <v>8053.5650000000014</v>
      </c>
      <c r="D105" s="144"/>
      <c r="E105" s="144"/>
      <c r="F105" s="144"/>
      <c r="G105" s="144"/>
      <c r="H105" s="144"/>
      <c r="I105" s="144"/>
      <c r="J105" s="144"/>
      <c r="K105" s="144"/>
      <c r="L105" s="146">
        <v>4.2160000000000002</v>
      </c>
      <c r="M105" s="145">
        <v>19.334</v>
      </c>
      <c r="N105" s="145">
        <v>9.8529999999999998</v>
      </c>
      <c r="O105" s="145">
        <v>114.054</v>
      </c>
      <c r="P105" s="145">
        <v>47.515000000000001</v>
      </c>
      <c r="Q105" s="145">
        <v>4.1710000000000003</v>
      </c>
      <c r="R105" s="145">
        <v>16.54</v>
      </c>
      <c r="S105" s="145">
        <v>4.4290000000000003</v>
      </c>
      <c r="T105" s="145">
        <v>0</v>
      </c>
      <c r="U105" s="145">
        <v>27.109000000000002</v>
      </c>
      <c r="V105" s="145">
        <v>1.4630000000000001</v>
      </c>
      <c r="W105" s="145">
        <v>2.1469999999999998</v>
      </c>
      <c r="X105" s="145">
        <v>14.811999999999999</v>
      </c>
      <c r="Y105" s="145">
        <v>5.3</v>
      </c>
      <c r="Z105" s="145">
        <v>1.6140000000000001</v>
      </c>
      <c r="AA105" s="145">
        <v>12.268000000000001</v>
      </c>
      <c r="AB105" s="145">
        <v>3.5950000000000002</v>
      </c>
      <c r="AC105" s="145">
        <v>104.3</v>
      </c>
      <c r="AD105" s="145">
        <v>158.96299999999999</v>
      </c>
      <c r="AE105" s="145">
        <v>358.95100000000002</v>
      </c>
      <c r="AF105" s="145">
        <v>64.099999999999994</v>
      </c>
      <c r="AG105" s="145">
        <v>135.17699999999999</v>
      </c>
      <c r="AH105" s="145">
        <v>269.36</v>
      </c>
      <c r="AI105" s="145">
        <v>70.475999999999999</v>
      </c>
      <c r="AJ105" s="145">
        <v>18.640999999999998</v>
      </c>
      <c r="AK105" s="145">
        <v>133.315</v>
      </c>
      <c r="AL105" s="145">
        <v>215.47499999999999</v>
      </c>
      <c r="AM105" s="145">
        <v>299.33800000000002</v>
      </c>
      <c r="AN105" s="145">
        <v>17.123000000000001</v>
      </c>
      <c r="AO105" s="145">
        <v>276.92099999999999</v>
      </c>
      <c r="AP105" s="145">
        <v>38.393000000000001</v>
      </c>
      <c r="AQ105" s="145">
        <v>125.96</v>
      </c>
      <c r="AR105" s="145">
        <v>612.84</v>
      </c>
      <c r="AS105" s="145">
        <v>29.736000000000001</v>
      </c>
      <c r="AT105" s="145">
        <v>209.13300000000001</v>
      </c>
      <c r="AU105" s="145">
        <v>79.988</v>
      </c>
      <c r="AV105" s="145">
        <v>56.405999999999999</v>
      </c>
      <c r="AW105" s="145">
        <v>18.286999999999999</v>
      </c>
      <c r="AX105" s="145">
        <v>662.59299999999996</v>
      </c>
      <c r="AY105" s="145">
        <v>0.32700000000000001</v>
      </c>
      <c r="AZ105" s="145">
        <v>5.37</v>
      </c>
      <c r="BA105" s="145">
        <v>151.83600000000001</v>
      </c>
      <c r="BB105" s="145">
        <v>37.029000000000003</v>
      </c>
      <c r="BC105" s="145">
        <v>1348.818</v>
      </c>
      <c r="BD105" s="145">
        <v>41.948</v>
      </c>
      <c r="BE105" s="145">
        <v>340.81700000000001</v>
      </c>
      <c r="BF105" s="145">
        <v>190.52099999999999</v>
      </c>
      <c r="BG105" s="145">
        <v>8.5289999999999999</v>
      </c>
      <c r="BH105" s="145">
        <v>2.4470000000000001</v>
      </c>
      <c r="BI105" s="145">
        <v>12.769</v>
      </c>
      <c r="BJ105" s="145">
        <v>0</v>
      </c>
      <c r="BK105" s="145">
        <v>0</v>
      </c>
      <c r="BL105" s="159">
        <v>0</v>
      </c>
      <c r="BM105" s="160">
        <f t="shared" si="5"/>
        <v>6384.3070000000016</v>
      </c>
      <c r="BN105" s="147"/>
      <c r="BO105" s="193">
        <v>1454.8440000000001</v>
      </c>
      <c r="BP105" s="161">
        <f t="shared" si="6"/>
        <v>175.23099999999999</v>
      </c>
      <c r="BQ105" s="146">
        <f t="shared" si="7"/>
        <v>175.23099999999999</v>
      </c>
      <c r="BR105" s="162">
        <v>0</v>
      </c>
      <c r="BS105" s="144">
        <v>175.23099999999999</v>
      </c>
      <c r="BT105" s="163">
        <v>0</v>
      </c>
      <c r="BU105" s="163">
        <v>0</v>
      </c>
      <c r="BV105" s="144">
        <v>39.183</v>
      </c>
      <c r="BW105" s="164">
        <v>0</v>
      </c>
      <c r="BX105" s="147">
        <v>0</v>
      </c>
      <c r="BY105"/>
      <c r="BZ105"/>
    </row>
    <row r="106" spans="1:78" ht="15">
      <c r="A106" s="60" t="s">
        <v>58</v>
      </c>
      <c r="B106" s="37" t="s">
        <v>190</v>
      </c>
      <c r="C106" s="145">
        <f t="shared" si="4"/>
        <v>4.9889999999999999</v>
      </c>
      <c r="D106" s="144"/>
      <c r="E106" s="144"/>
      <c r="F106" s="144"/>
      <c r="G106" s="144"/>
      <c r="H106" s="144"/>
      <c r="I106" s="144"/>
      <c r="J106" s="144"/>
      <c r="K106" s="144"/>
      <c r="L106" s="146">
        <v>2.843</v>
      </c>
      <c r="M106" s="145">
        <v>0</v>
      </c>
      <c r="N106" s="145">
        <v>0</v>
      </c>
      <c r="O106" s="145">
        <v>0</v>
      </c>
      <c r="P106" s="145">
        <v>0</v>
      </c>
      <c r="Q106" s="145">
        <v>0</v>
      </c>
      <c r="R106" s="145">
        <v>0</v>
      </c>
      <c r="S106" s="145">
        <v>0</v>
      </c>
      <c r="T106" s="145">
        <v>0</v>
      </c>
      <c r="U106" s="145">
        <v>0</v>
      </c>
      <c r="V106" s="145">
        <v>0</v>
      </c>
      <c r="W106" s="145">
        <v>0</v>
      </c>
      <c r="X106" s="145">
        <v>0.26300000000000001</v>
      </c>
      <c r="Y106" s="145">
        <v>0</v>
      </c>
      <c r="Z106" s="145">
        <v>0</v>
      </c>
      <c r="AA106" s="145">
        <v>0</v>
      </c>
      <c r="AB106" s="145">
        <v>0</v>
      </c>
      <c r="AC106" s="145">
        <v>0</v>
      </c>
      <c r="AD106" s="145">
        <v>0</v>
      </c>
      <c r="AE106" s="145">
        <v>0</v>
      </c>
      <c r="AF106" s="145">
        <v>0</v>
      </c>
      <c r="AG106" s="145">
        <v>0</v>
      </c>
      <c r="AH106" s="145">
        <v>0</v>
      </c>
      <c r="AI106" s="145">
        <v>0</v>
      </c>
      <c r="AJ106" s="145">
        <v>0</v>
      </c>
      <c r="AK106" s="145">
        <v>0</v>
      </c>
      <c r="AL106" s="145">
        <v>0</v>
      </c>
      <c r="AM106" s="145">
        <v>0</v>
      </c>
      <c r="AN106" s="145">
        <v>0</v>
      </c>
      <c r="AO106" s="145">
        <v>0</v>
      </c>
      <c r="AP106" s="145">
        <v>0</v>
      </c>
      <c r="AQ106" s="145">
        <v>0</v>
      </c>
      <c r="AR106" s="145">
        <v>0</v>
      </c>
      <c r="AS106" s="145">
        <v>0</v>
      </c>
      <c r="AT106" s="145">
        <v>0</v>
      </c>
      <c r="AU106" s="145">
        <v>0</v>
      </c>
      <c r="AV106" s="145">
        <v>0</v>
      </c>
      <c r="AW106" s="145">
        <v>0</v>
      </c>
      <c r="AX106" s="145">
        <v>0</v>
      </c>
      <c r="AY106" s="145">
        <v>0</v>
      </c>
      <c r="AZ106" s="145">
        <v>0</v>
      </c>
      <c r="BA106" s="145">
        <v>0</v>
      </c>
      <c r="BB106" s="145">
        <v>0</v>
      </c>
      <c r="BC106" s="145">
        <v>0</v>
      </c>
      <c r="BD106" s="145">
        <v>0</v>
      </c>
      <c r="BE106" s="145">
        <v>0</v>
      </c>
      <c r="BF106" s="145">
        <v>0</v>
      </c>
      <c r="BG106" s="145">
        <v>0</v>
      </c>
      <c r="BH106" s="145">
        <v>0</v>
      </c>
      <c r="BI106" s="145">
        <v>0</v>
      </c>
      <c r="BJ106" s="145">
        <v>0</v>
      </c>
      <c r="BK106" s="145">
        <v>0</v>
      </c>
      <c r="BL106" s="159">
        <v>0</v>
      </c>
      <c r="BM106" s="160">
        <f t="shared" si="5"/>
        <v>3.1059999999999999</v>
      </c>
      <c r="BN106" s="147"/>
      <c r="BO106" s="193">
        <v>0</v>
      </c>
      <c r="BP106" s="161">
        <f t="shared" si="6"/>
        <v>1.883</v>
      </c>
      <c r="BQ106" s="146">
        <f t="shared" si="7"/>
        <v>1.883</v>
      </c>
      <c r="BR106" s="162">
        <v>0</v>
      </c>
      <c r="BS106" s="144">
        <v>1.883</v>
      </c>
      <c r="BT106" s="163">
        <v>0</v>
      </c>
      <c r="BU106" s="163">
        <v>0</v>
      </c>
      <c r="BV106" s="144">
        <v>0</v>
      </c>
      <c r="BW106" s="164">
        <v>0</v>
      </c>
      <c r="BX106" s="147">
        <v>0</v>
      </c>
      <c r="BY106"/>
      <c r="BZ106"/>
    </row>
    <row r="107" spans="1:78" ht="15">
      <c r="A107" s="60" t="s">
        <v>59</v>
      </c>
      <c r="B107" s="37" t="s">
        <v>191</v>
      </c>
      <c r="C107" s="145">
        <f t="shared" si="4"/>
        <v>4917.8060000000014</v>
      </c>
      <c r="D107" s="144"/>
      <c r="E107" s="144"/>
      <c r="F107" s="144"/>
      <c r="G107" s="144"/>
      <c r="H107" s="144"/>
      <c r="I107" s="144"/>
      <c r="J107" s="144"/>
      <c r="K107" s="144"/>
      <c r="L107" s="146">
        <v>1.393</v>
      </c>
      <c r="M107" s="145">
        <v>537.09100000000001</v>
      </c>
      <c r="N107" s="145">
        <v>7.7190000000000003</v>
      </c>
      <c r="O107" s="145">
        <v>14.923999999999999</v>
      </c>
      <c r="P107" s="145">
        <v>16.716999999999999</v>
      </c>
      <c r="Q107" s="145">
        <v>27.646000000000001</v>
      </c>
      <c r="R107" s="145">
        <v>4.7E-2</v>
      </c>
      <c r="S107" s="145">
        <v>0.44</v>
      </c>
      <c r="T107" s="145">
        <v>0</v>
      </c>
      <c r="U107" s="145">
        <v>0.69</v>
      </c>
      <c r="V107" s="145">
        <v>3.0000000000000001E-3</v>
      </c>
      <c r="W107" s="145">
        <v>2.1999999999999999E-2</v>
      </c>
      <c r="X107" s="145">
        <v>3.5609999999999999</v>
      </c>
      <c r="Y107" s="145">
        <v>1.6220000000000001</v>
      </c>
      <c r="Z107" s="145">
        <v>5.8140000000000001</v>
      </c>
      <c r="AA107" s="145">
        <v>4.3999999999999997E-2</v>
      </c>
      <c r="AB107" s="145">
        <v>0.314</v>
      </c>
      <c r="AC107" s="145">
        <v>20.867999999999999</v>
      </c>
      <c r="AD107" s="145">
        <v>35.612000000000002</v>
      </c>
      <c r="AE107" s="145">
        <v>557.02800000000002</v>
      </c>
      <c r="AF107" s="145">
        <v>30.504000000000001</v>
      </c>
      <c r="AG107" s="145">
        <v>4.3230000000000004</v>
      </c>
      <c r="AH107" s="145">
        <v>49.058</v>
      </c>
      <c r="AI107" s="145">
        <v>353.37200000000001</v>
      </c>
      <c r="AJ107" s="145">
        <v>273.65199999999999</v>
      </c>
      <c r="AK107" s="145">
        <v>15.601000000000001</v>
      </c>
      <c r="AL107" s="145">
        <v>1703.6130000000001</v>
      </c>
      <c r="AM107" s="145">
        <v>11.946999999999999</v>
      </c>
      <c r="AN107" s="145">
        <v>0</v>
      </c>
      <c r="AO107" s="145">
        <v>139.39099999999999</v>
      </c>
      <c r="AP107" s="145">
        <v>10.252000000000001</v>
      </c>
      <c r="AQ107" s="145">
        <v>5.9240000000000004</v>
      </c>
      <c r="AR107" s="145">
        <v>17.742000000000001</v>
      </c>
      <c r="AS107" s="145">
        <v>0.50600000000000001</v>
      </c>
      <c r="AT107" s="145">
        <v>0</v>
      </c>
      <c r="AU107" s="145">
        <v>0.58699999999999997</v>
      </c>
      <c r="AV107" s="145">
        <v>1.7999999999999999E-2</v>
      </c>
      <c r="AW107" s="145">
        <v>17.84</v>
      </c>
      <c r="AX107" s="145">
        <v>44.531999999999996</v>
      </c>
      <c r="AY107" s="145">
        <v>0</v>
      </c>
      <c r="AZ107" s="145">
        <v>4.2699999999999996</v>
      </c>
      <c r="BA107" s="145">
        <v>12.994999999999999</v>
      </c>
      <c r="BB107" s="145">
        <v>19.32</v>
      </c>
      <c r="BC107" s="145">
        <v>134.40899999999999</v>
      </c>
      <c r="BD107" s="145">
        <v>6.218</v>
      </c>
      <c r="BE107" s="145">
        <v>8.3010000000000002</v>
      </c>
      <c r="BF107" s="145">
        <v>6.1</v>
      </c>
      <c r="BG107" s="145">
        <v>24.87</v>
      </c>
      <c r="BH107" s="145">
        <v>1.2490000000000001</v>
      </c>
      <c r="BI107" s="145">
        <v>4.5880000000000001</v>
      </c>
      <c r="BJ107" s="145">
        <v>0</v>
      </c>
      <c r="BK107" s="145">
        <v>0</v>
      </c>
      <c r="BL107" s="159">
        <v>0</v>
      </c>
      <c r="BM107" s="160">
        <f t="shared" si="5"/>
        <v>4132.737000000001</v>
      </c>
      <c r="BN107" s="147"/>
      <c r="BO107" s="193">
        <v>0.26</v>
      </c>
      <c r="BP107" s="161">
        <f t="shared" si="6"/>
        <v>783.93</v>
      </c>
      <c r="BQ107" s="146">
        <f t="shared" si="7"/>
        <v>783.93</v>
      </c>
      <c r="BR107" s="162">
        <v>0</v>
      </c>
      <c r="BS107" s="144">
        <v>783.93</v>
      </c>
      <c r="BT107" s="163">
        <v>0</v>
      </c>
      <c r="BU107" s="163">
        <v>0</v>
      </c>
      <c r="BV107" s="144">
        <v>0.879</v>
      </c>
      <c r="BW107" s="164">
        <v>0</v>
      </c>
      <c r="BX107" s="147">
        <v>0</v>
      </c>
      <c r="BY107"/>
      <c r="BZ107"/>
    </row>
    <row r="108" spans="1:78" ht="15">
      <c r="A108" s="60" t="s">
        <v>60</v>
      </c>
      <c r="B108" s="37" t="s">
        <v>192</v>
      </c>
      <c r="C108" s="145">
        <f t="shared" si="4"/>
        <v>4703.55</v>
      </c>
      <c r="D108" s="144"/>
      <c r="E108" s="144"/>
      <c r="F108" s="144"/>
      <c r="G108" s="144"/>
      <c r="H108" s="144"/>
      <c r="I108" s="144"/>
      <c r="J108" s="144"/>
      <c r="K108" s="144"/>
      <c r="L108" s="146">
        <v>0</v>
      </c>
      <c r="M108" s="145">
        <v>0</v>
      </c>
      <c r="N108" s="145">
        <v>0</v>
      </c>
      <c r="O108" s="145">
        <v>0</v>
      </c>
      <c r="P108" s="145">
        <v>0</v>
      </c>
      <c r="Q108" s="145">
        <v>0</v>
      </c>
      <c r="R108" s="145">
        <v>0</v>
      </c>
      <c r="S108" s="145">
        <v>0</v>
      </c>
      <c r="T108" s="145">
        <v>0</v>
      </c>
      <c r="U108" s="145">
        <v>0</v>
      </c>
      <c r="V108" s="145">
        <v>0</v>
      </c>
      <c r="W108" s="145">
        <v>0</v>
      </c>
      <c r="X108" s="145">
        <v>0</v>
      </c>
      <c r="Y108" s="145">
        <v>0</v>
      </c>
      <c r="Z108" s="145">
        <v>0</v>
      </c>
      <c r="AA108" s="145">
        <v>0</v>
      </c>
      <c r="AB108" s="145">
        <v>0</v>
      </c>
      <c r="AC108" s="145">
        <v>0</v>
      </c>
      <c r="AD108" s="145">
        <v>0</v>
      </c>
      <c r="AE108" s="145">
        <v>0</v>
      </c>
      <c r="AF108" s="145">
        <v>2.3540000000000001</v>
      </c>
      <c r="AG108" s="145">
        <v>2.665</v>
      </c>
      <c r="AH108" s="145">
        <v>23.111000000000001</v>
      </c>
      <c r="AI108" s="145">
        <v>42.03</v>
      </c>
      <c r="AJ108" s="145">
        <v>0</v>
      </c>
      <c r="AK108" s="145">
        <v>0</v>
      </c>
      <c r="AL108" s="145">
        <v>65.093000000000004</v>
      </c>
      <c r="AM108" s="145">
        <v>0</v>
      </c>
      <c r="AN108" s="145">
        <v>0</v>
      </c>
      <c r="AO108" s="145">
        <v>600.27</v>
      </c>
      <c r="AP108" s="145">
        <v>0</v>
      </c>
      <c r="AQ108" s="145">
        <v>0.77200000000000002</v>
      </c>
      <c r="AR108" s="145">
        <v>0</v>
      </c>
      <c r="AS108" s="145">
        <v>0</v>
      </c>
      <c r="AT108" s="145">
        <v>0</v>
      </c>
      <c r="AU108" s="145">
        <v>0</v>
      </c>
      <c r="AV108" s="145">
        <v>0</v>
      </c>
      <c r="AW108" s="145">
        <v>0</v>
      </c>
      <c r="AX108" s="145">
        <v>0</v>
      </c>
      <c r="AY108" s="145">
        <v>0</v>
      </c>
      <c r="AZ108" s="145">
        <v>0</v>
      </c>
      <c r="BA108" s="145">
        <v>835.06</v>
      </c>
      <c r="BB108" s="145">
        <v>0</v>
      </c>
      <c r="BC108" s="145">
        <v>0</v>
      </c>
      <c r="BD108" s="145">
        <v>0</v>
      </c>
      <c r="BE108" s="145">
        <v>0</v>
      </c>
      <c r="BF108" s="145">
        <v>0</v>
      </c>
      <c r="BG108" s="145">
        <v>0</v>
      </c>
      <c r="BH108" s="145">
        <v>0</v>
      </c>
      <c r="BI108" s="145">
        <v>0</v>
      </c>
      <c r="BJ108" s="145">
        <v>0</v>
      </c>
      <c r="BK108" s="145">
        <v>0</v>
      </c>
      <c r="BL108" s="159">
        <v>0</v>
      </c>
      <c r="BM108" s="160">
        <f t="shared" si="5"/>
        <v>1571.355</v>
      </c>
      <c r="BN108" s="147"/>
      <c r="BO108" s="193">
        <v>0</v>
      </c>
      <c r="BP108" s="161">
        <f t="shared" si="6"/>
        <v>3132.1950000000002</v>
      </c>
      <c r="BQ108" s="146">
        <f t="shared" si="7"/>
        <v>3132.1950000000002</v>
      </c>
      <c r="BR108" s="162">
        <v>0</v>
      </c>
      <c r="BS108" s="144">
        <v>3132.1950000000002</v>
      </c>
      <c r="BT108" s="163">
        <v>0</v>
      </c>
      <c r="BU108" s="163">
        <v>0</v>
      </c>
      <c r="BV108" s="144">
        <v>0</v>
      </c>
      <c r="BW108" s="164">
        <v>0</v>
      </c>
      <c r="BX108" s="147">
        <v>0</v>
      </c>
      <c r="BY108"/>
      <c r="BZ108"/>
    </row>
    <row r="109" spans="1:78" ht="15">
      <c r="A109" s="60" t="s">
        <v>61</v>
      </c>
      <c r="B109" s="37" t="s">
        <v>193</v>
      </c>
      <c r="C109" s="145">
        <f t="shared" si="4"/>
        <v>2617.1250000000009</v>
      </c>
      <c r="D109" s="144"/>
      <c r="E109" s="144"/>
      <c r="F109" s="144"/>
      <c r="G109" s="144"/>
      <c r="H109" s="144"/>
      <c r="I109" s="144"/>
      <c r="J109" s="144"/>
      <c r="K109" s="144"/>
      <c r="L109" s="146">
        <v>0.40200000000000002</v>
      </c>
      <c r="M109" s="145">
        <v>1.9E-2</v>
      </c>
      <c r="N109" s="145">
        <v>0</v>
      </c>
      <c r="O109" s="145">
        <v>25.454000000000001</v>
      </c>
      <c r="P109" s="145">
        <v>22.408999999999999</v>
      </c>
      <c r="Q109" s="145">
        <v>2.6840000000000002</v>
      </c>
      <c r="R109" s="145">
        <v>2.621</v>
      </c>
      <c r="S109" s="145">
        <v>0.27100000000000002</v>
      </c>
      <c r="T109" s="145">
        <v>0</v>
      </c>
      <c r="U109" s="145">
        <v>13.952999999999999</v>
      </c>
      <c r="V109" s="145">
        <v>3.7949999999999999</v>
      </c>
      <c r="W109" s="145">
        <v>7.9000000000000001E-2</v>
      </c>
      <c r="X109" s="145">
        <v>11.694000000000001</v>
      </c>
      <c r="Y109" s="145">
        <v>7.0419999999999998</v>
      </c>
      <c r="Z109" s="145">
        <v>0.58599999999999997</v>
      </c>
      <c r="AA109" s="145">
        <v>1.2649999999999999</v>
      </c>
      <c r="AB109" s="145">
        <v>0.62</v>
      </c>
      <c r="AC109" s="145">
        <v>85.269000000000005</v>
      </c>
      <c r="AD109" s="145">
        <v>12.782</v>
      </c>
      <c r="AE109" s="145">
        <v>772.57100000000003</v>
      </c>
      <c r="AF109" s="145">
        <v>10.787000000000001</v>
      </c>
      <c r="AG109" s="145">
        <v>9.2639999999999993</v>
      </c>
      <c r="AH109" s="145">
        <v>58.494999999999997</v>
      </c>
      <c r="AI109" s="145">
        <v>69.11</v>
      </c>
      <c r="AJ109" s="145">
        <v>2.3519999999999999</v>
      </c>
      <c r="AK109" s="145">
        <v>18.533999999999999</v>
      </c>
      <c r="AL109" s="145">
        <v>10.471</v>
      </c>
      <c r="AM109" s="145">
        <v>260.35399999999998</v>
      </c>
      <c r="AN109" s="145">
        <v>6.8079999999999998</v>
      </c>
      <c r="AO109" s="145">
        <v>335.625</v>
      </c>
      <c r="AP109" s="145">
        <v>47.207000000000001</v>
      </c>
      <c r="AQ109" s="145">
        <v>9.8070000000000004</v>
      </c>
      <c r="AR109" s="145">
        <v>113.48699999999999</v>
      </c>
      <c r="AS109" s="145">
        <v>5.0839999999999996</v>
      </c>
      <c r="AT109" s="145">
        <v>126.398</v>
      </c>
      <c r="AU109" s="145">
        <v>18.66</v>
      </c>
      <c r="AV109" s="145">
        <v>9.1829999999999998</v>
      </c>
      <c r="AW109" s="145">
        <v>45.695</v>
      </c>
      <c r="AX109" s="145">
        <v>71.451999999999998</v>
      </c>
      <c r="AY109" s="145">
        <v>0</v>
      </c>
      <c r="AZ109" s="145">
        <v>44.04</v>
      </c>
      <c r="BA109" s="145">
        <v>15.659000000000001</v>
      </c>
      <c r="BB109" s="145">
        <v>9.4920000000000009</v>
      </c>
      <c r="BC109" s="145">
        <v>148.167</v>
      </c>
      <c r="BD109" s="145">
        <v>24.170999999999999</v>
      </c>
      <c r="BE109" s="145">
        <v>61.723999999999997</v>
      </c>
      <c r="BF109" s="145">
        <v>18.661999999999999</v>
      </c>
      <c r="BG109" s="145">
        <v>17.157</v>
      </c>
      <c r="BH109" s="145">
        <v>9.2520000000000007</v>
      </c>
      <c r="BI109" s="145">
        <v>5.9269999999999996</v>
      </c>
      <c r="BJ109" s="145">
        <v>0</v>
      </c>
      <c r="BK109" s="145">
        <v>0</v>
      </c>
      <c r="BL109" s="159">
        <v>0</v>
      </c>
      <c r="BM109" s="160">
        <f t="shared" si="5"/>
        <v>2546.5400000000009</v>
      </c>
      <c r="BN109" s="147"/>
      <c r="BO109" s="193">
        <v>0</v>
      </c>
      <c r="BP109" s="161">
        <f t="shared" si="6"/>
        <v>70.584999999999994</v>
      </c>
      <c r="BQ109" s="146">
        <f t="shared" si="7"/>
        <v>70.584999999999994</v>
      </c>
      <c r="BR109" s="162">
        <v>0</v>
      </c>
      <c r="BS109" s="144">
        <v>70.584999999999994</v>
      </c>
      <c r="BT109" s="163">
        <v>0</v>
      </c>
      <c r="BU109" s="163">
        <v>0</v>
      </c>
      <c r="BV109" s="144">
        <v>0</v>
      </c>
      <c r="BW109" s="164">
        <v>0</v>
      </c>
      <c r="BX109" s="147">
        <v>0</v>
      </c>
      <c r="BY109"/>
      <c r="BZ109"/>
    </row>
    <row r="110" spans="1:78" ht="15">
      <c r="A110" s="60" t="s">
        <v>62</v>
      </c>
      <c r="B110" s="37" t="s">
        <v>63</v>
      </c>
      <c r="C110" s="145">
        <f t="shared" si="4"/>
        <v>22896.168000000001</v>
      </c>
      <c r="D110" s="144"/>
      <c r="E110" s="144"/>
      <c r="F110" s="144"/>
      <c r="G110" s="144"/>
      <c r="H110" s="144"/>
      <c r="I110" s="144"/>
      <c r="J110" s="144"/>
      <c r="K110" s="144"/>
      <c r="L110" s="146">
        <v>0</v>
      </c>
      <c r="M110" s="145">
        <v>0</v>
      </c>
      <c r="N110" s="145">
        <v>0</v>
      </c>
      <c r="O110" s="145">
        <v>0</v>
      </c>
      <c r="P110" s="145">
        <v>0</v>
      </c>
      <c r="Q110" s="145">
        <v>0</v>
      </c>
      <c r="R110" s="145">
        <v>0</v>
      </c>
      <c r="S110" s="145">
        <v>0</v>
      </c>
      <c r="T110" s="145">
        <v>0</v>
      </c>
      <c r="U110" s="145">
        <v>0</v>
      </c>
      <c r="V110" s="145">
        <v>0</v>
      </c>
      <c r="W110" s="145">
        <v>0</v>
      </c>
      <c r="X110" s="145">
        <v>0</v>
      </c>
      <c r="Y110" s="145">
        <v>0</v>
      </c>
      <c r="Z110" s="145">
        <v>0</v>
      </c>
      <c r="AA110" s="145">
        <v>0</v>
      </c>
      <c r="AB110" s="145">
        <v>0</v>
      </c>
      <c r="AC110" s="145">
        <v>0</v>
      </c>
      <c r="AD110" s="145">
        <v>0</v>
      </c>
      <c r="AE110" s="145">
        <v>0</v>
      </c>
      <c r="AF110" s="145">
        <v>0</v>
      </c>
      <c r="AG110" s="145">
        <v>0</v>
      </c>
      <c r="AH110" s="145">
        <v>0</v>
      </c>
      <c r="AI110" s="145">
        <v>0</v>
      </c>
      <c r="AJ110" s="145">
        <v>0</v>
      </c>
      <c r="AK110" s="145">
        <v>0</v>
      </c>
      <c r="AL110" s="145">
        <v>0</v>
      </c>
      <c r="AM110" s="145">
        <v>0</v>
      </c>
      <c r="AN110" s="145">
        <v>0</v>
      </c>
      <c r="AO110" s="145">
        <v>0</v>
      </c>
      <c r="AP110" s="145">
        <v>0</v>
      </c>
      <c r="AQ110" s="145">
        <v>0</v>
      </c>
      <c r="AR110" s="145">
        <v>0</v>
      </c>
      <c r="AS110" s="145">
        <v>0</v>
      </c>
      <c r="AT110" s="145">
        <v>0</v>
      </c>
      <c r="AU110" s="145">
        <v>0</v>
      </c>
      <c r="AV110" s="145">
        <v>0</v>
      </c>
      <c r="AW110" s="145">
        <v>0</v>
      </c>
      <c r="AX110" s="145">
        <v>0</v>
      </c>
      <c r="AY110" s="145">
        <v>0</v>
      </c>
      <c r="AZ110" s="145">
        <v>0</v>
      </c>
      <c r="BA110" s="145">
        <v>0</v>
      </c>
      <c r="BB110" s="145">
        <v>0</v>
      </c>
      <c r="BC110" s="145">
        <v>0</v>
      </c>
      <c r="BD110" s="145">
        <v>0</v>
      </c>
      <c r="BE110" s="145">
        <v>0</v>
      </c>
      <c r="BF110" s="145">
        <v>0</v>
      </c>
      <c r="BG110" s="145">
        <v>0</v>
      </c>
      <c r="BH110" s="145">
        <v>0</v>
      </c>
      <c r="BI110" s="145">
        <v>0</v>
      </c>
      <c r="BJ110" s="145">
        <v>0</v>
      </c>
      <c r="BK110" s="145">
        <v>0</v>
      </c>
      <c r="BL110" s="159">
        <v>0</v>
      </c>
      <c r="BM110" s="160">
        <f t="shared" si="5"/>
        <v>0</v>
      </c>
      <c r="BN110" s="147"/>
      <c r="BO110" s="193">
        <v>0</v>
      </c>
      <c r="BP110" s="161">
        <f t="shared" si="6"/>
        <v>22896.168000000001</v>
      </c>
      <c r="BQ110" s="146">
        <f t="shared" si="7"/>
        <v>2057.9720000000002</v>
      </c>
      <c r="BR110" s="162">
        <v>2057.9720000000002</v>
      </c>
      <c r="BS110" s="144">
        <v>0</v>
      </c>
      <c r="BT110" s="163">
        <v>20838.196</v>
      </c>
      <c r="BU110" s="163">
        <v>0</v>
      </c>
      <c r="BV110" s="144">
        <v>0</v>
      </c>
      <c r="BW110" s="164">
        <v>0</v>
      </c>
      <c r="BX110" s="147">
        <v>0</v>
      </c>
      <c r="BY110"/>
      <c r="BZ110"/>
    </row>
    <row r="111" spans="1:78" ht="15">
      <c r="A111" s="60" t="s">
        <v>64</v>
      </c>
      <c r="B111" s="37" t="s">
        <v>211</v>
      </c>
      <c r="C111" s="145">
        <f t="shared" si="4"/>
        <v>638.27499999999998</v>
      </c>
      <c r="D111" s="144"/>
      <c r="E111" s="144"/>
      <c r="F111" s="144"/>
      <c r="G111" s="144"/>
      <c r="H111" s="144"/>
      <c r="I111" s="144"/>
      <c r="J111" s="144"/>
      <c r="K111" s="144"/>
      <c r="L111" s="146">
        <v>0</v>
      </c>
      <c r="M111" s="145">
        <v>0</v>
      </c>
      <c r="N111" s="145">
        <v>0</v>
      </c>
      <c r="O111" s="145">
        <v>0</v>
      </c>
      <c r="P111" s="145">
        <v>0</v>
      </c>
      <c r="Q111" s="145">
        <v>0</v>
      </c>
      <c r="R111" s="145">
        <v>0</v>
      </c>
      <c r="S111" s="145">
        <v>0</v>
      </c>
      <c r="T111" s="145">
        <v>0</v>
      </c>
      <c r="U111" s="145">
        <v>0</v>
      </c>
      <c r="V111" s="145">
        <v>0</v>
      </c>
      <c r="W111" s="145">
        <v>0</v>
      </c>
      <c r="X111" s="145">
        <v>0</v>
      </c>
      <c r="Y111" s="145">
        <v>0</v>
      </c>
      <c r="Z111" s="145">
        <v>0</v>
      </c>
      <c r="AA111" s="145">
        <v>0</v>
      </c>
      <c r="AB111" s="145">
        <v>0</v>
      </c>
      <c r="AC111" s="145">
        <v>0</v>
      </c>
      <c r="AD111" s="145">
        <v>0</v>
      </c>
      <c r="AE111" s="145">
        <v>0</v>
      </c>
      <c r="AF111" s="145">
        <v>0</v>
      </c>
      <c r="AG111" s="145">
        <v>0</v>
      </c>
      <c r="AH111" s="145">
        <v>0</v>
      </c>
      <c r="AI111" s="145">
        <v>0</v>
      </c>
      <c r="AJ111" s="145">
        <v>0</v>
      </c>
      <c r="AK111" s="145">
        <v>0</v>
      </c>
      <c r="AL111" s="145">
        <v>0</v>
      </c>
      <c r="AM111" s="145">
        <v>0</v>
      </c>
      <c r="AN111" s="145">
        <v>0</v>
      </c>
      <c r="AO111" s="145">
        <v>0</v>
      </c>
      <c r="AP111" s="145">
        <v>0</v>
      </c>
      <c r="AQ111" s="145">
        <v>0</v>
      </c>
      <c r="AR111" s="145">
        <v>0</v>
      </c>
      <c r="AS111" s="145">
        <v>0</v>
      </c>
      <c r="AT111" s="145">
        <v>0</v>
      </c>
      <c r="AU111" s="145">
        <v>0</v>
      </c>
      <c r="AV111" s="145">
        <v>0</v>
      </c>
      <c r="AW111" s="145">
        <v>0</v>
      </c>
      <c r="AX111" s="145">
        <v>0</v>
      </c>
      <c r="AY111" s="145">
        <v>0</v>
      </c>
      <c r="AZ111" s="145">
        <v>0</v>
      </c>
      <c r="BA111" s="145">
        <v>0</v>
      </c>
      <c r="BB111" s="145">
        <v>0</v>
      </c>
      <c r="BC111" s="145">
        <v>0</v>
      </c>
      <c r="BD111" s="145">
        <v>0</v>
      </c>
      <c r="BE111" s="145">
        <v>0</v>
      </c>
      <c r="BF111" s="145">
        <v>0</v>
      </c>
      <c r="BG111" s="145">
        <v>0</v>
      </c>
      <c r="BH111" s="145">
        <v>0</v>
      </c>
      <c r="BI111" s="145">
        <v>0</v>
      </c>
      <c r="BJ111" s="145">
        <v>0</v>
      </c>
      <c r="BK111" s="145">
        <v>0</v>
      </c>
      <c r="BL111" s="159">
        <v>0</v>
      </c>
      <c r="BM111" s="160">
        <f t="shared" si="5"/>
        <v>0</v>
      </c>
      <c r="BN111" s="147"/>
      <c r="BO111" s="193">
        <v>0</v>
      </c>
      <c r="BP111" s="161">
        <f t="shared" si="6"/>
        <v>638.27499999999998</v>
      </c>
      <c r="BQ111" s="146">
        <f t="shared" si="7"/>
        <v>0</v>
      </c>
      <c r="BR111" s="162">
        <v>0</v>
      </c>
      <c r="BS111" s="144">
        <v>0</v>
      </c>
      <c r="BT111" s="163">
        <v>638.27499999999998</v>
      </c>
      <c r="BU111" s="163">
        <v>0</v>
      </c>
      <c r="BV111" s="144">
        <v>0</v>
      </c>
      <c r="BW111" s="164">
        <v>0</v>
      </c>
      <c r="BX111" s="147">
        <v>0</v>
      </c>
      <c r="BY111"/>
      <c r="BZ111"/>
    </row>
    <row r="112" spans="1:78" ht="15">
      <c r="A112" s="60" t="s">
        <v>65</v>
      </c>
      <c r="B112" s="37" t="s">
        <v>74</v>
      </c>
      <c r="C112" s="145">
        <f t="shared" si="4"/>
        <v>9880.5439999999999</v>
      </c>
      <c r="D112" s="144"/>
      <c r="E112" s="144"/>
      <c r="F112" s="144"/>
      <c r="G112" s="144"/>
      <c r="H112" s="144"/>
      <c r="I112" s="144"/>
      <c r="J112" s="144"/>
      <c r="K112" s="144"/>
      <c r="L112" s="146">
        <v>0</v>
      </c>
      <c r="M112" s="145">
        <v>0</v>
      </c>
      <c r="N112" s="145">
        <v>0</v>
      </c>
      <c r="O112" s="145">
        <v>0</v>
      </c>
      <c r="P112" s="145">
        <v>0</v>
      </c>
      <c r="Q112" s="145">
        <v>0</v>
      </c>
      <c r="R112" s="145">
        <v>0</v>
      </c>
      <c r="S112" s="145">
        <v>0</v>
      </c>
      <c r="T112" s="145">
        <v>0</v>
      </c>
      <c r="U112" s="145">
        <v>0</v>
      </c>
      <c r="V112" s="145">
        <v>0</v>
      </c>
      <c r="W112" s="145">
        <v>0</v>
      </c>
      <c r="X112" s="145">
        <v>0</v>
      </c>
      <c r="Y112" s="145">
        <v>0</v>
      </c>
      <c r="Z112" s="145">
        <v>0</v>
      </c>
      <c r="AA112" s="145">
        <v>0</v>
      </c>
      <c r="AB112" s="145">
        <v>0</v>
      </c>
      <c r="AC112" s="145">
        <v>0</v>
      </c>
      <c r="AD112" s="145">
        <v>0</v>
      </c>
      <c r="AE112" s="145">
        <v>0</v>
      </c>
      <c r="AF112" s="145">
        <v>0</v>
      </c>
      <c r="AG112" s="145">
        <v>0</v>
      </c>
      <c r="AH112" s="145">
        <v>0</v>
      </c>
      <c r="AI112" s="145">
        <v>0</v>
      </c>
      <c r="AJ112" s="145">
        <v>0</v>
      </c>
      <c r="AK112" s="145">
        <v>0</v>
      </c>
      <c r="AL112" s="145">
        <v>0</v>
      </c>
      <c r="AM112" s="145">
        <v>0</v>
      </c>
      <c r="AN112" s="145">
        <v>0</v>
      </c>
      <c r="AO112" s="145">
        <v>0</v>
      </c>
      <c r="AP112" s="145">
        <v>0</v>
      </c>
      <c r="AQ112" s="145">
        <v>0</v>
      </c>
      <c r="AR112" s="145">
        <v>0</v>
      </c>
      <c r="AS112" s="145">
        <v>0</v>
      </c>
      <c r="AT112" s="145">
        <v>0</v>
      </c>
      <c r="AU112" s="145">
        <v>8.1890000000000001</v>
      </c>
      <c r="AV112" s="145">
        <v>0</v>
      </c>
      <c r="AW112" s="145">
        <v>0</v>
      </c>
      <c r="AX112" s="145">
        <v>14.372999999999999</v>
      </c>
      <c r="AY112" s="145">
        <v>0</v>
      </c>
      <c r="AZ112" s="145">
        <v>0</v>
      </c>
      <c r="BA112" s="145">
        <v>0</v>
      </c>
      <c r="BB112" s="145">
        <v>0</v>
      </c>
      <c r="BC112" s="145">
        <v>96.477999999999994</v>
      </c>
      <c r="BD112" s="145">
        <v>3.589</v>
      </c>
      <c r="BE112" s="145">
        <v>9.2289999999999992</v>
      </c>
      <c r="BF112" s="145">
        <v>6.351</v>
      </c>
      <c r="BG112" s="145">
        <v>0</v>
      </c>
      <c r="BH112" s="145">
        <v>0</v>
      </c>
      <c r="BI112" s="145">
        <v>0.158</v>
      </c>
      <c r="BJ112" s="145">
        <v>0</v>
      </c>
      <c r="BK112" s="145">
        <v>0</v>
      </c>
      <c r="BL112" s="159">
        <v>0</v>
      </c>
      <c r="BM112" s="160">
        <f t="shared" si="5"/>
        <v>138.36699999999999</v>
      </c>
      <c r="BN112" s="147"/>
      <c r="BO112" s="193">
        <v>0</v>
      </c>
      <c r="BP112" s="161">
        <f t="shared" si="6"/>
        <v>9742.1769999999997</v>
      </c>
      <c r="BQ112" s="146">
        <f t="shared" si="7"/>
        <v>1144.7439999999999</v>
      </c>
      <c r="BR112" s="162">
        <v>1.2330000000000001</v>
      </c>
      <c r="BS112" s="144">
        <v>1143.511</v>
      </c>
      <c r="BT112" s="163">
        <v>8586.9539999999997</v>
      </c>
      <c r="BU112" s="163">
        <v>10.478999999999999</v>
      </c>
      <c r="BV112" s="144">
        <v>0</v>
      </c>
      <c r="BW112" s="164">
        <v>0</v>
      </c>
      <c r="BX112" s="147">
        <v>0</v>
      </c>
      <c r="BY112"/>
      <c r="BZ112"/>
    </row>
    <row r="113" spans="1:79" ht="15">
      <c r="A113" s="60" t="s">
        <v>66</v>
      </c>
      <c r="B113" s="37" t="s">
        <v>67</v>
      </c>
      <c r="C113" s="145">
        <f t="shared" si="4"/>
        <v>5195.2749999999996</v>
      </c>
      <c r="D113" s="144"/>
      <c r="E113" s="144"/>
      <c r="F113" s="144"/>
      <c r="G113" s="144"/>
      <c r="H113" s="144"/>
      <c r="I113" s="144"/>
      <c r="J113" s="144"/>
      <c r="K113" s="144"/>
      <c r="L113" s="146">
        <v>0</v>
      </c>
      <c r="M113" s="145">
        <v>0</v>
      </c>
      <c r="N113" s="145">
        <v>0</v>
      </c>
      <c r="O113" s="145">
        <v>0</v>
      </c>
      <c r="P113" s="145">
        <v>0</v>
      </c>
      <c r="Q113" s="145">
        <v>0</v>
      </c>
      <c r="R113" s="145">
        <v>1.8240000000000001</v>
      </c>
      <c r="S113" s="145">
        <v>0</v>
      </c>
      <c r="T113" s="145">
        <v>0</v>
      </c>
      <c r="U113" s="145">
        <v>0</v>
      </c>
      <c r="V113" s="145">
        <v>0</v>
      </c>
      <c r="W113" s="145">
        <v>0</v>
      </c>
      <c r="X113" s="145">
        <v>0</v>
      </c>
      <c r="Y113" s="145">
        <v>6.3E-2</v>
      </c>
      <c r="Z113" s="145">
        <v>0</v>
      </c>
      <c r="AA113" s="145">
        <v>0</v>
      </c>
      <c r="AB113" s="145">
        <v>0</v>
      </c>
      <c r="AC113" s="145">
        <v>0</v>
      </c>
      <c r="AD113" s="145">
        <v>0</v>
      </c>
      <c r="AE113" s="145">
        <v>0</v>
      </c>
      <c r="AF113" s="145">
        <v>0</v>
      </c>
      <c r="AG113" s="145">
        <v>0</v>
      </c>
      <c r="AH113" s="145">
        <v>0</v>
      </c>
      <c r="AI113" s="145">
        <v>0</v>
      </c>
      <c r="AJ113" s="145">
        <v>0</v>
      </c>
      <c r="AK113" s="145">
        <v>0</v>
      </c>
      <c r="AL113" s="145">
        <v>0</v>
      </c>
      <c r="AM113" s="145">
        <v>0</v>
      </c>
      <c r="AN113" s="145">
        <v>0</v>
      </c>
      <c r="AO113" s="145">
        <v>1.9690000000000001</v>
      </c>
      <c r="AP113" s="145">
        <v>2.9009999999999998</v>
      </c>
      <c r="AQ113" s="145">
        <v>0.60099999999999998</v>
      </c>
      <c r="AR113" s="145">
        <v>0</v>
      </c>
      <c r="AS113" s="145">
        <v>0</v>
      </c>
      <c r="AT113" s="145">
        <v>0</v>
      </c>
      <c r="AU113" s="145">
        <v>0</v>
      </c>
      <c r="AV113" s="145">
        <v>0</v>
      </c>
      <c r="AW113" s="145">
        <v>0</v>
      </c>
      <c r="AX113" s="145">
        <v>8.9999999999999993E-3</v>
      </c>
      <c r="AY113" s="145">
        <v>0</v>
      </c>
      <c r="AZ113" s="145">
        <v>0</v>
      </c>
      <c r="BA113" s="145">
        <v>0</v>
      </c>
      <c r="BB113" s="145">
        <v>0</v>
      </c>
      <c r="BC113" s="145">
        <v>0</v>
      </c>
      <c r="BD113" s="145">
        <v>0</v>
      </c>
      <c r="BE113" s="145">
        <v>0</v>
      </c>
      <c r="BF113" s="145">
        <v>107.05200000000001</v>
      </c>
      <c r="BG113" s="145">
        <v>0</v>
      </c>
      <c r="BH113" s="145">
        <v>0</v>
      </c>
      <c r="BI113" s="145">
        <v>0</v>
      </c>
      <c r="BJ113" s="145">
        <v>0</v>
      </c>
      <c r="BK113" s="145">
        <v>0</v>
      </c>
      <c r="BL113" s="159">
        <v>0</v>
      </c>
      <c r="BM113" s="160">
        <f t="shared" si="5"/>
        <v>114.41900000000001</v>
      </c>
      <c r="BN113" s="147"/>
      <c r="BO113" s="193">
        <v>0</v>
      </c>
      <c r="BP113" s="161">
        <f t="shared" si="6"/>
        <v>5080.8559999999998</v>
      </c>
      <c r="BQ113" s="146">
        <f t="shared" si="7"/>
        <v>1564.7380000000001</v>
      </c>
      <c r="BR113" s="162">
        <v>657.71900000000005</v>
      </c>
      <c r="BS113" s="144">
        <v>907.01900000000001</v>
      </c>
      <c r="BT113" s="163">
        <v>3497.02</v>
      </c>
      <c r="BU113" s="163">
        <v>19.097999999999999</v>
      </c>
      <c r="BV113" s="144">
        <v>0</v>
      </c>
      <c r="BW113" s="164">
        <v>0</v>
      </c>
      <c r="BX113" s="147">
        <v>0</v>
      </c>
      <c r="BY113"/>
      <c r="BZ113"/>
    </row>
    <row r="114" spans="1:79" ht="15">
      <c r="A114" s="60" t="s">
        <v>68</v>
      </c>
      <c r="B114" s="37" t="s">
        <v>291</v>
      </c>
      <c r="C114" s="145">
        <f t="shared" si="4"/>
        <v>3022.2359999999999</v>
      </c>
      <c r="D114" s="144"/>
      <c r="E114" s="144"/>
      <c r="F114" s="144"/>
      <c r="G114" s="144"/>
      <c r="H114" s="144"/>
      <c r="I114" s="144"/>
      <c r="J114" s="144"/>
      <c r="K114" s="144"/>
      <c r="L114" s="146">
        <v>0</v>
      </c>
      <c r="M114" s="145">
        <v>0</v>
      </c>
      <c r="N114" s="145">
        <v>0</v>
      </c>
      <c r="O114" s="145">
        <v>0</v>
      </c>
      <c r="P114" s="145">
        <v>0</v>
      </c>
      <c r="Q114" s="145">
        <v>0</v>
      </c>
      <c r="R114" s="145">
        <v>0</v>
      </c>
      <c r="S114" s="145">
        <v>0</v>
      </c>
      <c r="T114" s="145">
        <v>0</v>
      </c>
      <c r="U114" s="145">
        <v>0</v>
      </c>
      <c r="V114" s="145">
        <v>0</v>
      </c>
      <c r="W114" s="145">
        <v>0</v>
      </c>
      <c r="X114" s="145">
        <v>0</v>
      </c>
      <c r="Y114" s="145">
        <v>0</v>
      </c>
      <c r="Z114" s="145">
        <v>0</v>
      </c>
      <c r="AA114" s="145">
        <v>0</v>
      </c>
      <c r="AB114" s="145">
        <v>0</v>
      </c>
      <c r="AC114" s="145">
        <v>0</v>
      </c>
      <c r="AD114" s="145">
        <v>0</v>
      </c>
      <c r="AE114" s="145">
        <v>0</v>
      </c>
      <c r="AF114" s="145">
        <v>0</v>
      </c>
      <c r="AG114" s="145">
        <v>0</v>
      </c>
      <c r="AH114" s="145">
        <v>0</v>
      </c>
      <c r="AI114" s="145">
        <v>0</v>
      </c>
      <c r="AJ114" s="145">
        <v>0</v>
      </c>
      <c r="AK114" s="145">
        <v>0</v>
      </c>
      <c r="AL114" s="145">
        <v>0</v>
      </c>
      <c r="AM114" s="145">
        <v>0</v>
      </c>
      <c r="AN114" s="145">
        <v>0</v>
      </c>
      <c r="AO114" s="145">
        <v>67.28</v>
      </c>
      <c r="AP114" s="145">
        <v>7.0359999999999996</v>
      </c>
      <c r="AQ114" s="145">
        <v>0</v>
      </c>
      <c r="AR114" s="145">
        <v>0</v>
      </c>
      <c r="AS114" s="145">
        <v>0</v>
      </c>
      <c r="AT114" s="145">
        <v>0</v>
      </c>
      <c r="AU114" s="145">
        <v>0</v>
      </c>
      <c r="AV114" s="145">
        <v>0</v>
      </c>
      <c r="AW114" s="145">
        <v>0</v>
      </c>
      <c r="AX114" s="145">
        <v>0</v>
      </c>
      <c r="AY114" s="145">
        <v>0</v>
      </c>
      <c r="AZ114" s="145">
        <v>0</v>
      </c>
      <c r="BA114" s="145">
        <v>0</v>
      </c>
      <c r="BB114" s="145">
        <v>0</v>
      </c>
      <c r="BC114" s="145">
        <v>24.584</v>
      </c>
      <c r="BD114" s="145">
        <v>0</v>
      </c>
      <c r="BE114" s="145">
        <v>11.904999999999999</v>
      </c>
      <c r="BF114" s="145">
        <v>3.2000000000000001E-2</v>
      </c>
      <c r="BG114" s="145">
        <v>8.7609999999999992</v>
      </c>
      <c r="BH114" s="145">
        <v>0</v>
      </c>
      <c r="BI114" s="145">
        <v>0.20599999999999999</v>
      </c>
      <c r="BJ114" s="145">
        <v>0</v>
      </c>
      <c r="BK114" s="145">
        <v>0</v>
      </c>
      <c r="BL114" s="159">
        <v>0</v>
      </c>
      <c r="BM114" s="160">
        <f t="shared" si="5"/>
        <v>119.804</v>
      </c>
      <c r="BN114" s="147"/>
      <c r="BO114" s="193">
        <v>1.276</v>
      </c>
      <c r="BP114" s="161">
        <f t="shared" si="6"/>
        <v>2901.1559999999999</v>
      </c>
      <c r="BQ114" s="146">
        <f t="shared" si="7"/>
        <v>2882.1819999999998</v>
      </c>
      <c r="BR114" s="162">
        <v>0</v>
      </c>
      <c r="BS114" s="144">
        <v>2882.1819999999998</v>
      </c>
      <c r="BT114" s="163">
        <v>0</v>
      </c>
      <c r="BU114" s="163">
        <v>18.974</v>
      </c>
      <c r="BV114" s="144">
        <v>0</v>
      </c>
      <c r="BW114" s="164">
        <v>0</v>
      </c>
      <c r="BX114" s="147">
        <v>0</v>
      </c>
      <c r="BY114"/>
      <c r="BZ114"/>
    </row>
    <row r="115" spans="1:79" ht="15">
      <c r="A115" s="60" t="s">
        <v>69</v>
      </c>
      <c r="B115" s="37" t="s">
        <v>194</v>
      </c>
      <c r="C115" s="145">
        <f t="shared" si="4"/>
        <v>487.47</v>
      </c>
      <c r="D115" s="144"/>
      <c r="E115" s="144"/>
      <c r="F115" s="144"/>
      <c r="G115" s="144"/>
      <c r="H115" s="144"/>
      <c r="I115" s="144"/>
      <c r="J115" s="144"/>
      <c r="K115" s="144"/>
      <c r="L115" s="146">
        <v>0</v>
      </c>
      <c r="M115" s="145">
        <v>0</v>
      </c>
      <c r="N115" s="145">
        <v>0</v>
      </c>
      <c r="O115" s="145">
        <v>0</v>
      </c>
      <c r="P115" s="145">
        <v>0</v>
      </c>
      <c r="Q115" s="145">
        <v>0</v>
      </c>
      <c r="R115" s="145">
        <v>0</v>
      </c>
      <c r="S115" s="145">
        <v>0</v>
      </c>
      <c r="T115" s="145">
        <v>0</v>
      </c>
      <c r="U115" s="145">
        <v>0</v>
      </c>
      <c r="V115" s="145">
        <v>0</v>
      </c>
      <c r="W115" s="145">
        <v>0</v>
      </c>
      <c r="X115" s="145">
        <v>0.52700000000000002</v>
      </c>
      <c r="Y115" s="145">
        <v>0</v>
      </c>
      <c r="Z115" s="145">
        <v>0</v>
      </c>
      <c r="AA115" s="145">
        <v>0</v>
      </c>
      <c r="AB115" s="145">
        <v>0</v>
      </c>
      <c r="AC115" s="145">
        <v>0</v>
      </c>
      <c r="AD115" s="145">
        <v>0</v>
      </c>
      <c r="AE115" s="145">
        <v>0</v>
      </c>
      <c r="AF115" s="145">
        <v>0</v>
      </c>
      <c r="AG115" s="145">
        <v>0</v>
      </c>
      <c r="AH115" s="145">
        <v>0</v>
      </c>
      <c r="AI115" s="145">
        <v>0</v>
      </c>
      <c r="AJ115" s="145">
        <v>0</v>
      </c>
      <c r="AK115" s="145">
        <v>0</v>
      </c>
      <c r="AL115" s="145">
        <v>0</v>
      </c>
      <c r="AM115" s="145">
        <v>0</v>
      </c>
      <c r="AN115" s="145">
        <v>0</v>
      </c>
      <c r="AO115" s="145">
        <v>0</v>
      </c>
      <c r="AP115" s="145">
        <v>0</v>
      </c>
      <c r="AQ115" s="145">
        <v>0</v>
      </c>
      <c r="AR115" s="145">
        <v>0</v>
      </c>
      <c r="AS115" s="145">
        <v>0</v>
      </c>
      <c r="AT115" s="145">
        <v>0</v>
      </c>
      <c r="AU115" s="145">
        <v>0.56899999999999995</v>
      </c>
      <c r="AV115" s="145">
        <v>5.6000000000000001E-2</v>
      </c>
      <c r="AW115" s="145">
        <v>0</v>
      </c>
      <c r="AX115" s="145">
        <v>12.265000000000001</v>
      </c>
      <c r="AY115" s="145">
        <v>0</v>
      </c>
      <c r="AZ115" s="145">
        <v>0</v>
      </c>
      <c r="BA115" s="145">
        <v>0</v>
      </c>
      <c r="BB115" s="145">
        <v>0</v>
      </c>
      <c r="BC115" s="145">
        <v>0</v>
      </c>
      <c r="BD115" s="145">
        <v>0</v>
      </c>
      <c r="BE115" s="145">
        <v>0</v>
      </c>
      <c r="BF115" s="145">
        <v>0</v>
      </c>
      <c r="BG115" s="145">
        <v>0</v>
      </c>
      <c r="BH115" s="145">
        <v>0</v>
      </c>
      <c r="BI115" s="145">
        <v>0</v>
      </c>
      <c r="BJ115" s="145">
        <v>0</v>
      </c>
      <c r="BK115" s="145">
        <v>0</v>
      </c>
      <c r="BL115" s="159">
        <v>0</v>
      </c>
      <c r="BM115" s="160">
        <f t="shared" si="5"/>
        <v>13.417000000000002</v>
      </c>
      <c r="BN115" s="147"/>
      <c r="BO115" s="193">
        <v>0</v>
      </c>
      <c r="BP115" s="161">
        <f t="shared" si="6"/>
        <v>474.053</v>
      </c>
      <c r="BQ115" s="146">
        <f t="shared" si="7"/>
        <v>134.44999999999999</v>
      </c>
      <c r="BR115" s="162">
        <v>0</v>
      </c>
      <c r="BS115" s="144">
        <v>134.44999999999999</v>
      </c>
      <c r="BT115" s="163">
        <v>0</v>
      </c>
      <c r="BU115" s="163">
        <v>339.60300000000001</v>
      </c>
      <c r="BV115" s="144">
        <v>0</v>
      </c>
      <c r="BW115" s="164">
        <v>0</v>
      </c>
      <c r="BX115" s="147">
        <v>0</v>
      </c>
      <c r="BY115"/>
      <c r="BZ115"/>
    </row>
    <row r="116" spans="1:79" ht="15">
      <c r="A116" s="60" t="s">
        <v>70</v>
      </c>
      <c r="B116" s="37" t="s">
        <v>201</v>
      </c>
      <c r="C116" s="145">
        <f t="shared" si="4"/>
        <v>1965.5990000000002</v>
      </c>
      <c r="D116" s="144"/>
      <c r="E116" s="144"/>
      <c r="F116" s="144"/>
      <c r="G116" s="144"/>
      <c r="H116" s="144"/>
      <c r="I116" s="144"/>
      <c r="J116" s="144"/>
      <c r="K116" s="144"/>
      <c r="L116" s="146">
        <v>2.996</v>
      </c>
      <c r="M116" s="145">
        <v>0</v>
      </c>
      <c r="N116" s="145">
        <v>16.257000000000001</v>
      </c>
      <c r="O116" s="145">
        <v>48.625999999999998</v>
      </c>
      <c r="P116" s="145">
        <v>40.03</v>
      </c>
      <c r="Q116" s="145">
        <v>1.7210000000000001</v>
      </c>
      <c r="R116" s="145">
        <v>3.4340000000000002</v>
      </c>
      <c r="S116" s="145">
        <v>2.4910000000000001</v>
      </c>
      <c r="T116" s="145">
        <v>0</v>
      </c>
      <c r="U116" s="145">
        <v>2.8479999999999999</v>
      </c>
      <c r="V116" s="145">
        <v>1.4999999999999999E-2</v>
      </c>
      <c r="W116" s="145">
        <v>0.27100000000000002</v>
      </c>
      <c r="X116" s="145">
        <v>1.425</v>
      </c>
      <c r="Y116" s="145">
        <v>1.135</v>
      </c>
      <c r="Z116" s="145">
        <v>12.134</v>
      </c>
      <c r="AA116" s="145">
        <v>16.254999999999999</v>
      </c>
      <c r="AB116" s="145">
        <v>3.19</v>
      </c>
      <c r="AC116" s="145">
        <v>7.9379999999999997</v>
      </c>
      <c r="AD116" s="145">
        <v>28.556000000000001</v>
      </c>
      <c r="AE116" s="145">
        <v>38.493000000000002</v>
      </c>
      <c r="AF116" s="145">
        <v>4.1529999999999996</v>
      </c>
      <c r="AG116" s="145">
        <v>14.875</v>
      </c>
      <c r="AH116" s="145">
        <v>11.478</v>
      </c>
      <c r="AI116" s="145">
        <v>16.670999999999999</v>
      </c>
      <c r="AJ116" s="145">
        <v>31.702000000000002</v>
      </c>
      <c r="AK116" s="145">
        <v>9.9870000000000001</v>
      </c>
      <c r="AL116" s="145">
        <v>45.500999999999998</v>
      </c>
      <c r="AM116" s="145">
        <v>57.689</v>
      </c>
      <c r="AN116" s="145">
        <v>5.8410000000000002</v>
      </c>
      <c r="AO116" s="145">
        <v>115.819</v>
      </c>
      <c r="AP116" s="145">
        <v>44.985999999999997</v>
      </c>
      <c r="AQ116" s="145">
        <v>9.35</v>
      </c>
      <c r="AR116" s="145">
        <v>37.284999999999997</v>
      </c>
      <c r="AS116" s="145">
        <v>2.69</v>
      </c>
      <c r="AT116" s="145">
        <v>65.034000000000006</v>
      </c>
      <c r="AU116" s="145">
        <v>2.9940000000000002</v>
      </c>
      <c r="AV116" s="145">
        <v>41.948999999999998</v>
      </c>
      <c r="AW116" s="145">
        <v>6.6070000000000002</v>
      </c>
      <c r="AX116" s="145">
        <v>28.515000000000001</v>
      </c>
      <c r="AY116" s="145">
        <v>0.878</v>
      </c>
      <c r="AZ116" s="145">
        <v>6.8490000000000002</v>
      </c>
      <c r="BA116" s="145">
        <v>6.7549999999999999</v>
      </c>
      <c r="BB116" s="145">
        <v>47.652999999999999</v>
      </c>
      <c r="BC116" s="145">
        <v>0.80400000000000005</v>
      </c>
      <c r="BD116" s="145">
        <v>13.935</v>
      </c>
      <c r="BE116" s="145">
        <v>7.0369999999999999</v>
      </c>
      <c r="BF116" s="145">
        <v>22.277000000000001</v>
      </c>
      <c r="BG116" s="145">
        <v>3.9729999999999999</v>
      </c>
      <c r="BH116" s="145">
        <v>14.272</v>
      </c>
      <c r="BI116" s="145">
        <v>43.244999999999997</v>
      </c>
      <c r="BJ116" s="145">
        <v>0</v>
      </c>
      <c r="BK116" s="145">
        <v>0</v>
      </c>
      <c r="BL116" s="159">
        <v>0</v>
      </c>
      <c r="BM116" s="160">
        <f t="shared" si="5"/>
        <v>948.61900000000003</v>
      </c>
      <c r="BN116" s="147"/>
      <c r="BO116" s="193">
        <v>0</v>
      </c>
      <c r="BP116" s="161">
        <f t="shared" si="6"/>
        <v>1016.98</v>
      </c>
      <c r="BQ116" s="146">
        <f t="shared" si="7"/>
        <v>1016.98</v>
      </c>
      <c r="BR116" s="162">
        <v>0</v>
      </c>
      <c r="BS116" s="144">
        <v>1016.98</v>
      </c>
      <c r="BT116" s="163">
        <v>0</v>
      </c>
      <c r="BU116" s="163">
        <v>0</v>
      </c>
      <c r="BV116" s="144">
        <v>0</v>
      </c>
      <c r="BW116" s="164">
        <v>0</v>
      </c>
      <c r="BX116" s="147">
        <v>0</v>
      </c>
      <c r="BY116"/>
      <c r="BZ116"/>
    </row>
    <row r="117" spans="1:79" ht="15">
      <c r="A117" s="60" t="s">
        <v>71</v>
      </c>
      <c r="B117" s="37" t="s">
        <v>195</v>
      </c>
      <c r="C117" s="145">
        <f t="shared" si="4"/>
        <v>903.42899999999997</v>
      </c>
      <c r="D117" s="144"/>
      <c r="E117" s="144"/>
      <c r="F117" s="144"/>
      <c r="G117" s="144"/>
      <c r="H117" s="144"/>
      <c r="I117" s="144"/>
      <c r="J117" s="144"/>
      <c r="K117" s="144"/>
      <c r="L117" s="146">
        <v>0</v>
      </c>
      <c r="M117" s="145">
        <v>0</v>
      </c>
      <c r="N117" s="145">
        <v>0</v>
      </c>
      <c r="O117" s="145">
        <v>0</v>
      </c>
      <c r="P117" s="145">
        <v>0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0</v>
      </c>
      <c r="AA117" s="145">
        <v>0</v>
      </c>
      <c r="AB117" s="145">
        <v>0</v>
      </c>
      <c r="AC117" s="145">
        <v>0</v>
      </c>
      <c r="AD117" s="145">
        <v>0</v>
      </c>
      <c r="AE117" s="145">
        <v>0</v>
      </c>
      <c r="AF117" s="145">
        <v>0</v>
      </c>
      <c r="AG117" s="145">
        <v>0</v>
      </c>
      <c r="AH117" s="145">
        <v>0</v>
      </c>
      <c r="AI117" s="145">
        <v>0</v>
      </c>
      <c r="AJ117" s="145">
        <v>0</v>
      </c>
      <c r="AK117" s="145">
        <v>0</v>
      </c>
      <c r="AL117" s="145">
        <v>0</v>
      </c>
      <c r="AM117" s="145">
        <v>0</v>
      </c>
      <c r="AN117" s="145">
        <v>0</v>
      </c>
      <c r="AO117" s="145">
        <v>0</v>
      </c>
      <c r="AP117" s="145">
        <v>0</v>
      </c>
      <c r="AQ117" s="145">
        <v>0</v>
      </c>
      <c r="AR117" s="145">
        <v>0</v>
      </c>
      <c r="AS117" s="145">
        <v>0</v>
      </c>
      <c r="AT117" s="145">
        <v>0</v>
      </c>
      <c r="AU117" s="145">
        <v>0</v>
      </c>
      <c r="AV117" s="145">
        <v>0</v>
      </c>
      <c r="AW117" s="145">
        <v>0</v>
      </c>
      <c r="AX117" s="145">
        <v>0</v>
      </c>
      <c r="AY117" s="145">
        <v>0</v>
      </c>
      <c r="AZ117" s="145">
        <v>0</v>
      </c>
      <c r="BA117" s="145">
        <v>0</v>
      </c>
      <c r="BB117" s="145">
        <v>0</v>
      </c>
      <c r="BC117" s="145">
        <v>0</v>
      </c>
      <c r="BD117" s="145">
        <v>0</v>
      </c>
      <c r="BE117" s="145">
        <v>0</v>
      </c>
      <c r="BF117" s="145">
        <v>0</v>
      </c>
      <c r="BG117" s="145">
        <v>0</v>
      </c>
      <c r="BH117" s="145">
        <v>0</v>
      </c>
      <c r="BI117" s="145">
        <v>0</v>
      </c>
      <c r="BJ117" s="145">
        <v>0</v>
      </c>
      <c r="BK117" s="145">
        <v>0</v>
      </c>
      <c r="BL117" s="159">
        <v>0</v>
      </c>
      <c r="BM117" s="160">
        <f t="shared" si="5"/>
        <v>0</v>
      </c>
      <c r="BN117" s="147"/>
      <c r="BO117" s="193">
        <v>0</v>
      </c>
      <c r="BP117" s="161">
        <f t="shared" si="6"/>
        <v>903.42899999999997</v>
      </c>
      <c r="BQ117" s="146">
        <f t="shared" si="7"/>
        <v>903.42899999999997</v>
      </c>
      <c r="BR117" s="162">
        <v>903.42899999999997</v>
      </c>
      <c r="BS117" s="144">
        <v>0</v>
      </c>
      <c r="BT117" s="163">
        <v>0</v>
      </c>
      <c r="BU117" s="163">
        <v>0</v>
      </c>
      <c r="BV117" s="144">
        <v>0</v>
      </c>
      <c r="BW117" s="164">
        <v>0</v>
      </c>
      <c r="BX117" s="147">
        <v>0</v>
      </c>
      <c r="BY117"/>
      <c r="BZ117"/>
    </row>
    <row r="118" spans="1:79" ht="15">
      <c r="A118" s="60" t="s">
        <v>75</v>
      </c>
      <c r="B118" s="37" t="s">
        <v>196</v>
      </c>
      <c r="C118" s="145">
        <f t="shared" si="4"/>
        <v>10604.761999999999</v>
      </c>
      <c r="D118" s="144"/>
      <c r="E118" s="144"/>
      <c r="F118" s="144"/>
      <c r="G118" s="144"/>
      <c r="H118" s="144"/>
      <c r="I118" s="144"/>
      <c r="J118" s="144"/>
      <c r="K118" s="144"/>
      <c r="L118" s="146">
        <v>0</v>
      </c>
      <c r="M118" s="145">
        <v>0</v>
      </c>
      <c r="N118" s="145">
        <v>0</v>
      </c>
      <c r="O118" s="145">
        <v>0</v>
      </c>
      <c r="P118" s="145">
        <v>0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5">
        <v>0</v>
      </c>
      <c r="AB118" s="145">
        <v>0</v>
      </c>
      <c r="AC118" s="145">
        <v>0</v>
      </c>
      <c r="AD118" s="145">
        <v>0</v>
      </c>
      <c r="AE118" s="145">
        <v>0</v>
      </c>
      <c r="AF118" s="145">
        <v>0</v>
      </c>
      <c r="AG118" s="145">
        <v>0</v>
      </c>
      <c r="AH118" s="145">
        <v>0</v>
      </c>
      <c r="AI118" s="145">
        <v>0</v>
      </c>
      <c r="AJ118" s="145">
        <v>0</v>
      </c>
      <c r="AK118" s="145">
        <v>0</v>
      </c>
      <c r="AL118" s="145">
        <v>0</v>
      </c>
      <c r="AM118" s="145">
        <v>0</v>
      </c>
      <c r="AN118" s="145">
        <v>0</v>
      </c>
      <c r="AO118" s="145">
        <v>0</v>
      </c>
      <c r="AP118" s="145">
        <v>0</v>
      </c>
      <c r="AQ118" s="145">
        <v>0</v>
      </c>
      <c r="AR118" s="145">
        <v>0</v>
      </c>
      <c r="AS118" s="145">
        <v>0</v>
      </c>
      <c r="AT118" s="145">
        <v>0</v>
      </c>
      <c r="AU118" s="145">
        <v>0</v>
      </c>
      <c r="AV118" s="145">
        <v>0</v>
      </c>
      <c r="AW118" s="145">
        <v>0</v>
      </c>
      <c r="AX118" s="145">
        <v>0</v>
      </c>
      <c r="AY118" s="145">
        <v>0</v>
      </c>
      <c r="AZ118" s="145">
        <v>0</v>
      </c>
      <c r="BA118" s="145">
        <v>0</v>
      </c>
      <c r="BB118" s="145">
        <v>0</v>
      </c>
      <c r="BC118" s="145">
        <v>0</v>
      </c>
      <c r="BD118" s="145">
        <v>0</v>
      </c>
      <c r="BE118" s="145">
        <v>0</v>
      </c>
      <c r="BF118" s="145">
        <v>0</v>
      </c>
      <c r="BG118" s="145">
        <v>0</v>
      </c>
      <c r="BH118" s="145">
        <v>0</v>
      </c>
      <c r="BI118" s="145">
        <v>0</v>
      </c>
      <c r="BJ118" s="145">
        <v>0</v>
      </c>
      <c r="BK118" s="145">
        <v>0</v>
      </c>
      <c r="BL118" s="159">
        <v>0</v>
      </c>
      <c r="BM118" s="160">
        <f t="shared" si="5"/>
        <v>0</v>
      </c>
      <c r="BN118" s="147"/>
      <c r="BO118" s="193">
        <v>36551.591</v>
      </c>
      <c r="BP118" s="161">
        <f t="shared" si="6"/>
        <v>-25946.829000000002</v>
      </c>
      <c r="BQ118" s="146">
        <f t="shared" si="7"/>
        <v>-25946.829000000002</v>
      </c>
      <c r="BR118" s="162">
        <v>0</v>
      </c>
      <c r="BS118" s="144">
        <v>-25946.829000000002</v>
      </c>
      <c r="BT118" s="163">
        <v>0</v>
      </c>
      <c r="BU118" s="163">
        <v>0</v>
      </c>
      <c r="BV118" s="144">
        <v>0</v>
      </c>
      <c r="BW118" s="164">
        <v>0</v>
      </c>
      <c r="BX118" s="147">
        <v>0</v>
      </c>
      <c r="BY118"/>
      <c r="BZ118"/>
    </row>
    <row r="119" spans="1:79" ht="15.75" thickBot="1">
      <c r="A119" s="72" t="s">
        <v>76</v>
      </c>
      <c r="B119" s="37" t="s">
        <v>139</v>
      </c>
      <c r="C119" s="145">
        <f t="shared" si="4"/>
        <v>0</v>
      </c>
      <c r="D119" s="144"/>
      <c r="E119" s="144"/>
      <c r="F119" s="144"/>
      <c r="G119" s="144"/>
      <c r="H119" s="144"/>
      <c r="I119" s="144"/>
      <c r="J119" s="144"/>
      <c r="K119" s="144"/>
      <c r="L119" s="146">
        <v>0</v>
      </c>
      <c r="M119" s="145">
        <v>0</v>
      </c>
      <c r="N119" s="145">
        <v>0</v>
      </c>
      <c r="O119" s="145">
        <v>0</v>
      </c>
      <c r="P119" s="145">
        <v>0</v>
      </c>
      <c r="Q119" s="145">
        <v>0</v>
      </c>
      <c r="R119" s="145">
        <v>0</v>
      </c>
      <c r="S119" s="145">
        <v>0</v>
      </c>
      <c r="T119" s="145">
        <v>0</v>
      </c>
      <c r="U119" s="145">
        <v>0</v>
      </c>
      <c r="V119" s="145">
        <v>0</v>
      </c>
      <c r="W119" s="145">
        <v>0</v>
      </c>
      <c r="X119" s="145">
        <v>0</v>
      </c>
      <c r="Y119" s="145">
        <v>0</v>
      </c>
      <c r="Z119" s="145">
        <v>0</v>
      </c>
      <c r="AA119" s="145">
        <v>0</v>
      </c>
      <c r="AB119" s="145">
        <v>0</v>
      </c>
      <c r="AC119" s="145">
        <v>0</v>
      </c>
      <c r="AD119" s="145">
        <v>0</v>
      </c>
      <c r="AE119" s="145">
        <v>0</v>
      </c>
      <c r="AF119" s="145">
        <v>0</v>
      </c>
      <c r="AG119" s="145">
        <v>0</v>
      </c>
      <c r="AH119" s="145">
        <v>0</v>
      </c>
      <c r="AI119" s="145">
        <v>0</v>
      </c>
      <c r="AJ119" s="145">
        <v>0</v>
      </c>
      <c r="AK119" s="145">
        <v>0</v>
      </c>
      <c r="AL119" s="145">
        <v>0</v>
      </c>
      <c r="AM119" s="145">
        <v>0</v>
      </c>
      <c r="AN119" s="145">
        <v>0</v>
      </c>
      <c r="AO119" s="145">
        <v>0</v>
      </c>
      <c r="AP119" s="145">
        <v>0</v>
      </c>
      <c r="AQ119" s="145">
        <v>0</v>
      </c>
      <c r="AR119" s="145">
        <v>0</v>
      </c>
      <c r="AS119" s="145">
        <v>0</v>
      </c>
      <c r="AT119" s="145">
        <v>0</v>
      </c>
      <c r="AU119" s="145">
        <v>0</v>
      </c>
      <c r="AV119" s="145">
        <v>0</v>
      </c>
      <c r="AW119" s="145">
        <v>0</v>
      </c>
      <c r="AX119" s="145">
        <v>0</v>
      </c>
      <c r="AY119" s="145">
        <v>0</v>
      </c>
      <c r="AZ119" s="145">
        <v>0</v>
      </c>
      <c r="BA119" s="145">
        <v>0</v>
      </c>
      <c r="BB119" s="145">
        <v>0</v>
      </c>
      <c r="BC119" s="145">
        <v>0</v>
      </c>
      <c r="BD119" s="145">
        <v>0</v>
      </c>
      <c r="BE119" s="145">
        <v>0</v>
      </c>
      <c r="BF119" s="145">
        <v>0</v>
      </c>
      <c r="BG119" s="145">
        <v>0</v>
      </c>
      <c r="BH119" s="145">
        <v>0</v>
      </c>
      <c r="BI119" s="145">
        <v>0</v>
      </c>
      <c r="BJ119" s="145">
        <v>0</v>
      </c>
      <c r="BK119" s="145">
        <v>0</v>
      </c>
      <c r="BL119" s="145">
        <v>0</v>
      </c>
      <c r="BM119" s="160">
        <f t="shared" si="5"/>
        <v>0</v>
      </c>
      <c r="BN119" s="147"/>
      <c r="BO119" s="193">
        <v>0</v>
      </c>
      <c r="BP119" s="161">
        <f t="shared" si="6"/>
        <v>0</v>
      </c>
      <c r="BQ119" s="146">
        <f t="shared" si="7"/>
        <v>0</v>
      </c>
      <c r="BR119" s="162">
        <v>0</v>
      </c>
      <c r="BS119" s="144">
        <v>0</v>
      </c>
      <c r="BT119" s="163">
        <v>0</v>
      </c>
      <c r="BU119" s="163">
        <v>0</v>
      </c>
      <c r="BV119" s="144">
        <v>0</v>
      </c>
      <c r="BW119" s="164">
        <v>0</v>
      </c>
      <c r="BX119" s="147">
        <v>0</v>
      </c>
      <c r="BY119"/>
      <c r="BZ119"/>
    </row>
    <row r="120" spans="1:79" ht="16.5" thickTop="1" thickBot="1">
      <c r="B120" s="86" t="s">
        <v>80</v>
      </c>
      <c r="C120" s="151">
        <f>SUM(C67:C119)</f>
        <v>397720.34299999988</v>
      </c>
      <c r="D120" s="151">
        <f t="shared" ref="D120:BR120" si="8">SUM(D67:D119)</f>
        <v>0</v>
      </c>
      <c r="E120" s="151">
        <f t="shared" si="8"/>
        <v>0</v>
      </c>
      <c r="F120" s="151">
        <f t="shared" si="8"/>
        <v>0</v>
      </c>
      <c r="G120" s="151">
        <f t="shared" si="8"/>
        <v>0</v>
      </c>
      <c r="H120" s="151">
        <f t="shared" si="8"/>
        <v>0</v>
      </c>
      <c r="I120" s="151">
        <f t="shared" si="8"/>
        <v>0</v>
      </c>
      <c r="J120" s="151">
        <f t="shared" si="8"/>
        <v>0</v>
      </c>
      <c r="K120" s="166">
        <f t="shared" si="8"/>
        <v>0</v>
      </c>
      <c r="L120" s="151">
        <f t="shared" si="8"/>
        <v>5490.2400000000007</v>
      </c>
      <c r="M120" s="151">
        <f t="shared" si="8"/>
        <v>3043.7859999999996</v>
      </c>
      <c r="N120" s="151">
        <f t="shared" si="8"/>
        <v>259.65199999999999</v>
      </c>
      <c r="O120" s="151">
        <f t="shared" si="8"/>
        <v>8978.8739999999998</v>
      </c>
      <c r="P120" s="151">
        <f t="shared" si="8"/>
        <v>2034.3429999999996</v>
      </c>
      <c r="Q120" s="151">
        <f t="shared" si="8"/>
        <v>255.04199999999994</v>
      </c>
      <c r="R120" s="151">
        <f t="shared" si="8"/>
        <v>630.86499999999978</v>
      </c>
      <c r="S120" s="151">
        <f t="shared" si="8"/>
        <v>460.16699999999997</v>
      </c>
      <c r="T120" s="151">
        <f t="shared" si="8"/>
        <v>0</v>
      </c>
      <c r="U120" s="151">
        <f t="shared" si="8"/>
        <v>650.57000000000028</v>
      </c>
      <c r="V120" s="151">
        <f t="shared" si="8"/>
        <v>154.09599999999995</v>
      </c>
      <c r="W120" s="151">
        <f t="shared" si="8"/>
        <v>112.74900000000001</v>
      </c>
      <c r="X120" s="151">
        <f t="shared" si="8"/>
        <v>640.55900000000008</v>
      </c>
      <c r="Y120" s="151">
        <f t="shared" si="8"/>
        <v>648.82399999999984</v>
      </c>
      <c r="Z120" s="151">
        <f t="shared" si="8"/>
        <v>636.226</v>
      </c>
      <c r="AA120" s="151">
        <f t="shared" si="8"/>
        <v>868.12300000000027</v>
      </c>
      <c r="AB120" s="151">
        <f t="shared" si="8"/>
        <v>173.03499999999994</v>
      </c>
      <c r="AC120" s="151">
        <f t="shared" si="8"/>
        <v>6134.1960000000008</v>
      </c>
      <c r="AD120" s="151">
        <f t="shared" si="8"/>
        <v>1695.3889999999997</v>
      </c>
      <c r="AE120" s="151">
        <f t="shared" si="8"/>
        <v>21342.063000000006</v>
      </c>
      <c r="AF120" s="151">
        <f t="shared" si="8"/>
        <v>555.11400000000003</v>
      </c>
      <c r="AG120" s="151">
        <f t="shared" si="8"/>
        <v>749.29599999999994</v>
      </c>
      <c r="AH120" s="151">
        <f t="shared" si="8"/>
        <v>3207.8509999999992</v>
      </c>
      <c r="AI120" s="151">
        <f t="shared" si="8"/>
        <v>5465.4209999999994</v>
      </c>
      <c r="AJ120" s="151">
        <f t="shared" si="8"/>
        <v>6212.8090000000002</v>
      </c>
      <c r="AK120" s="151">
        <f t="shared" si="8"/>
        <v>1023.388</v>
      </c>
      <c r="AL120" s="151">
        <f t="shared" si="8"/>
        <v>8284.4490000000005</v>
      </c>
      <c r="AM120" s="151">
        <f t="shared" si="8"/>
        <v>3316.2149999999997</v>
      </c>
      <c r="AN120" s="151">
        <f t="shared" si="8"/>
        <v>112.57700000000001</v>
      </c>
      <c r="AO120" s="151">
        <f t="shared" si="8"/>
        <v>13593.167000000003</v>
      </c>
      <c r="AP120" s="151">
        <f t="shared" si="8"/>
        <v>5158.9660000000013</v>
      </c>
      <c r="AQ120" s="151">
        <f t="shared" si="8"/>
        <v>528.40099999999995</v>
      </c>
      <c r="AR120" s="151">
        <f t="shared" si="8"/>
        <v>5185.5940000000001</v>
      </c>
      <c r="AS120" s="151">
        <f t="shared" si="8"/>
        <v>252.74700000000001</v>
      </c>
      <c r="AT120" s="151">
        <f t="shared" si="8"/>
        <v>3707.5510000000004</v>
      </c>
      <c r="AU120" s="151">
        <f t="shared" si="8"/>
        <v>686.74599999999975</v>
      </c>
      <c r="AV120" s="151">
        <f t="shared" si="8"/>
        <v>363.96999999999997</v>
      </c>
      <c r="AW120" s="151">
        <f t="shared" si="8"/>
        <v>1697.3120000000001</v>
      </c>
      <c r="AX120" s="151">
        <f t="shared" si="8"/>
        <v>2493.8259999999996</v>
      </c>
      <c r="AY120" s="151">
        <f t="shared" si="8"/>
        <v>4.4929999999999994</v>
      </c>
      <c r="AZ120" s="151">
        <f t="shared" si="8"/>
        <v>237.50000000000003</v>
      </c>
      <c r="BA120" s="151">
        <f t="shared" si="8"/>
        <v>2927.1650000000004</v>
      </c>
      <c r="BB120" s="151">
        <f t="shared" si="8"/>
        <v>738.90200000000016</v>
      </c>
      <c r="BC120" s="151">
        <f t="shared" si="8"/>
        <v>5796.0589999999993</v>
      </c>
      <c r="BD120" s="151">
        <f t="shared" si="8"/>
        <v>191.89999999999998</v>
      </c>
      <c r="BE120" s="151">
        <f t="shared" si="8"/>
        <v>1315.1659999999997</v>
      </c>
      <c r="BF120" s="151">
        <f t="shared" si="8"/>
        <v>1773.3839999999998</v>
      </c>
      <c r="BG120" s="151">
        <f t="shared" si="8"/>
        <v>1198.6359999999993</v>
      </c>
      <c r="BH120" s="151">
        <f t="shared" si="8"/>
        <v>179.649</v>
      </c>
      <c r="BI120" s="151">
        <f t="shared" si="8"/>
        <v>690.11500000000001</v>
      </c>
      <c r="BJ120" s="151">
        <f t="shared" si="8"/>
        <v>0</v>
      </c>
      <c r="BK120" s="151">
        <f t="shared" si="8"/>
        <v>0</v>
      </c>
      <c r="BL120" s="151">
        <f t="shared" si="8"/>
        <v>0</v>
      </c>
      <c r="BM120" s="151">
        <f t="shared" si="8"/>
        <v>131857.16800000001</v>
      </c>
      <c r="BN120" s="165">
        <f t="shared" si="8"/>
        <v>0</v>
      </c>
      <c r="BO120" s="166">
        <f t="shared" si="8"/>
        <v>71538.563999999998</v>
      </c>
      <c r="BP120" s="166">
        <f t="shared" si="8"/>
        <v>142654.087</v>
      </c>
      <c r="BQ120" s="151">
        <f t="shared" si="8"/>
        <v>107032.53499999997</v>
      </c>
      <c r="BR120" s="151">
        <f t="shared" si="8"/>
        <v>16029.602999999999</v>
      </c>
      <c r="BS120" s="167">
        <f t="shared" ref="BS120:BX120" si="9">SUM(BS67:BS119)</f>
        <v>91002.931999999957</v>
      </c>
      <c r="BT120" s="167">
        <f t="shared" si="9"/>
        <v>35233.398000000001</v>
      </c>
      <c r="BU120" s="167">
        <f t="shared" si="9"/>
        <v>388.154</v>
      </c>
      <c r="BV120" s="151">
        <f t="shared" si="9"/>
        <v>47078.160999999993</v>
      </c>
      <c r="BW120" s="151">
        <f t="shared" si="9"/>
        <v>4592.3630000000003</v>
      </c>
      <c r="BX120" s="168">
        <f t="shared" si="9"/>
        <v>0</v>
      </c>
      <c r="BY120"/>
      <c r="BZ120"/>
    </row>
    <row r="121" spans="1:79" ht="15.75" thickTop="1">
      <c r="B121" s="90" t="s">
        <v>111</v>
      </c>
      <c r="C121" s="169"/>
      <c r="D121" s="170"/>
      <c r="E121" s="170"/>
      <c r="F121" s="170">
        <f>F61</f>
        <v>10834.903999999999</v>
      </c>
      <c r="G121" s="170">
        <f>G61</f>
        <v>0</v>
      </c>
      <c r="H121" s="170">
        <f>H61</f>
        <v>1572.2769999999998</v>
      </c>
      <c r="I121" s="170">
        <f>I61</f>
        <v>0</v>
      </c>
      <c r="J121" s="170">
        <f>J61</f>
        <v>8154.8680000000004</v>
      </c>
      <c r="K121" s="170"/>
      <c r="L121" s="169">
        <v>8609.8909999999996</v>
      </c>
      <c r="M121" s="171">
        <v>2534.8119999999999</v>
      </c>
      <c r="N121" s="171">
        <v>517.33100000000002</v>
      </c>
      <c r="O121" s="171">
        <v>3319.2939999999999</v>
      </c>
      <c r="P121" s="171">
        <v>1267.4590000000001</v>
      </c>
      <c r="Q121" s="171">
        <v>322.25</v>
      </c>
      <c r="R121" s="171">
        <v>393.435</v>
      </c>
      <c r="S121" s="171">
        <v>231.97300000000001</v>
      </c>
      <c r="T121" s="171">
        <v>0</v>
      </c>
      <c r="U121" s="171">
        <v>368.05200000000002</v>
      </c>
      <c r="V121" s="171">
        <v>167.648</v>
      </c>
      <c r="W121" s="171">
        <v>66.114000000000004</v>
      </c>
      <c r="X121" s="171">
        <v>225.989</v>
      </c>
      <c r="Y121" s="171">
        <v>313.28199999999998</v>
      </c>
      <c r="Z121" s="171">
        <v>421.07799999999997</v>
      </c>
      <c r="AA121" s="171">
        <v>1140.7170000000001</v>
      </c>
      <c r="AB121" s="171">
        <v>357.26</v>
      </c>
      <c r="AC121" s="171">
        <v>4176.3549999999996</v>
      </c>
      <c r="AD121" s="171">
        <v>742.33900000000006</v>
      </c>
      <c r="AE121" s="171">
        <v>11388.039000000001</v>
      </c>
      <c r="AF121" s="171">
        <v>1204.625</v>
      </c>
      <c r="AG121" s="171">
        <v>921.06399999999996</v>
      </c>
      <c r="AH121" s="171">
        <v>2554.627</v>
      </c>
      <c r="AI121" s="171">
        <v>10624.433999999999</v>
      </c>
      <c r="AJ121" s="171">
        <v>8303.3220000000001</v>
      </c>
      <c r="AK121" s="171">
        <v>608.57299999999998</v>
      </c>
      <c r="AL121" s="171">
        <v>-1068.039</v>
      </c>
      <c r="AM121" s="171">
        <v>6617.3429999999998</v>
      </c>
      <c r="AN121" s="171">
        <v>178.19900000000001</v>
      </c>
      <c r="AO121" s="171">
        <v>9927.0169999999998</v>
      </c>
      <c r="AP121" s="171">
        <v>2692.6779999999999</v>
      </c>
      <c r="AQ121" s="171">
        <v>746.05499999999995</v>
      </c>
      <c r="AR121" s="171">
        <v>5480.1989999999996</v>
      </c>
      <c r="AS121" s="171">
        <v>276.77300000000002</v>
      </c>
      <c r="AT121" s="171">
        <v>10238.231</v>
      </c>
      <c r="AU121" s="171">
        <v>830.20600000000002</v>
      </c>
      <c r="AV121" s="171">
        <v>448.786</v>
      </c>
      <c r="AW121" s="171">
        <v>16334.933000000001</v>
      </c>
      <c r="AX121" s="171">
        <v>2090.5250000000001</v>
      </c>
      <c r="AY121" s="171">
        <v>0.95799999999999996</v>
      </c>
      <c r="AZ121" s="171">
        <v>368.65699999999998</v>
      </c>
      <c r="BA121" s="171">
        <v>1378.08</v>
      </c>
      <c r="BB121" s="171">
        <v>1883.258</v>
      </c>
      <c r="BC121" s="171">
        <v>17795.677</v>
      </c>
      <c r="BD121" s="171">
        <v>448.92700000000002</v>
      </c>
      <c r="BE121" s="171">
        <v>8717.3349999999991</v>
      </c>
      <c r="BF121" s="171">
        <v>3201.4630000000002</v>
      </c>
      <c r="BG121" s="171">
        <v>1739.7059999999999</v>
      </c>
      <c r="BH121" s="171">
        <v>307.82100000000003</v>
      </c>
      <c r="BI121" s="171">
        <v>1030.585</v>
      </c>
      <c r="BJ121" s="171">
        <v>903.42899999999997</v>
      </c>
      <c r="BK121" s="171">
        <v>0</v>
      </c>
      <c r="BL121" s="171">
        <v>0</v>
      </c>
      <c r="BM121" s="172">
        <f>SUM(L121:BL121)</f>
        <v>153348.76499999998</v>
      </c>
      <c r="BN121" s="172">
        <f>SUM(C121:BL121)</f>
        <v>173910.81399999993</v>
      </c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1:79" ht="15.75" thickBot="1">
      <c r="B122" s="90" t="s">
        <v>11</v>
      </c>
      <c r="C122" s="146"/>
      <c r="D122" s="144"/>
      <c r="E122" s="144"/>
      <c r="F122" s="144"/>
      <c r="G122" s="144"/>
      <c r="H122" s="144"/>
      <c r="I122" s="144"/>
      <c r="J122" s="144"/>
      <c r="K122" s="144"/>
      <c r="L122" s="146">
        <v>1420.1410000000001</v>
      </c>
      <c r="M122" s="145">
        <v>493.57499999999999</v>
      </c>
      <c r="N122" s="145">
        <v>77.66</v>
      </c>
      <c r="O122" s="145">
        <v>1299.2529999999999</v>
      </c>
      <c r="P122" s="145">
        <v>505.05200000000002</v>
      </c>
      <c r="Q122" s="145">
        <v>61.82</v>
      </c>
      <c r="R122" s="145">
        <v>196.43199999999999</v>
      </c>
      <c r="S122" s="145">
        <v>117.479</v>
      </c>
      <c r="T122" s="145">
        <v>0</v>
      </c>
      <c r="U122" s="145">
        <v>171.72499999999999</v>
      </c>
      <c r="V122" s="145">
        <v>85.542000000000002</v>
      </c>
      <c r="W122" s="145">
        <v>21.111000000000001</v>
      </c>
      <c r="X122" s="145">
        <v>169.93</v>
      </c>
      <c r="Y122" s="145">
        <v>219.68600000000001</v>
      </c>
      <c r="Z122" s="145">
        <v>135.31100000000001</v>
      </c>
      <c r="AA122" s="145">
        <v>175.29599999999999</v>
      </c>
      <c r="AB122" s="145">
        <v>244.25700000000001</v>
      </c>
      <c r="AC122" s="145">
        <v>1012.4930000000001</v>
      </c>
      <c r="AD122" s="145">
        <v>266.28300000000002</v>
      </c>
      <c r="AE122" s="145">
        <v>4658.116</v>
      </c>
      <c r="AF122" s="145">
        <v>395.17899999999997</v>
      </c>
      <c r="AG122" s="145">
        <v>550.84100000000001</v>
      </c>
      <c r="AH122" s="145">
        <v>1397.2360000000001</v>
      </c>
      <c r="AI122" s="145">
        <v>2441.2869999999998</v>
      </c>
      <c r="AJ122" s="145">
        <v>935.88099999999997</v>
      </c>
      <c r="AK122" s="145">
        <v>479.399</v>
      </c>
      <c r="AL122" s="145">
        <v>1579.021</v>
      </c>
      <c r="AM122" s="145">
        <v>3392.1370000000002</v>
      </c>
      <c r="AN122" s="145">
        <v>212.67599999999999</v>
      </c>
      <c r="AO122" s="145">
        <v>3329.7669999999998</v>
      </c>
      <c r="AP122" s="145">
        <v>640.69299999999998</v>
      </c>
      <c r="AQ122" s="145">
        <v>526.60599999999999</v>
      </c>
      <c r="AR122" s="145">
        <v>1758.23</v>
      </c>
      <c r="AS122" s="145">
        <v>203.84700000000001</v>
      </c>
      <c r="AT122" s="145">
        <v>3409.5059999999999</v>
      </c>
      <c r="AU122" s="145">
        <v>319.423</v>
      </c>
      <c r="AV122" s="145">
        <v>143.613</v>
      </c>
      <c r="AW122" s="145">
        <v>298.99099999999999</v>
      </c>
      <c r="AX122" s="145">
        <v>1335.2380000000001</v>
      </c>
      <c r="AY122" s="145">
        <v>3.9009999999999998</v>
      </c>
      <c r="AZ122" s="145">
        <v>108.89100000000001</v>
      </c>
      <c r="BA122" s="145">
        <v>479.86700000000002</v>
      </c>
      <c r="BB122" s="145">
        <v>1641.3969999999999</v>
      </c>
      <c r="BC122" s="145">
        <v>14874.307000000001</v>
      </c>
      <c r="BD122" s="145">
        <v>369.875</v>
      </c>
      <c r="BE122" s="145">
        <v>7272.8339999999998</v>
      </c>
      <c r="BF122" s="145">
        <v>2469.6689999999999</v>
      </c>
      <c r="BG122" s="145">
        <v>159.36699999999999</v>
      </c>
      <c r="BH122" s="145">
        <v>306.35000000000002</v>
      </c>
      <c r="BI122" s="145">
        <v>163.64500000000001</v>
      </c>
      <c r="BJ122" s="145">
        <v>903.42899999999997</v>
      </c>
      <c r="BK122" s="145">
        <v>0</v>
      </c>
      <c r="BL122" s="145">
        <v>0</v>
      </c>
      <c r="BM122" s="147">
        <f t="shared" ref="BM122:BM129" si="10">SUM(L122:BL122)</f>
        <v>63434.264999999992</v>
      </c>
      <c r="BN122" s="147">
        <f t="shared" ref="BN122:BN129" si="11">SUM(C122:BL122)</f>
        <v>63434.264999999992</v>
      </c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1:79" ht="15.75" thickTop="1">
      <c r="B123" s="90" t="s">
        <v>108</v>
      </c>
      <c r="C123" s="146"/>
      <c r="D123" s="144"/>
      <c r="E123" s="144"/>
      <c r="F123" s="144"/>
      <c r="G123" s="144"/>
      <c r="H123" s="144"/>
      <c r="I123" s="144"/>
      <c r="J123" s="144"/>
      <c r="K123" s="144"/>
      <c r="L123" s="146">
        <v>1415.6569999999999</v>
      </c>
      <c r="M123" s="145">
        <v>471.529</v>
      </c>
      <c r="N123" s="145">
        <v>71.397000000000006</v>
      </c>
      <c r="O123" s="145">
        <v>1166.3779999999999</v>
      </c>
      <c r="P123" s="145">
        <v>457.012</v>
      </c>
      <c r="Q123" s="145">
        <v>55.953000000000003</v>
      </c>
      <c r="R123" s="145">
        <v>182.10599999999999</v>
      </c>
      <c r="S123" s="145">
        <v>110.989</v>
      </c>
      <c r="T123" s="145">
        <v>0</v>
      </c>
      <c r="U123" s="145">
        <v>155.38399999999999</v>
      </c>
      <c r="V123" s="145">
        <v>76.698999999999998</v>
      </c>
      <c r="W123" s="145">
        <v>18.940999999999999</v>
      </c>
      <c r="X123" s="145">
        <v>155.715</v>
      </c>
      <c r="Y123" s="145">
        <v>200.679</v>
      </c>
      <c r="Z123" s="145">
        <v>131.964</v>
      </c>
      <c r="AA123" s="145">
        <v>160.58699999999999</v>
      </c>
      <c r="AB123" s="145">
        <v>220.19399999999999</v>
      </c>
      <c r="AC123" s="145">
        <v>884.26700000000005</v>
      </c>
      <c r="AD123" s="145">
        <v>234.97900000000001</v>
      </c>
      <c r="AE123" s="145">
        <v>4395.5870000000004</v>
      </c>
      <c r="AF123" s="145">
        <v>363.83800000000002</v>
      </c>
      <c r="AG123" s="145">
        <v>494.13</v>
      </c>
      <c r="AH123" s="145">
        <v>1255.953</v>
      </c>
      <c r="AI123" s="145">
        <v>2210.5070000000001</v>
      </c>
      <c r="AJ123" s="145">
        <v>853.88800000000003</v>
      </c>
      <c r="AK123" s="145">
        <v>433.88499999999999</v>
      </c>
      <c r="AL123" s="145">
        <v>1414.12</v>
      </c>
      <c r="AM123" s="145">
        <v>3023.7579999999998</v>
      </c>
      <c r="AN123" s="145">
        <v>185.87</v>
      </c>
      <c r="AO123" s="145">
        <v>3027.7939999999999</v>
      </c>
      <c r="AP123" s="145">
        <v>599.94100000000003</v>
      </c>
      <c r="AQ123" s="145">
        <v>461.46499999999997</v>
      </c>
      <c r="AR123" s="145">
        <v>1568.011</v>
      </c>
      <c r="AS123" s="145">
        <v>183.81399999999999</v>
      </c>
      <c r="AT123" s="145">
        <v>3135.4160000000002</v>
      </c>
      <c r="AU123" s="145">
        <v>279.92099999999999</v>
      </c>
      <c r="AV123" s="145">
        <v>129.04599999999999</v>
      </c>
      <c r="AW123" s="145">
        <v>278.762</v>
      </c>
      <c r="AX123" s="145">
        <v>1202.9970000000001</v>
      </c>
      <c r="AY123" s="145">
        <v>3.4369999999999998</v>
      </c>
      <c r="AZ123" s="145">
        <v>101.572</v>
      </c>
      <c r="BA123" s="145">
        <v>449.529</v>
      </c>
      <c r="BB123" s="145">
        <v>1502.8789999999999</v>
      </c>
      <c r="BC123" s="145">
        <v>10604.51</v>
      </c>
      <c r="BD123" s="145">
        <v>327.35399999999998</v>
      </c>
      <c r="BE123" s="145">
        <v>7178.7690000000002</v>
      </c>
      <c r="BF123" s="145">
        <v>2375.4090000000001</v>
      </c>
      <c r="BG123" s="145">
        <v>136.37100000000001</v>
      </c>
      <c r="BH123" s="145">
        <v>291.54500000000002</v>
      </c>
      <c r="BI123" s="145">
        <v>154.589</v>
      </c>
      <c r="BJ123" s="145">
        <v>870.48</v>
      </c>
      <c r="BK123" s="145">
        <v>0</v>
      </c>
      <c r="BL123" s="145">
        <v>0</v>
      </c>
      <c r="BM123" s="147">
        <f t="shared" si="10"/>
        <v>55665.57699999999</v>
      </c>
      <c r="BN123" s="147">
        <f t="shared" si="11"/>
        <v>55665.57699999999</v>
      </c>
      <c r="BO123"/>
      <c r="BP123" s="95" t="s">
        <v>115</v>
      </c>
      <c r="BQ123" s="173"/>
      <c r="BR123" s="173"/>
      <c r="BS123" s="173"/>
      <c r="BT123" s="174">
        <f>BM121</f>
        <v>153348.76499999998</v>
      </c>
      <c r="BU123"/>
      <c r="BV123" s="95" t="s">
        <v>120</v>
      </c>
      <c r="BW123" s="96"/>
      <c r="BX123" s="173"/>
      <c r="BY123" s="173"/>
      <c r="BZ123" s="174">
        <f>BP120</f>
        <v>142654.087</v>
      </c>
    </row>
    <row r="124" spans="1:79" ht="15">
      <c r="B124" s="90" t="s">
        <v>109</v>
      </c>
      <c r="C124" s="146"/>
      <c r="D124" s="144"/>
      <c r="E124" s="144"/>
      <c r="F124" s="144"/>
      <c r="G124" s="144"/>
      <c r="H124" s="144"/>
      <c r="I124" s="144"/>
      <c r="J124" s="144"/>
      <c r="K124" s="144"/>
      <c r="L124" s="146">
        <v>4.3730000000000002</v>
      </c>
      <c r="M124" s="145">
        <v>21.649000000000001</v>
      </c>
      <c r="N124" s="145">
        <v>6.1660000000000004</v>
      </c>
      <c r="O124" s="145">
        <v>130.92400000000001</v>
      </c>
      <c r="P124" s="145">
        <v>47.298000000000002</v>
      </c>
      <c r="Q124" s="145">
        <v>5.766</v>
      </c>
      <c r="R124" s="145">
        <v>14.032999999999999</v>
      </c>
      <c r="S124" s="145">
        <v>6.3949999999999996</v>
      </c>
      <c r="T124" s="145">
        <v>0</v>
      </c>
      <c r="U124" s="145">
        <v>16.062000000000001</v>
      </c>
      <c r="V124" s="145">
        <v>8.7050000000000001</v>
      </c>
      <c r="W124" s="145">
        <v>2.1360000000000001</v>
      </c>
      <c r="X124" s="145">
        <v>13.948</v>
      </c>
      <c r="Y124" s="145">
        <v>19.007000000000001</v>
      </c>
      <c r="Z124" s="145">
        <v>3.3090000000000002</v>
      </c>
      <c r="AA124" s="145">
        <v>14.446999999999999</v>
      </c>
      <c r="AB124" s="145">
        <v>23.709</v>
      </c>
      <c r="AC124" s="145">
        <v>126.637</v>
      </c>
      <c r="AD124" s="145">
        <v>30.882000000000001</v>
      </c>
      <c r="AE124" s="145">
        <v>258.58499999999998</v>
      </c>
      <c r="AF124" s="145">
        <v>30.911999999999999</v>
      </c>
      <c r="AG124" s="145">
        <v>55.895000000000003</v>
      </c>
      <c r="AH124" s="145">
        <v>139.04499999999999</v>
      </c>
      <c r="AI124" s="145">
        <v>227.72900000000001</v>
      </c>
      <c r="AJ124" s="145">
        <v>81.566000000000003</v>
      </c>
      <c r="AK124" s="145">
        <v>44.734000000000002</v>
      </c>
      <c r="AL124" s="145">
        <v>162.36000000000001</v>
      </c>
      <c r="AM124" s="145">
        <v>362.95699999999999</v>
      </c>
      <c r="AN124" s="145">
        <v>26.472000000000001</v>
      </c>
      <c r="AO124" s="145">
        <v>296.62</v>
      </c>
      <c r="AP124" s="145">
        <v>40.279000000000003</v>
      </c>
      <c r="AQ124" s="145">
        <v>64.316999999999993</v>
      </c>
      <c r="AR124" s="145">
        <v>187.45500000000001</v>
      </c>
      <c r="AS124" s="145">
        <v>19.704000000000001</v>
      </c>
      <c r="AT124" s="145">
        <v>268.52199999999999</v>
      </c>
      <c r="AU124" s="145">
        <v>34.6</v>
      </c>
      <c r="AV124" s="145">
        <v>14.335000000000001</v>
      </c>
      <c r="AW124" s="145">
        <v>19.747</v>
      </c>
      <c r="AX124" s="145">
        <v>130.18799999999999</v>
      </c>
      <c r="AY124" s="145">
        <v>0.45800000000000002</v>
      </c>
      <c r="AZ124" s="145">
        <v>7.1429999999999998</v>
      </c>
      <c r="BA124" s="145">
        <v>29.541</v>
      </c>
      <c r="BB124" s="145">
        <v>135.65199999999999</v>
      </c>
      <c r="BC124" s="145">
        <v>1082.8510000000001</v>
      </c>
      <c r="BD124" s="145">
        <v>42.444000000000003</v>
      </c>
      <c r="BE124" s="145">
        <v>86.745999999999995</v>
      </c>
      <c r="BF124" s="145">
        <v>90.325999999999993</v>
      </c>
      <c r="BG124" s="145">
        <v>22.785</v>
      </c>
      <c r="BH124" s="145">
        <v>14.805</v>
      </c>
      <c r="BI124" s="145">
        <v>8.968</v>
      </c>
      <c r="BJ124" s="145">
        <v>23.896999999999998</v>
      </c>
      <c r="BK124" s="145">
        <v>0</v>
      </c>
      <c r="BL124" s="145">
        <v>0</v>
      </c>
      <c r="BM124" s="147">
        <f t="shared" si="10"/>
        <v>4507.0840000000007</v>
      </c>
      <c r="BN124" s="147">
        <f t="shared" si="11"/>
        <v>4507.0840000000007</v>
      </c>
      <c r="BO124"/>
      <c r="BP124" s="60" t="s">
        <v>119</v>
      </c>
      <c r="BQ124" s="175"/>
      <c r="BR124" s="175"/>
      <c r="BS124" s="175"/>
      <c r="BT124" s="161">
        <f>J121</f>
        <v>8154.8680000000004</v>
      </c>
      <c r="BU124"/>
      <c r="BV124" s="60" t="s">
        <v>81</v>
      </c>
      <c r="BW124" s="3"/>
      <c r="BX124" s="175"/>
      <c r="BY124" s="175"/>
      <c r="BZ124" s="161">
        <f>BV120</f>
        <v>47078.160999999993</v>
      </c>
    </row>
    <row r="125" spans="1:79" s="98" customFormat="1" ht="14.25" customHeight="1">
      <c r="B125" s="90" t="s">
        <v>110</v>
      </c>
      <c r="C125" s="177"/>
      <c r="D125" s="178"/>
      <c r="E125" s="178"/>
      <c r="F125" s="178"/>
      <c r="G125" s="178"/>
      <c r="H125" s="178"/>
      <c r="I125" s="178"/>
      <c r="J125" s="178"/>
      <c r="K125" s="178"/>
      <c r="L125" s="177">
        <v>0.111</v>
      </c>
      <c r="M125" s="179">
        <v>0.39700000000000002</v>
      </c>
      <c r="N125" s="179">
        <v>9.7000000000000003E-2</v>
      </c>
      <c r="O125" s="179">
        <v>1.9510000000000001</v>
      </c>
      <c r="P125" s="179">
        <v>0.74199999999999999</v>
      </c>
      <c r="Q125" s="179">
        <v>0.10100000000000001</v>
      </c>
      <c r="R125" s="179">
        <v>0.29299999999999998</v>
      </c>
      <c r="S125" s="179">
        <v>9.5000000000000001E-2</v>
      </c>
      <c r="T125" s="179">
        <v>0</v>
      </c>
      <c r="U125" s="179">
        <v>0.27900000000000003</v>
      </c>
      <c r="V125" s="179">
        <v>0.13800000000000001</v>
      </c>
      <c r="W125" s="179">
        <v>3.4000000000000002E-2</v>
      </c>
      <c r="X125" s="179">
        <v>0.26700000000000002</v>
      </c>
      <c r="Y125" s="179">
        <v>0</v>
      </c>
      <c r="Z125" s="179">
        <v>3.7999999999999999E-2</v>
      </c>
      <c r="AA125" s="179">
        <v>0.26200000000000001</v>
      </c>
      <c r="AB125" s="179">
        <v>0.35399999999999998</v>
      </c>
      <c r="AC125" s="179">
        <v>1.589</v>
      </c>
      <c r="AD125" s="179">
        <v>0.42199999999999999</v>
      </c>
      <c r="AE125" s="179">
        <v>3.944</v>
      </c>
      <c r="AF125" s="179">
        <v>0.42899999999999999</v>
      </c>
      <c r="AG125" s="179">
        <v>0.81599999999999995</v>
      </c>
      <c r="AH125" s="179">
        <v>2.238</v>
      </c>
      <c r="AI125" s="179">
        <v>3.0510000000000002</v>
      </c>
      <c r="AJ125" s="179">
        <v>0.42699999999999999</v>
      </c>
      <c r="AK125" s="179">
        <v>0.78</v>
      </c>
      <c r="AL125" s="179">
        <v>2.5409999999999999</v>
      </c>
      <c r="AM125" s="179">
        <v>5.4219999999999997</v>
      </c>
      <c r="AN125" s="179">
        <v>0.33400000000000002</v>
      </c>
      <c r="AO125" s="179">
        <v>5.3529999999999998</v>
      </c>
      <c r="AP125" s="179">
        <v>0.47299999999999998</v>
      </c>
      <c r="AQ125" s="179">
        <v>0.82399999999999995</v>
      </c>
      <c r="AR125" s="179">
        <v>2.7639999999999998</v>
      </c>
      <c r="AS125" s="179">
        <v>0.32900000000000001</v>
      </c>
      <c r="AT125" s="179">
        <v>5.5679999999999996</v>
      </c>
      <c r="AU125" s="179">
        <v>4.9020000000000001</v>
      </c>
      <c r="AV125" s="179">
        <v>0.23200000000000001</v>
      </c>
      <c r="AW125" s="179">
        <v>0.48199999999999998</v>
      </c>
      <c r="AX125" s="179">
        <v>2.0529999999999999</v>
      </c>
      <c r="AY125" s="179">
        <v>6.0000000000000001E-3</v>
      </c>
      <c r="AZ125" s="179">
        <v>0.17599999999999999</v>
      </c>
      <c r="BA125" s="179">
        <v>0.79700000000000004</v>
      </c>
      <c r="BB125" s="179">
        <v>2.8660000000000001</v>
      </c>
      <c r="BC125" s="179">
        <v>3186.9459999999999</v>
      </c>
      <c r="BD125" s="179">
        <v>7.6999999999999999E-2</v>
      </c>
      <c r="BE125" s="179">
        <v>7.319</v>
      </c>
      <c r="BF125" s="179">
        <v>3.9340000000000002</v>
      </c>
      <c r="BG125" s="179">
        <v>0.21099999999999999</v>
      </c>
      <c r="BH125" s="179">
        <v>0</v>
      </c>
      <c r="BI125" s="179">
        <v>8.7999999999999995E-2</v>
      </c>
      <c r="BJ125" s="179">
        <v>9.0519999999999996</v>
      </c>
      <c r="BK125" s="179">
        <v>0</v>
      </c>
      <c r="BL125" s="179">
        <v>0</v>
      </c>
      <c r="BM125" s="147">
        <f t="shared" si="10"/>
        <v>3261.6040000000003</v>
      </c>
      <c r="BN125" s="147">
        <f t="shared" si="11"/>
        <v>3261.6040000000003</v>
      </c>
      <c r="BO125" s="180"/>
      <c r="BP125" s="60" t="s">
        <v>116</v>
      </c>
      <c r="BQ125" s="156"/>
      <c r="BR125" s="156"/>
      <c r="BS125" s="156"/>
      <c r="BT125" s="181">
        <f>I121</f>
        <v>0</v>
      </c>
      <c r="BU125" s="176"/>
      <c r="BV125" s="60" t="s">
        <v>121</v>
      </c>
      <c r="BW125" s="3"/>
      <c r="BX125" s="175"/>
      <c r="BY125" s="175"/>
      <c r="BZ125" s="161">
        <f>BW120</f>
        <v>4592.3630000000003</v>
      </c>
      <c r="CA125" s="103"/>
    </row>
    <row r="126" spans="1:79" ht="15">
      <c r="B126" s="90" t="s">
        <v>112</v>
      </c>
      <c r="C126" s="146"/>
      <c r="D126" s="144"/>
      <c r="E126" s="144"/>
      <c r="F126" s="144"/>
      <c r="G126" s="144"/>
      <c r="H126" s="144"/>
      <c r="I126" s="144"/>
      <c r="J126" s="144"/>
      <c r="K126" s="144"/>
      <c r="L126" s="146">
        <v>9.2349999999999994</v>
      </c>
      <c r="M126" s="145">
        <v>1.7210000000000001</v>
      </c>
      <c r="N126" s="145">
        <v>5.649</v>
      </c>
      <c r="O126" s="145">
        <v>31.32</v>
      </c>
      <c r="P126" s="145">
        <v>11.645</v>
      </c>
      <c r="Q126" s="145">
        <v>34.313000000000002</v>
      </c>
      <c r="R126" s="145">
        <v>8.8780000000000001</v>
      </c>
      <c r="S126" s="145">
        <v>0.56299999999999994</v>
      </c>
      <c r="T126" s="145">
        <v>0</v>
      </c>
      <c r="U126" s="145">
        <v>5.58</v>
      </c>
      <c r="V126" s="145">
        <v>4.0679999999999996</v>
      </c>
      <c r="W126" s="145">
        <v>0.50700000000000001</v>
      </c>
      <c r="X126" s="145">
        <v>5.657</v>
      </c>
      <c r="Y126" s="145">
        <v>3.92</v>
      </c>
      <c r="Z126" s="145">
        <v>0.42699999999999999</v>
      </c>
      <c r="AA126" s="145">
        <v>6.0979999999999999</v>
      </c>
      <c r="AB126" s="145">
        <v>2.8239999999999998</v>
      </c>
      <c r="AC126" s="145">
        <v>45.497999999999998</v>
      </c>
      <c r="AD126" s="145">
        <v>12.391999999999999</v>
      </c>
      <c r="AE126" s="145">
        <v>269.86799999999999</v>
      </c>
      <c r="AF126" s="145">
        <v>16.765000000000001</v>
      </c>
      <c r="AG126" s="145">
        <v>16.126999999999999</v>
      </c>
      <c r="AH126" s="145">
        <v>67.298000000000002</v>
      </c>
      <c r="AI126" s="145">
        <v>384.80700000000002</v>
      </c>
      <c r="AJ126" s="145">
        <v>3.738</v>
      </c>
      <c r="AK126" s="145">
        <v>8.8870000000000005</v>
      </c>
      <c r="AL126" s="145">
        <v>48.829000000000001</v>
      </c>
      <c r="AM126" s="145">
        <v>83.366</v>
      </c>
      <c r="AN126" s="145">
        <v>2.6469999999999998</v>
      </c>
      <c r="AO126" s="145">
        <v>197.72900000000001</v>
      </c>
      <c r="AP126" s="145">
        <v>14.449</v>
      </c>
      <c r="AQ126" s="145">
        <v>4.1369999999999996</v>
      </c>
      <c r="AR126" s="145">
        <v>20.131</v>
      </c>
      <c r="AS126" s="145">
        <v>1.778</v>
      </c>
      <c r="AT126" s="145">
        <v>0.49399999999999999</v>
      </c>
      <c r="AU126" s="145">
        <v>0</v>
      </c>
      <c r="AV126" s="145">
        <v>14.236000000000001</v>
      </c>
      <c r="AW126" s="145">
        <v>55.030999999999999</v>
      </c>
      <c r="AX126" s="145">
        <v>18.542999999999999</v>
      </c>
      <c r="AY126" s="145">
        <v>0.152</v>
      </c>
      <c r="AZ126" s="145">
        <v>1.6890000000000001</v>
      </c>
      <c r="BA126" s="145">
        <v>4.5780000000000003</v>
      </c>
      <c r="BB126" s="145">
        <v>2.1589999999999998</v>
      </c>
      <c r="BC126" s="145">
        <v>0</v>
      </c>
      <c r="BD126" s="145">
        <v>0</v>
      </c>
      <c r="BE126" s="145">
        <v>3.7890000000000001</v>
      </c>
      <c r="BF126" s="145">
        <v>4.0640000000000001</v>
      </c>
      <c r="BG126" s="145">
        <v>4.0140000000000002</v>
      </c>
      <c r="BH126" s="145">
        <v>1.4710000000000001</v>
      </c>
      <c r="BI126" s="145">
        <v>3.7080000000000002</v>
      </c>
      <c r="BJ126" s="145">
        <v>0</v>
      </c>
      <c r="BK126" s="145">
        <v>0</v>
      </c>
      <c r="BL126" s="145">
        <v>0</v>
      </c>
      <c r="BM126" s="147">
        <f t="shared" si="10"/>
        <v>1444.7790000000002</v>
      </c>
      <c r="BN126" s="147">
        <f t="shared" si="11"/>
        <v>1444.7790000000002</v>
      </c>
      <c r="BO126" s="180"/>
      <c r="BP126" s="60" t="s">
        <v>117</v>
      </c>
      <c r="BQ126" s="175"/>
      <c r="BR126" s="175"/>
      <c r="BS126" s="175"/>
      <c r="BT126" s="161">
        <f>H121+F121</f>
        <v>12407.180999999999</v>
      </c>
      <c r="BU126"/>
      <c r="BV126" s="60" t="s">
        <v>122</v>
      </c>
      <c r="BW126" s="3"/>
      <c r="BX126" s="175"/>
      <c r="BY126" s="175"/>
      <c r="BZ126" s="161">
        <f>BX120</f>
        <v>0</v>
      </c>
      <c r="CA126" s="7"/>
    </row>
    <row r="127" spans="1:79" ht="15">
      <c r="B127" s="90" t="s">
        <v>213</v>
      </c>
      <c r="C127" s="146"/>
      <c r="D127" s="144"/>
      <c r="E127" s="144"/>
      <c r="F127" s="144"/>
      <c r="G127" s="144"/>
      <c r="H127" s="144"/>
      <c r="I127" s="144"/>
      <c r="J127" s="144"/>
      <c r="K127" s="144"/>
      <c r="L127" s="146">
        <v>0</v>
      </c>
      <c r="M127" s="145">
        <v>0</v>
      </c>
      <c r="N127" s="145">
        <v>0</v>
      </c>
      <c r="O127" s="145">
        <v>-21.41</v>
      </c>
      <c r="P127" s="145">
        <v>0</v>
      </c>
      <c r="Q127" s="145">
        <v>0</v>
      </c>
      <c r="R127" s="145">
        <v>0</v>
      </c>
      <c r="S127" s="145">
        <v>0</v>
      </c>
      <c r="T127" s="145">
        <v>0</v>
      </c>
      <c r="U127" s="145">
        <v>0</v>
      </c>
      <c r="V127" s="145">
        <v>0</v>
      </c>
      <c r="W127" s="145">
        <v>0</v>
      </c>
      <c r="X127" s="145">
        <v>0</v>
      </c>
      <c r="Y127" s="145">
        <v>0</v>
      </c>
      <c r="Z127" s="145">
        <v>0</v>
      </c>
      <c r="AA127" s="145">
        <v>0</v>
      </c>
      <c r="AB127" s="145">
        <v>0</v>
      </c>
      <c r="AC127" s="145">
        <v>-7.6749999999999998</v>
      </c>
      <c r="AD127" s="145">
        <v>0</v>
      </c>
      <c r="AE127" s="145">
        <v>0</v>
      </c>
      <c r="AF127" s="145">
        <v>0</v>
      </c>
      <c r="AG127" s="145">
        <v>0</v>
      </c>
      <c r="AH127" s="145">
        <v>0</v>
      </c>
      <c r="AI127" s="145">
        <v>0</v>
      </c>
      <c r="AJ127" s="145">
        <v>0</v>
      </c>
      <c r="AK127" s="145">
        <v>-39.942</v>
      </c>
      <c r="AL127" s="145">
        <v>0</v>
      </c>
      <c r="AM127" s="145">
        <v>0</v>
      </c>
      <c r="AN127" s="145">
        <v>0</v>
      </c>
      <c r="AO127" s="145">
        <v>0</v>
      </c>
      <c r="AP127" s="145">
        <v>0</v>
      </c>
      <c r="AQ127" s="145">
        <v>-59.603000000000002</v>
      </c>
      <c r="AR127" s="145">
        <v>0</v>
      </c>
      <c r="AS127" s="145">
        <v>-35</v>
      </c>
      <c r="AT127" s="145">
        <v>0</v>
      </c>
      <c r="AU127" s="145">
        <v>0</v>
      </c>
      <c r="AV127" s="145">
        <v>0</v>
      </c>
      <c r="AW127" s="145">
        <v>0</v>
      </c>
      <c r="AX127" s="145">
        <v>-1.9079999999999999</v>
      </c>
      <c r="AY127" s="145">
        <v>0</v>
      </c>
      <c r="AZ127" s="145">
        <v>0</v>
      </c>
      <c r="BA127" s="145">
        <v>0</v>
      </c>
      <c r="BB127" s="145">
        <v>0</v>
      </c>
      <c r="BC127" s="145">
        <v>0</v>
      </c>
      <c r="BD127" s="145">
        <v>0</v>
      </c>
      <c r="BE127" s="145">
        <v>0</v>
      </c>
      <c r="BF127" s="145">
        <v>0</v>
      </c>
      <c r="BG127" s="145">
        <v>0</v>
      </c>
      <c r="BH127" s="145">
        <v>0</v>
      </c>
      <c r="BI127" s="145">
        <v>0</v>
      </c>
      <c r="BJ127" s="145">
        <v>0</v>
      </c>
      <c r="BK127" s="145">
        <v>0</v>
      </c>
      <c r="BL127" s="145">
        <v>0</v>
      </c>
      <c r="BM127" s="147">
        <f t="shared" si="10"/>
        <v>-165.53799999999998</v>
      </c>
      <c r="BN127" s="147">
        <f t="shared" si="11"/>
        <v>-165.53799999999998</v>
      </c>
      <c r="BO127" s="180"/>
      <c r="BP127" s="60" t="s">
        <v>118</v>
      </c>
      <c r="BQ127" s="175"/>
      <c r="BR127" s="175"/>
      <c r="BS127" s="175"/>
      <c r="BT127" s="161">
        <f>G121</f>
        <v>0</v>
      </c>
      <c r="BU127"/>
      <c r="BV127" s="60" t="s">
        <v>266</v>
      </c>
      <c r="BW127" s="3"/>
      <c r="BX127" s="175"/>
      <c r="BY127" s="175"/>
      <c r="BZ127" s="161">
        <f>BO120</f>
        <v>71538.563999999998</v>
      </c>
      <c r="CA127" s="7"/>
    </row>
    <row r="128" spans="1:79" ht="15.75" thickBot="1">
      <c r="B128" s="90" t="s">
        <v>113</v>
      </c>
      <c r="C128" s="182"/>
      <c r="D128" s="183"/>
      <c r="E128" s="183"/>
      <c r="F128" s="183"/>
      <c r="G128" s="183"/>
      <c r="H128" s="183"/>
      <c r="I128" s="183"/>
      <c r="J128" s="183"/>
      <c r="K128" s="183"/>
      <c r="L128" s="182">
        <v>7180.5150000000003</v>
      </c>
      <c r="M128" s="184">
        <v>2039.5160000000001</v>
      </c>
      <c r="N128" s="184">
        <v>434.02199999999999</v>
      </c>
      <c r="O128" s="184">
        <v>2010.1310000000001</v>
      </c>
      <c r="P128" s="184">
        <v>750.76199999999994</v>
      </c>
      <c r="Q128" s="184">
        <v>226.11699999999999</v>
      </c>
      <c r="R128" s="184">
        <v>188.125</v>
      </c>
      <c r="S128" s="184">
        <v>113.931</v>
      </c>
      <c r="T128" s="184">
        <v>0</v>
      </c>
      <c r="U128" s="184">
        <v>190.74700000000001</v>
      </c>
      <c r="V128" s="184">
        <v>78.037999999999997</v>
      </c>
      <c r="W128" s="184">
        <v>44.496000000000002</v>
      </c>
      <c r="X128" s="184">
        <v>50.402000000000001</v>
      </c>
      <c r="Y128" s="184">
        <v>89.676000000000002</v>
      </c>
      <c r="Z128" s="184">
        <v>285.33999999999997</v>
      </c>
      <c r="AA128" s="184">
        <v>959.32299999999998</v>
      </c>
      <c r="AB128" s="184">
        <v>110.179</v>
      </c>
      <c r="AC128" s="184">
        <v>3126.0390000000002</v>
      </c>
      <c r="AD128" s="184">
        <v>463.66399999999999</v>
      </c>
      <c r="AE128" s="184">
        <v>6460.0550000000003</v>
      </c>
      <c r="AF128" s="184">
        <v>792.68100000000004</v>
      </c>
      <c r="AG128" s="184">
        <v>354.096</v>
      </c>
      <c r="AH128" s="184">
        <v>1090.0930000000001</v>
      </c>
      <c r="AI128" s="184">
        <v>7798.34</v>
      </c>
      <c r="AJ128" s="184">
        <v>7363.7030000000004</v>
      </c>
      <c r="AK128" s="184">
        <v>160.22900000000001</v>
      </c>
      <c r="AL128" s="184">
        <v>-2695.8890000000001</v>
      </c>
      <c r="AM128" s="184">
        <v>3141.84</v>
      </c>
      <c r="AN128" s="184">
        <v>-37.124000000000002</v>
      </c>
      <c r="AO128" s="184">
        <v>6399.5209999999997</v>
      </c>
      <c r="AP128" s="184">
        <v>2037.5360000000001</v>
      </c>
      <c r="AQ128" s="184">
        <v>274.91500000000002</v>
      </c>
      <c r="AR128" s="184">
        <v>3701.8380000000002</v>
      </c>
      <c r="AS128" s="184">
        <v>106.148</v>
      </c>
      <c r="AT128" s="184">
        <v>6828.2309999999998</v>
      </c>
      <c r="AU128" s="184">
        <v>510.78300000000002</v>
      </c>
      <c r="AV128" s="184">
        <v>290.93700000000001</v>
      </c>
      <c r="AW128" s="184">
        <v>15980.911</v>
      </c>
      <c r="AX128" s="184">
        <v>738.65200000000004</v>
      </c>
      <c r="AY128" s="184">
        <v>-3.0950000000000002</v>
      </c>
      <c r="AZ128" s="184">
        <v>258.077</v>
      </c>
      <c r="BA128" s="184">
        <v>893.63499999999999</v>
      </c>
      <c r="BB128" s="184">
        <v>239.702</v>
      </c>
      <c r="BC128" s="184">
        <v>2921.37</v>
      </c>
      <c r="BD128" s="184">
        <v>79.052000000000007</v>
      </c>
      <c r="BE128" s="184">
        <v>1440.712</v>
      </c>
      <c r="BF128" s="184">
        <v>727.73</v>
      </c>
      <c r="BG128" s="184">
        <v>1576.325</v>
      </c>
      <c r="BH128" s="184">
        <v>0</v>
      </c>
      <c r="BI128" s="184">
        <v>863.23199999999997</v>
      </c>
      <c r="BJ128" s="184">
        <v>0</v>
      </c>
      <c r="BK128" s="184">
        <v>0</v>
      </c>
      <c r="BL128" s="184">
        <v>0</v>
      </c>
      <c r="BM128" s="185">
        <f t="shared" si="10"/>
        <v>88635.258999999991</v>
      </c>
      <c r="BN128" s="185">
        <f t="shared" si="11"/>
        <v>88635.258999999991</v>
      </c>
      <c r="BO128" s="180"/>
      <c r="BP128" s="60"/>
      <c r="BQ128" s="175"/>
      <c r="BR128" s="175"/>
      <c r="BS128" s="175"/>
      <c r="BT128" s="161"/>
      <c r="BU128"/>
      <c r="BV128" s="60" t="s">
        <v>267</v>
      </c>
      <c r="BW128" s="3"/>
      <c r="BX128" s="175"/>
      <c r="BY128" s="175"/>
      <c r="BZ128" s="161">
        <f>BO61</f>
        <v>91952.361000000019</v>
      </c>
      <c r="CA128" s="7"/>
    </row>
    <row r="129" spans="1:79" ht="16.5" thickTop="1" thickBot="1">
      <c r="B129" s="108" t="s">
        <v>114</v>
      </c>
      <c r="C129" s="186"/>
      <c r="D129" s="186"/>
      <c r="E129" s="186"/>
      <c r="F129" s="186"/>
      <c r="G129" s="186"/>
      <c r="H129" s="186"/>
      <c r="I129" s="186"/>
      <c r="J129" s="186"/>
      <c r="K129" s="186"/>
      <c r="L129" s="187">
        <v>31632</v>
      </c>
      <c r="M129" s="188">
        <v>4932</v>
      </c>
      <c r="N129" s="188">
        <v>1549</v>
      </c>
      <c r="O129" s="188">
        <v>8081</v>
      </c>
      <c r="P129" s="188">
        <v>1109</v>
      </c>
      <c r="Q129" s="188">
        <v>42</v>
      </c>
      <c r="R129" s="188">
        <v>1565</v>
      </c>
      <c r="S129" s="188">
        <v>1069</v>
      </c>
      <c r="T129" s="188">
        <v>0</v>
      </c>
      <c r="U129" s="188">
        <v>207</v>
      </c>
      <c r="V129" s="188">
        <v>58</v>
      </c>
      <c r="W129" s="188">
        <v>58</v>
      </c>
      <c r="X129" s="188">
        <v>379</v>
      </c>
      <c r="Y129" s="188">
        <v>1412</v>
      </c>
      <c r="Z129" s="188">
        <v>2318</v>
      </c>
      <c r="AA129" s="188">
        <v>542</v>
      </c>
      <c r="AB129" s="188">
        <v>392</v>
      </c>
      <c r="AC129" s="188">
        <v>845</v>
      </c>
      <c r="AD129" s="188">
        <v>334</v>
      </c>
      <c r="AE129" s="188">
        <v>15307</v>
      </c>
      <c r="AF129" s="188">
        <v>3764</v>
      </c>
      <c r="AG129" s="188">
        <v>1116</v>
      </c>
      <c r="AH129" s="188">
        <v>1353</v>
      </c>
      <c r="AI129" s="188">
        <v>23801</v>
      </c>
      <c r="AJ129" s="188">
        <v>5214</v>
      </c>
      <c r="AK129" s="188">
        <v>303</v>
      </c>
      <c r="AL129" s="188">
        <v>739</v>
      </c>
      <c r="AM129" s="188">
        <v>2317</v>
      </c>
      <c r="AN129" s="188">
        <v>190</v>
      </c>
      <c r="AO129" s="188">
        <v>7458</v>
      </c>
      <c r="AP129" s="188">
        <v>6992</v>
      </c>
      <c r="AQ129" s="188">
        <v>606</v>
      </c>
      <c r="AR129" s="188">
        <v>1500</v>
      </c>
      <c r="AS129" s="188">
        <v>238</v>
      </c>
      <c r="AT129" s="188">
        <v>1412</v>
      </c>
      <c r="AU129" s="188">
        <v>163</v>
      </c>
      <c r="AV129" s="188">
        <v>86</v>
      </c>
      <c r="AW129" s="188">
        <v>539</v>
      </c>
      <c r="AX129" s="188">
        <v>1762</v>
      </c>
      <c r="AY129" s="188">
        <v>12</v>
      </c>
      <c r="AZ129" s="188">
        <v>587</v>
      </c>
      <c r="BA129" s="188">
        <v>1104</v>
      </c>
      <c r="BB129" s="188">
        <v>4749</v>
      </c>
      <c r="BC129" s="188">
        <v>19439</v>
      </c>
      <c r="BD129" s="188">
        <v>278</v>
      </c>
      <c r="BE129" s="188">
        <v>13755</v>
      </c>
      <c r="BF129" s="188">
        <v>3482</v>
      </c>
      <c r="BG129" s="188">
        <v>1500</v>
      </c>
      <c r="BH129" s="188">
        <v>818</v>
      </c>
      <c r="BI129" s="188">
        <v>4308</v>
      </c>
      <c r="BJ129" s="188">
        <v>12701</v>
      </c>
      <c r="BK129" s="188">
        <v>0</v>
      </c>
      <c r="BL129" s="188">
        <v>0</v>
      </c>
      <c r="BM129" s="168">
        <f t="shared" si="10"/>
        <v>194117</v>
      </c>
      <c r="BN129" s="189">
        <f t="shared" si="11"/>
        <v>194117</v>
      </c>
      <c r="BO129" s="180"/>
      <c r="BP129" s="11" t="s">
        <v>82</v>
      </c>
      <c r="BQ129" s="143"/>
      <c r="BR129" s="143"/>
      <c r="BS129" s="143"/>
      <c r="BT129" s="189">
        <f>BT123+BT124+BT125+BT126+BT127</f>
        <v>173910.81399999998</v>
      </c>
      <c r="BU129"/>
      <c r="BV129" s="11" t="s">
        <v>82</v>
      </c>
      <c r="BW129" s="12"/>
      <c r="BX129" s="143"/>
      <c r="BY129" s="143"/>
      <c r="BZ129" s="189">
        <f>BZ123+BZ124+BZ125+BZ126+BZ127-BZ128</f>
        <v>173910.81399999995</v>
      </c>
      <c r="CA129" s="7"/>
    </row>
    <row r="130" spans="1:79" ht="13.5" thickTop="1"/>
    <row r="131" spans="1:79">
      <c r="A131" s="200"/>
      <c r="B131" s="200" t="s">
        <v>172</v>
      </c>
      <c r="BM131" s="2"/>
    </row>
    <row r="133" spans="1:79">
      <c r="BM133" s="2"/>
    </row>
  </sheetData>
  <printOptions gridLines="1"/>
  <pageMargins left="0.19685039370078741" right="0.19685039370078741" top="0.64375000000000004" bottom="0.31496062992125984" header="0.51181102362204722" footer="0.23622047244094491"/>
  <pageSetup paperSize="9" scale="15" fitToWidth="3" orientation="landscape" horizontalDpi="300" verticalDpi="300" r:id="rId1"/>
  <headerFooter alignWithMargins="0">
    <oddHeader>&amp;C&amp;G</oddHeader>
  </headerFooter>
  <colBreaks count="1" manualBreakCount="1">
    <brk id="77" max="130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3"/>
  <sheetViews>
    <sheetView showGridLines="0" view="pageLayout" zoomScale="70" zoomScaleNormal="100" zoomScaleSheetLayoutView="70" zoomScalePageLayoutView="70" workbookViewId="0">
      <selection activeCell="T9" sqref="T9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4" width="10.7109375" style="2" bestFit="1" customWidth="1"/>
    <col min="5" max="5" width="9.7109375" style="2" customWidth="1"/>
    <col min="6" max="6" width="10.140625" style="2" bestFit="1" customWidth="1"/>
    <col min="7" max="8" width="9.7109375" style="2" customWidth="1"/>
    <col min="9" max="9" width="11.5703125" style="2" customWidth="1"/>
    <col min="10" max="10" width="12.140625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2.140625" style="2" customWidth="1"/>
    <col min="68" max="68" width="11.42578125" style="2" customWidth="1"/>
    <col min="69" max="75" width="9.7109375" style="2" customWidth="1"/>
    <col min="76" max="76" width="10.42578125" style="2" customWidth="1"/>
    <col min="77" max="77" width="14.7109375" style="2" customWidth="1"/>
    <col min="78" max="78" width="9.7109375" style="7" customWidth="1"/>
    <col min="79" max="16384" width="11.42578125" style="2"/>
  </cols>
  <sheetData>
    <row r="1" spans="1:78" ht="15.75">
      <c r="F1" s="4" t="s">
        <v>129</v>
      </c>
      <c r="G1" s="483" t="s">
        <v>278</v>
      </c>
      <c r="H1" s="113"/>
      <c r="I1" s="114"/>
      <c r="J1" s="114"/>
      <c r="K1" s="114"/>
      <c r="N1" s="1" t="s">
        <v>126</v>
      </c>
      <c r="BM1" s="2"/>
      <c r="BN1" s="2"/>
    </row>
    <row r="2" spans="1:78">
      <c r="A2" s="194" t="s">
        <v>0</v>
      </c>
      <c r="N2" s="8" t="s">
        <v>279</v>
      </c>
    </row>
    <row r="3" spans="1:78" ht="13.5" thickBot="1">
      <c r="C3" s="9" t="s">
        <v>85</v>
      </c>
      <c r="BN3" s="10"/>
      <c r="BT3" s="9"/>
    </row>
    <row r="4" spans="1:78" ht="14.25" thickTop="1" thickBot="1">
      <c r="L4" s="11" t="s">
        <v>86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84</v>
      </c>
      <c r="C5" s="484" t="s">
        <v>280</v>
      </c>
      <c r="D5" s="16" t="s">
        <v>87</v>
      </c>
      <c r="E5" s="16" t="s">
        <v>88</v>
      </c>
      <c r="F5" s="16" t="s">
        <v>214</v>
      </c>
      <c r="G5" s="16" t="s">
        <v>212</v>
      </c>
      <c r="H5" s="16" t="s">
        <v>89</v>
      </c>
      <c r="I5" s="16" t="s">
        <v>90</v>
      </c>
      <c r="J5" s="17" t="s">
        <v>91</v>
      </c>
      <c r="K5" s="18" t="s">
        <v>124</v>
      </c>
      <c r="L5" s="485" t="s">
        <v>281</v>
      </c>
      <c r="M5" s="19" t="s">
        <v>265</v>
      </c>
      <c r="N5" s="486" t="s">
        <v>270</v>
      </c>
      <c r="O5" s="486" t="s">
        <v>146</v>
      </c>
      <c r="P5" s="486" t="s">
        <v>282</v>
      </c>
      <c r="Q5" s="486" t="s">
        <v>283</v>
      </c>
      <c r="R5" s="19" t="s">
        <v>204</v>
      </c>
      <c r="S5" s="486" t="s">
        <v>284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205</v>
      </c>
      <c r="AA5" s="486" t="s">
        <v>287</v>
      </c>
      <c r="AB5" s="19" t="s">
        <v>135</v>
      </c>
      <c r="AC5" s="19" t="s">
        <v>207</v>
      </c>
      <c r="AD5" s="19" t="s">
        <v>136</v>
      </c>
      <c r="AE5" s="486" t="s">
        <v>197</v>
      </c>
      <c r="AF5" s="486" t="s">
        <v>288</v>
      </c>
      <c r="AG5" s="486" t="s">
        <v>151</v>
      </c>
      <c r="AH5" s="486" t="s">
        <v>289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187</v>
      </c>
      <c r="AO5" s="19" t="s">
        <v>47</v>
      </c>
      <c r="AP5" s="486" t="s">
        <v>290</v>
      </c>
      <c r="AQ5" s="19" t="s">
        <v>209</v>
      </c>
      <c r="AR5" s="19" t="s">
        <v>51</v>
      </c>
      <c r="AS5" s="19" t="s">
        <v>188</v>
      </c>
      <c r="AT5" s="19" t="s">
        <v>137</v>
      </c>
      <c r="AU5" s="19" t="s">
        <v>138</v>
      </c>
      <c r="AV5" s="19" t="s">
        <v>189</v>
      </c>
      <c r="AW5" s="19" t="s">
        <v>175</v>
      </c>
      <c r="AX5" s="19" t="s">
        <v>210</v>
      </c>
      <c r="AY5" s="19" t="s">
        <v>190</v>
      </c>
      <c r="AZ5" s="19" t="s">
        <v>191</v>
      </c>
      <c r="BA5" s="19" t="s">
        <v>192</v>
      </c>
      <c r="BB5" s="19" t="s">
        <v>193</v>
      </c>
      <c r="BC5" s="19" t="s">
        <v>63</v>
      </c>
      <c r="BD5" s="19" t="s">
        <v>211</v>
      </c>
      <c r="BE5" s="486" t="s">
        <v>74</v>
      </c>
      <c r="BF5" s="19" t="s">
        <v>67</v>
      </c>
      <c r="BG5" s="486" t="s">
        <v>291</v>
      </c>
      <c r="BH5" s="19" t="s">
        <v>194</v>
      </c>
      <c r="BI5" s="486" t="s">
        <v>201</v>
      </c>
      <c r="BJ5" s="19" t="s">
        <v>195</v>
      </c>
      <c r="BK5" s="19" t="s">
        <v>196</v>
      </c>
      <c r="BL5" s="16" t="s">
        <v>139</v>
      </c>
      <c r="BM5" s="18" t="s">
        <v>92</v>
      </c>
      <c r="BN5" s="20" t="s">
        <v>93</v>
      </c>
      <c r="BO5" s="21" t="s">
        <v>94</v>
      </c>
      <c r="BZ5" s="2"/>
    </row>
    <row r="6" spans="1:78" ht="15" customHeight="1">
      <c r="A6" s="22"/>
      <c r="B6" s="23"/>
      <c r="C6" s="24"/>
      <c r="D6" s="23"/>
      <c r="E6" s="23"/>
      <c r="F6" s="23"/>
      <c r="G6" s="23"/>
      <c r="H6" s="23"/>
      <c r="I6" s="23"/>
      <c r="J6" s="23"/>
      <c r="K6" s="23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6"/>
      <c r="BN6" s="27"/>
      <c r="BO6" s="28"/>
      <c r="BZ6" s="2"/>
    </row>
    <row r="7" spans="1:78" ht="15" customHeight="1" thickBot="1">
      <c r="A7" s="29"/>
      <c r="B7" s="30"/>
      <c r="C7" s="31"/>
      <c r="D7" s="30"/>
      <c r="E7" s="30"/>
      <c r="F7" s="30"/>
      <c r="G7" s="30"/>
      <c r="H7" s="30"/>
      <c r="I7" s="30"/>
      <c r="J7" s="30"/>
      <c r="K7" s="30"/>
      <c r="L7" s="32" t="s">
        <v>15</v>
      </c>
      <c r="M7" s="31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30</v>
      </c>
      <c r="AB7" s="31" t="s">
        <v>31</v>
      </c>
      <c r="AC7" s="31" t="s">
        <v>32</v>
      </c>
      <c r="AD7" s="31" t="s">
        <v>33</v>
      </c>
      <c r="AE7" s="31" t="s">
        <v>34</v>
      </c>
      <c r="AF7" s="31" t="s">
        <v>35</v>
      </c>
      <c r="AG7" s="31" t="s">
        <v>36</v>
      </c>
      <c r="AH7" s="31" t="s">
        <v>37</v>
      </c>
      <c r="AI7" s="31" t="s">
        <v>38</v>
      </c>
      <c r="AJ7" s="31" t="s">
        <v>39</v>
      </c>
      <c r="AK7" s="31" t="s">
        <v>40</v>
      </c>
      <c r="AL7" s="31" t="s">
        <v>42</v>
      </c>
      <c r="AM7" s="31" t="s">
        <v>44</v>
      </c>
      <c r="AN7" s="31" t="s">
        <v>45</v>
      </c>
      <c r="AO7" s="31" t="s">
        <v>46</v>
      </c>
      <c r="AP7" s="31" t="s">
        <v>48</v>
      </c>
      <c r="AQ7" s="31" t="s">
        <v>49</v>
      </c>
      <c r="AR7" s="31" t="s">
        <v>50</v>
      </c>
      <c r="AS7" s="31" t="s">
        <v>52</v>
      </c>
      <c r="AT7" s="31" t="s">
        <v>53</v>
      </c>
      <c r="AU7" s="31" t="s">
        <v>54</v>
      </c>
      <c r="AV7" s="31" t="s">
        <v>55</v>
      </c>
      <c r="AW7" s="31" t="s">
        <v>56</v>
      </c>
      <c r="AX7" s="31" t="s">
        <v>57</v>
      </c>
      <c r="AY7" s="31" t="s">
        <v>58</v>
      </c>
      <c r="AZ7" s="31" t="s">
        <v>59</v>
      </c>
      <c r="BA7" s="31" t="s">
        <v>60</v>
      </c>
      <c r="BB7" s="31" t="s">
        <v>61</v>
      </c>
      <c r="BC7" s="31" t="s">
        <v>62</v>
      </c>
      <c r="BD7" s="31" t="s">
        <v>64</v>
      </c>
      <c r="BE7" s="31" t="s">
        <v>65</v>
      </c>
      <c r="BF7" s="31" t="s">
        <v>66</v>
      </c>
      <c r="BG7" s="31" t="s">
        <v>68</v>
      </c>
      <c r="BH7" s="31" t="s">
        <v>69</v>
      </c>
      <c r="BI7" s="31" t="s">
        <v>70</v>
      </c>
      <c r="BJ7" s="31" t="s">
        <v>71</v>
      </c>
      <c r="BK7" s="31" t="s">
        <v>75</v>
      </c>
      <c r="BL7" s="31" t="s">
        <v>76</v>
      </c>
      <c r="BM7" s="33"/>
      <c r="BN7" s="27"/>
      <c r="BO7" s="28"/>
      <c r="BZ7" s="2"/>
    </row>
    <row r="8" spans="1:78" ht="13.5" thickTop="1">
      <c r="A8" s="22" t="s">
        <v>15</v>
      </c>
      <c r="B8" s="34" t="s">
        <v>281</v>
      </c>
      <c r="C8" s="35">
        <f>D8+E8+F8+G8+H8+I8+J8+K8</f>
        <v>19407.553000000004</v>
      </c>
      <c r="D8" s="34">
        <v>2892.5160000000001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211.56100000000001</v>
      </c>
      <c r="K8" s="34">
        <f>BM8+BN8+BO8</f>
        <v>16303.476000000002</v>
      </c>
      <c r="L8" s="36">
        <v>12629.941000000001</v>
      </c>
      <c r="M8" s="35">
        <v>0</v>
      </c>
      <c r="N8" s="35">
        <v>0</v>
      </c>
      <c r="O8" s="35">
        <v>364.77100000000002</v>
      </c>
      <c r="P8" s="35">
        <v>0</v>
      </c>
      <c r="Q8" s="35">
        <v>0</v>
      </c>
      <c r="R8" s="35">
        <v>0</v>
      </c>
      <c r="S8" s="35">
        <v>46.115000000000002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1.3109999999999999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6.4039999999999999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7">
        <f>SUM(L8:BL8)</f>
        <v>13048.542000000001</v>
      </c>
      <c r="BN8" s="38"/>
      <c r="BO8" s="139">
        <v>3254.9340000000002</v>
      </c>
      <c r="BZ8" s="2"/>
    </row>
    <row r="9" spans="1:78">
      <c r="A9" s="22" t="s">
        <v>16</v>
      </c>
      <c r="B9" s="34" t="s">
        <v>265</v>
      </c>
      <c r="C9" s="35">
        <f t="shared" ref="C9:C60" si="0">D9+E9+F9+G9+H9+I9+J9+K9</f>
        <v>7717.5850000000009</v>
      </c>
      <c r="D9" s="34">
        <v>1891.36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1.1819999999999999</v>
      </c>
      <c r="K9" s="34">
        <f t="shared" ref="K9:K60" si="1">BM9+BN9+BO9</f>
        <v>5825.0430000000006</v>
      </c>
      <c r="L9" s="36">
        <v>0</v>
      </c>
      <c r="M9" s="35">
        <v>5716.81</v>
      </c>
      <c r="N9" s="35">
        <v>0</v>
      </c>
      <c r="O9" s="35">
        <v>41.572000000000003</v>
      </c>
      <c r="P9" s="35">
        <v>0</v>
      </c>
      <c r="Q9" s="35">
        <v>0</v>
      </c>
      <c r="R9" s="35">
        <v>0</v>
      </c>
      <c r="S9" s="35">
        <v>59.789000000000001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7">
        <f t="shared" ref="BM9:BM60" si="2">SUM(L9:BL9)</f>
        <v>5818.1710000000003</v>
      </c>
      <c r="BN9" s="39"/>
      <c r="BO9" s="140">
        <v>6.8719999999999999</v>
      </c>
      <c r="BZ9" s="2"/>
    </row>
    <row r="10" spans="1:78">
      <c r="A10" s="22" t="s">
        <v>17</v>
      </c>
      <c r="B10" s="34" t="s">
        <v>270</v>
      </c>
      <c r="C10" s="35">
        <f t="shared" si="0"/>
        <v>1263.807</v>
      </c>
      <c r="D10" s="34">
        <v>476.202</v>
      </c>
      <c r="E10" s="34">
        <v>0</v>
      </c>
      <c r="F10" s="34">
        <v>6.1219999999999999</v>
      </c>
      <c r="G10" s="34">
        <v>0</v>
      </c>
      <c r="H10" s="34">
        <v>0</v>
      </c>
      <c r="I10" s="34">
        <v>0</v>
      </c>
      <c r="J10" s="34">
        <v>4.3419999999999996</v>
      </c>
      <c r="K10" s="34">
        <f t="shared" si="1"/>
        <v>777.14100000000008</v>
      </c>
      <c r="L10" s="36">
        <v>0</v>
      </c>
      <c r="M10" s="35">
        <v>0</v>
      </c>
      <c r="N10" s="35">
        <v>629.94100000000003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7.0940000000000003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4.9989999999999997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7">
        <f t="shared" si="2"/>
        <v>642.03400000000011</v>
      </c>
      <c r="BN10" s="39"/>
      <c r="BO10" s="140">
        <v>135.107</v>
      </c>
      <c r="BZ10" s="2"/>
    </row>
    <row r="11" spans="1:78">
      <c r="A11" s="22" t="s">
        <v>18</v>
      </c>
      <c r="B11" s="34" t="s">
        <v>146</v>
      </c>
      <c r="C11" s="35">
        <f t="shared" si="0"/>
        <v>33424.815999999999</v>
      </c>
      <c r="D11" s="34">
        <v>4560.7240000000002</v>
      </c>
      <c r="E11" s="34">
        <v>0</v>
      </c>
      <c r="F11" s="34">
        <v>2245.6660000000002</v>
      </c>
      <c r="G11" s="34">
        <v>-10.644</v>
      </c>
      <c r="H11" s="34">
        <v>0</v>
      </c>
      <c r="I11" s="34">
        <v>0</v>
      </c>
      <c r="J11" s="34">
        <v>2237.3539999999998</v>
      </c>
      <c r="K11" s="34">
        <f t="shared" si="1"/>
        <v>24391.716</v>
      </c>
      <c r="L11" s="36">
        <v>607.06200000000001</v>
      </c>
      <c r="M11" s="35">
        <v>12.634</v>
      </c>
      <c r="N11" s="35">
        <v>0</v>
      </c>
      <c r="O11" s="35">
        <v>9388.5470000000005</v>
      </c>
      <c r="P11" s="35">
        <v>11.775</v>
      </c>
      <c r="Q11" s="35">
        <v>0</v>
      </c>
      <c r="R11" s="35">
        <v>0</v>
      </c>
      <c r="S11" s="35">
        <v>59.02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0.39400000000000002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10.364000000000001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7">
        <f t="shared" si="2"/>
        <v>10089.796</v>
      </c>
      <c r="BN11" s="39"/>
      <c r="BO11" s="140">
        <v>14301.92</v>
      </c>
      <c r="BZ11" s="2"/>
    </row>
    <row r="12" spans="1:78">
      <c r="A12" s="22" t="s">
        <v>19</v>
      </c>
      <c r="B12" s="34" t="s">
        <v>282</v>
      </c>
      <c r="C12" s="35">
        <f t="shared" si="0"/>
        <v>12253.429</v>
      </c>
      <c r="D12" s="34">
        <v>1149.625</v>
      </c>
      <c r="E12" s="34">
        <v>0</v>
      </c>
      <c r="F12" s="34">
        <v>745.08900000000006</v>
      </c>
      <c r="G12" s="34">
        <v>0</v>
      </c>
      <c r="H12" s="34">
        <v>0</v>
      </c>
      <c r="I12" s="34">
        <v>0</v>
      </c>
      <c r="J12" s="34">
        <v>2193.154</v>
      </c>
      <c r="K12" s="34">
        <f t="shared" si="1"/>
        <v>8165.5609999999997</v>
      </c>
      <c r="L12" s="36">
        <v>1675.877</v>
      </c>
      <c r="M12" s="35">
        <v>0</v>
      </c>
      <c r="N12" s="35">
        <v>0</v>
      </c>
      <c r="O12" s="35">
        <v>266.90800000000002</v>
      </c>
      <c r="P12" s="35">
        <v>3436.5720000000001</v>
      </c>
      <c r="Q12" s="35">
        <v>0</v>
      </c>
      <c r="R12" s="35">
        <v>8.4280000000000008</v>
      </c>
      <c r="S12" s="35">
        <v>9.5640000000000001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3.6019999999999999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7">
        <f t="shared" si="2"/>
        <v>5400.951</v>
      </c>
      <c r="BN12" s="39"/>
      <c r="BO12" s="140">
        <v>2764.61</v>
      </c>
      <c r="BZ12" s="2"/>
    </row>
    <row r="13" spans="1:78">
      <c r="A13" s="22" t="s">
        <v>20</v>
      </c>
      <c r="B13" s="34" t="s">
        <v>283</v>
      </c>
      <c r="C13" s="35">
        <f t="shared" si="0"/>
        <v>1549.0140000000001</v>
      </c>
      <c r="D13" s="34">
        <v>463.56200000000001</v>
      </c>
      <c r="E13" s="34">
        <v>0</v>
      </c>
      <c r="F13" s="34">
        <v>160.31</v>
      </c>
      <c r="G13" s="34">
        <v>0</v>
      </c>
      <c r="H13" s="34">
        <v>30.027000000000001</v>
      </c>
      <c r="I13" s="34">
        <v>0</v>
      </c>
      <c r="J13" s="34">
        <v>114.825</v>
      </c>
      <c r="K13" s="34">
        <f t="shared" si="1"/>
        <v>780.29</v>
      </c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35">
        <v>519.00900000000001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7">
        <f t="shared" si="2"/>
        <v>519.00900000000001</v>
      </c>
      <c r="BN13" s="39"/>
      <c r="BO13" s="140">
        <v>261.28100000000001</v>
      </c>
      <c r="BZ13" s="2"/>
    </row>
    <row r="14" spans="1:78">
      <c r="A14" s="22" t="s">
        <v>21</v>
      </c>
      <c r="B14" s="34" t="s">
        <v>204</v>
      </c>
      <c r="C14" s="35">
        <f t="shared" si="0"/>
        <v>4774.0020000000004</v>
      </c>
      <c r="D14" s="34">
        <v>847.11099999999999</v>
      </c>
      <c r="E14" s="34">
        <v>0</v>
      </c>
      <c r="F14" s="34">
        <v>320.82100000000003</v>
      </c>
      <c r="G14" s="34">
        <v>0</v>
      </c>
      <c r="H14" s="34">
        <v>0</v>
      </c>
      <c r="I14" s="34">
        <v>0</v>
      </c>
      <c r="J14" s="34">
        <v>417.94499999999999</v>
      </c>
      <c r="K14" s="34">
        <f t="shared" si="1"/>
        <v>3188.125</v>
      </c>
      <c r="L14" s="36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1075.31</v>
      </c>
      <c r="S14" s="35">
        <v>110.929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0.96499999999999997</v>
      </c>
      <c r="AA14" s="35">
        <v>9.6259999999999994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7">
        <f t="shared" si="2"/>
        <v>1196.83</v>
      </c>
      <c r="BN14" s="39"/>
      <c r="BO14" s="140">
        <v>1991.2950000000001</v>
      </c>
      <c r="BZ14" s="2"/>
    </row>
    <row r="15" spans="1:78">
      <c r="A15" s="22" t="s">
        <v>22</v>
      </c>
      <c r="B15" s="34" t="s">
        <v>284</v>
      </c>
      <c r="C15" s="35">
        <f t="shared" si="0"/>
        <v>2934.5020000000004</v>
      </c>
      <c r="D15" s="34">
        <v>507.04899999999998</v>
      </c>
      <c r="E15" s="34">
        <v>0</v>
      </c>
      <c r="F15" s="34">
        <v>140.18700000000001</v>
      </c>
      <c r="G15" s="34">
        <v>0</v>
      </c>
      <c r="H15" s="34">
        <v>0</v>
      </c>
      <c r="I15" s="34">
        <v>0</v>
      </c>
      <c r="J15" s="34">
        <v>97.158000000000001</v>
      </c>
      <c r="K15" s="34">
        <f t="shared" si="1"/>
        <v>2190.1080000000002</v>
      </c>
      <c r="L15" s="36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442.06599999999997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157.982</v>
      </c>
      <c r="AA15" s="35">
        <v>23.248000000000001</v>
      </c>
      <c r="AB15" s="35">
        <v>0</v>
      </c>
      <c r="AC15" s="35">
        <v>0</v>
      </c>
      <c r="AD15" s="35">
        <v>0</v>
      </c>
      <c r="AE15" s="35">
        <v>3.1120000000000001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7">
        <f t="shared" si="2"/>
        <v>626.40800000000002</v>
      </c>
      <c r="BN15" s="39"/>
      <c r="BO15" s="140">
        <v>1563.7</v>
      </c>
      <c r="BZ15" s="2"/>
    </row>
    <row r="16" spans="1:78">
      <c r="A16" s="22" t="s">
        <v>23</v>
      </c>
      <c r="B16" s="34" t="s">
        <v>285</v>
      </c>
      <c r="C16" s="35">
        <f t="shared" si="0"/>
        <v>18484.868999999999</v>
      </c>
      <c r="D16" s="34">
        <v>4268.2250000000004</v>
      </c>
      <c r="E16" s="34">
        <v>0</v>
      </c>
      <c r="F16" s="34">
        <v>580.57399999999996</v>
      </c>
      <c r="G16" s="34">
        <v>0</v>
      </c>
      <c r="H16" s="34">
        <v>606.54</v>
      </c>
      <c r="I16" s="34">
        <v>0</v>
      </c>
      <c r="J16" s="34">
        <v>652.59100000000001</v>
      </c>
      <c r="K16" s="34">
        <f t="shared" si="1"/>
        <v>12376.939</v>
      </c>
      <c r="L16" s="36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0.39400000000000002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7">
        <f t="shared" si="2"/>
        <v>0.39400000000000002</v>
      </c>
      <c r="BN16" s="39"/>
      <c r="BO16" s="140">
        <v>12376.545</v>
      </c>
      <c r="BZ16" s="2"/>
    </row>
    <row r="17" spans="1:78">
      <c r="A17" s="22" t="s">
        <v>24</v>
      </c>
      <c r="B17" s="34" t="s">
        <v>147</v>
      </c>
      <c r="C17" s="35">
        <f t="shared" si="0"/>
        <v>6036.78</v>
      </c>
      <c r="D17" s="34">
        <v>966.88400000000001</v>
      </c>
      <c r="E17" s="34">
        <v>0</v>
      </c>
      <c r="F17" s="34">
        <v>294.00200000000001</v>
      </c>
      <c r="G17" s="34">
        <v>0</v>
      </c>
      <c r="H17" s="34">
        <v>0</v>
      </c>
      <c r="I17" s="34">
        <v>0</v>
      </c>
      <c r="J17" s="34">
        <v>399.959</v>
      </c>
      <c r="K17" s="34">
        <f t="shared" si="1"/>
        <v>4375.9349999999995</v>
      </c>
      <c r="L17" s="36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17.664000000000001</v>
      </c>
      <c r="S17" s="35">
        <v>0</v>
      </c>
      <c r="T17" s="35">
        <v>0</v>
      </c>
      <c r="U17" s="35">
        <v>1018.4829999999999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110.295</v>
      </c>
      <c r="AB17" s="35">
        <v>0</v>
      </c>
      <c r="AC17" s="35">
        <v>0</v>
      </c>
      <c r="AD17" s="35">
        <v>0</v>
      </c>
      <c r="AE17" s="35">
        <v>32.981999999999999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7">
        <f t="shared" si="2"/>
        <v>1179.424</v>
      </c>
      <c r="BN17" s="39"/>
      <c r="BO17" s="140">
        <v>3196.511</v>
      </c>
      <c r="BZ17" s="2"/>
    </row>
    <row r="18" spans="1:78">
      <c r="A18" s="22" t="s">
        <v>25</v>
      </c>
      <c r="B18" s="34" t="s">
        <v>132</v>
      </c>
      <c r="C18" s="35">
        <f t="shared" si="0"/>
        <v>2142.4009999999998</v>
      </c>
      <c r="D18" s="34">
        <v>809.67899999999997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4.8840000000000003</v>
      </c>
      <c r="K18" s="34">
        <f t="shared" si="1"/>
        <v>1327.838</v>
      </c>
      <c r="L18" s="36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312.459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4.907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7">
        <f t="shared" si="2"/>
        <v>317.36599999999999</v>
      </c>
      <c r="BN18" s="39"/>
      <c r="BO18" s="140">
        <v>1010.472</v>
      </c>
      <c r="BZ18" s="2"/>
    </row>
    <row r="19" spans="1:78">
      <c r="A19" s="22" t="s">
        <v>26</v>
      </c>
      <c r="B19" s="34" t="s">
        <v>133</v>
      </c>
      <c r="C19" s="35">
        <f t="shared" si="0"/>
        <v>3762.5609999999997</v>
      </c>
      <c r="D19" s="34">
        <v>371.26600000000002</v>
      </c>
      <c r="E19" s="34">
        <v>0</v>
      </c>
      <c r="F19" s="34">
        <v>36.186</v>
      </c>
      <c r="G19" s="34">
        <v>0</v>
      </c>
      <c r="H19" s="34">
        <v>0</v>
      </c>
      <c r="I19" s="34">
        <v>0</v>
      </c>
      <c r="J19" s="34">
        <v>353.00200000000001</v>
      </c>
      <c r="K19" s="34">
        <f t="shared" si="1"/>
        <v>3002.107</v>
      </c>
      <c r="L19" s="36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161.24799999999999</v>
      </c>
      <c r="X19" s="35">
        <v>0</v>
      </c>
      <c r="Y19" s="35">
        <v>0</v>
      </c>
      <c r="Z19" s="35">
        <v>2.7770000000000001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6.3090000000000002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7">
        <f t="shared" si="2"/>
        <v>170.33399999999997</v>
      </c>
      <c r="BN19" s="39"/>
      <c r="BO19" s="140">
        <v>2831.7730000000001</v>
      </c>
      <c r="BZ19" s="2"/>
    </row>
    <row r="20" spans="1:78">
      <c r="A20" s="22" t="s">
        <v>27</v>
      </c>
      <c r="B20" s="34" t="s">
        <v>286</v>
      </c>
      <c r="C20" s="35">
        <f t="shared" si="0"/>
        <v>7945.6590000000006</v>
      </c>
      <c r="D20" s="34">
        <v>1491.2919999999999</v>
      </c>
      <c r="E20" s="34">
        <v>0</v>
      </c>
      <c r="F20" s="34">
        <v>44.265000000000001</v>
      </c>
      <c r="G20" s="34">
        <v>0</v>
      </c>
      <c r="H20" s="34">
        <v>0</v>
      </c>
      <c r="I20" s="34">
        <v>0</v>
      </c>
      <c r="J20" s="34">
        <v>359.73</v>
      </c>
      <c r="K20" s="34">
        <f t="shared" si="1"/>
        <v>6050.3720000000003</v>
      </c>
      <c r="L20" s="36">
        <v>0</v>
      </c>
      <c r="M20" s="35">
        <v>0</v>
      </c>
      <c r="N20" s="35">
        <v>17.565000000000001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755.36699999999996</v>
      </c>
      <c r="Y20" s="35">
        <v>0</v>
      </c>
      <c r="Z20" s="35">
        <v>0</v>
      </c>
      <c r="AA20" s="35">
        <v>4.5199999999999996</v>
      </c>
      <c r="AB20" s="35">
        <v>0</v>
      </c>
      <c r="AC20" s="35">
        <v>0</v>
      </c>
      <c r="AD20" s="35">
        <v>0</v>
      </c>
      <c r="AE20" s="35">
        <v>45.095999999999997</v>
      </c>
      <c r="AF20" s="35">
        <v>0</v>
      </c>
      <c r="AG20" s="35">
        <v>0</v>
      </c>
      <c r="AH20" s="35">
        <v>512.899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7">
        <f t="shared" si="2"/>
        <v>1335.4470000000001</v>
      </c>
      <c r="BN20" s="39"/>
      <c r="BO20" s="140">
        <v>4714.9250000000002</v>
      </c>
      <c r="BZ20" s="2"/>
    </row>
    <row r="21" spans="1:78">
      <c r="A21" s="22" t="s">
        <v>28</v>
      </c>
      <c r="B21" s="34" t="s">
        <v>134</v>
      </c>
      <c r="C21" s="35">
        <f t="shared" si="0"/>
        <v>8517.1189999999988</v>
      </c>
      <c r="D21" s="34">
        <v>2177.5540000000001</v>
      </c>
      <c r="E21" s="34">
        <v>0</v>
      </c>
      <c r="F21" s="34">
        <v>70.462999999999994</v>
      </c>
      <c r="G21" s="34">
        <v>0</v>
      </c>
      <c r="H21" s="34">
        <v>0</v>
      </c>
      <c r="I21" s="34">
        <v>0</v>
      </c>
      <c r="J21" s="34">
        <v>170.62200000000001</v>
      </c>
      <c r="K21" s="34">
        <f t="shared" si="1"/>
        <v>6098.48</v>
      </c>
      <c r="L21" s="36">
        <v>0</v>
      </c>
      <c r="M21" s="35">
        <v>0</v>
      </c>
      <c r="N21" s="35">
        <v>14.401999999999999</v>
      </c>
      <c r="O21" s="35">
        <v>0</v>
      </c>
      <c r="P21" s="35">
        <v>0</v>
      </c>
      <c r="Q21" s="35">
        <v>0</v>
      </c>
      <c r="R21" s="35">
        <v>0</v>
      </c>
      <c r="S21" s="35">
        <v>117.4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1019.333</v>
      </c>
      <c r="Z21" s="35">
        <v>28.407</v>
      </c>
      <c r="AA21" s="35">
        <v>46.887</v>
      </c>
      <c r="AB21" s="35">
        <v>0</v>
      </c>
      <c r="AC21" s="35">
        <v>0</v>
      </c>
      <c r="AD21" s="35">
        <v>0</v>
      </c>
      <c r="AE21" s="35">
        <v>0</v>
      </c>
      <c r="AF21" s="35">
        <v>149.76400000000001</v>
      </c>
      <c r="AG21" s="35">
        <v>0.47899999999999998</v>
      </c>
      <c r="AH21" s="35">
        <v>0</v>
      </c>
      <c r="AI21" s="35">
        <v>3.1970000000000001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7">
        <f t="shared" si="2"/>
        <v>1379.8689999999997</v>
      </c>
      <c r="BN21" s="39"/>
      <c r="BO21" s="140">
        <v>4718.6109999999999</v>
      </c>
      <c r="BZ21" s="2"/>
    </row>
    <row r="22" spans="1:78">
      <c r="A22" s="22" t="s">
        <v>29</v>
      </c>
      <c r="B22" s="34" t="s">
        <v>205</v>
      </c>
      <c r="C22" s="35">
        <f t="shared" si="0"/>
        <v>2923.4589999999998</v>
      </c>
      <c r="D22" s="34">
        <v>534.26599999999996</v>
      </c>
      <c r="E22" s="34">
        <v>0</v>
      </c>
      <c r="F22" s="34">
        <v>238.04</v>
      </c>
      <c r="G22" s="34">
        <v>0</v>
      </c>
      <c r="H22" s="34">
        <v>0</v>
      </c>
      <c r="I22" s="34">
        <v>0</v>
      </c>
      <c r="J22" s="34">
        <v>262.06599999999997</v>
      </c>
      <c r="K22" s="34">
        <f t="shared" si="1"/>
        <v>1889.087</v>
      </c>
      <c r="L22" s="36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8.4280000000000008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412.113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2.7549999999999999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7">
        <f t="shared" si="2"/>
        <v>423.29599999999999</v>
      </c>
      <c r="BN22" s="39"/>
      <c r="BO22" s="140">
        <v>1465.7909999999999</v>
      </c>
      <c r="BZ22" s="2"/>
    </row>
    <row r="23" spans="1:78">
      <c r="A23" s="22" t="s">
        <v>30</v>
      </c>
      <c r="B23" s="34" t="s">
        <v>287</v>
      </c>
      <c r="C23" s="35">
        <f t="shared" si="0"/>
        <v>25076.187999999998</v>
      </c>
      <c r="D23" s="34">
        <v>3434.91</v>
      </c>
      <c r="E23" s="34">
        <v>0</v>
      </c>
      <c r="F23" s="34">
        <v>936.84699999999998</v>
      </c>
      <c r="G23" s="34">
        <v>0</v>
      </c>
      <c r="H23" s="34">
        <v>0</v>
      </c>
      <c r="I23" s="34">
        <v>0</v>
      </c>
      <c r="J23" s="34">
        <v>1431.404</v>
      </c>
      <c r="K23" s="34">
        <f t="shared" si="1"/>
        <v>19273.026999999998</v>
      </c>
      <c r="L23" s="36">
        <v>0</v>
      </c>
      <c r="M23" s="35">
        <v>0</v>
      </c>
      <c r="N23" s="35">
        <v>0</v>
      </c>
      <c r="O23" s="35">
        <v>3.6549999999999998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13.593</v>
      </c>
      <c r="AA23" s="35">
        <v>1530.86</v>
      </c>
      <c r="AB23" s="35">
        <v>0</v>
      </c>
      <c r="AC23" s="35">
        <v>0</v>
      </c>
      <c r="AD23" s="35">
        <v>0</v>
      </c>
      <c r="AE23" s="35">
        <v>0</v>
      </c>
      <c r="AF23" s="35">
        <v>22.145</v>
      </c>
      <c r="AG23" s="35">
        <v>0</v>
      </c>
      <c r="AH23" s="35">
        <v>0</v>
      </c>
      <c r="AI23" s="35">
        <v>0.254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0.186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7">
        <f t="shared" si="2"/>
        <v>1570.6929999999998</v>
      </c>
      <c r="BN23" s="39"/>
      <c r="BO23" s="140">
        <v>17702.333999999999</v>
      </c>
      <c r="BZ23" s="2"/>
    </row>
    <row r="24" spans="1:78">
      <c r="A24" s="22" t="s">
        <v>31</v>
      </c>
      <c r="B24" s="34" t="s">
        <v>135</v>
      </c>
      <c r="C24" s="35">
        <f t="shared" si="0"/>
        <v>1300.434</v>
      </c>
      <c r="D24" s="34">
        <v>0</v>
      </c>
      <c r="E24" s="34">
        <v>0</v>
      </c>
      <c r="F24" s="34">
        <v>4.74</v>
      </c>
      <c r="G24" s="34">
        <v>0</v>
      </c>
      <c r="H24" s="34">
        <v>0</v>
      </c>
      <c r="I24" s="34">
        <v>0</v>
      </c>
      <c r="J24" s="34">
        <v>0</v>
      </c>
      <c r="K24" s="34">
        <f t="shared" si="1"/>
        <v>1295.694</v>
      </c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614.17899999999997</v>
      </c>
      <c r="AC24" s="35">
        <v>0</v>
      </c>
      <c r="AD24" s="35">
        <v>0</v>
      </c>
      <c r="AE24" s="35">
        <v>0</v>
      </c>
      <c r="AF24" s="35">
        <v>66.537999999999997</v>
      </c>
      <c r="AG24" s="35">
        <v>0</v>
      </c>
      <c r="AH24" s="35">
        <v>0</v>
      </c>
      <c r="AI24" s="35">
        <v>4.6429999999999998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1.798</v>
      </c>
      <c r="BJ24" s="35">
        <v>0</v>
      </c>
      <c r="BK24" s="35">
        <v>0</v>
      </c>
      <c r="BL24" s="35">
        <v>0</v>
      </c>
      <c r="BM24" s="37">
        <f t="shared" si="2"/>
        <v>687.15800000000002</v>
      </c>
      <c r="BN24" s="39"/>
      <c r="BO24" s="140">
        <v>608.53599999999994</v>
      </c>
      <c r="BZ24" s="2"/>
    </row>
    <row r="25" spans="1:78">
      <c r="A25" s="22" t="s">
        <v>32</v>
      </c>
      <c r="B25" s="34" t="s">
        <v>207</v>
      </c>
      <c r="C25" s="35">
        <f t="shared" si="0"/>
        <v>9089.2649999999994</v>
      </c>
      <c r="D25" s="34">
        <v>0</v>
      </c>
      <c r="E25" s="34">
        <v>0</v>
      </c>
      <c r="F25" s="34">
        <v>698.82899999999995</v>
      </c>
      <c r="G25" s="34">
        <v>0</v>
      </c>
      <c r="H25" s="34">
        <v>0</v>
      </c>
      <c r="I25" s="34">
        <v>0</v>
      </c>
      <c r="J25" s="34">
        <v>0</v>
      </c>
      <c r="K25" s="34">
        <f t="shared" si="1"/>
        <v>8390.4359999999997</v>
      </c>
      <c r="L25" s="36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7671.8450000000003</v>
      </c>
      <c r="AD25" s="35">
        <v>718.38599999999997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0.14199999999999999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6.3E-2</v>
      </c>
      <c r="BJ25" s="35">
        <v>0</v>
      </c>
      <c r="BK25" s="35">
        <v>0</v>
      </c>
      <c r="BL25" s="35">
        <v>0</v>
      </c>
      <c r="BM25" s="37">
        <f t="shared" si="2"/>
        <v>8390.4359999999997</v>
      </c>
      <c r="BN25" s="39"/>
      <c r="BO25" s="140">
        <v>0</v>
      </c>
      <c r="BZ25" s="2"/>
    </row>
    <row r="26" spans="1:78">
      <c r="A26" s="22" t="s">
        <v>33</v>
      </c>
      <c r="B26" s="34" t="s">
        <v>136</v>
      </c>
      <c r="C26" s="35">
        <f t="shared" si="0"/>
        <v>3328.9450000000002</v>
      </c>
      <c r="D26" s="34">
        <v>0</v>
      </c>
      <c r="E26" s="34">
        <v>0</v>
      </c>
      <c r="F26" s="34">
        <v>234.852</v>
      </c>
      <c r="G26" s="34">
        <v>0</v>
      </c>
      <c r="H26" s="34">
        <v>0</v>
      </c>
      <c r="I26" s="34">
        <v>0</v>
      </c>
      <c r="J26" s="34">
        <v>0</v>
      </c>
      <c r="K26" s="34">
        <f t="shared" si="1"/>
        <v>3094.0930000000003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1214.4860000000001</v>
      </c>
      <c r="AD26" s="35">
        <v>1815.039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63.256999999999998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1.3109999999999999</v>
      </c>
      <c r="BJ26" s="35">
        <v>0</v>
      </c>
      <c r="BK26" s="35">
        <v>0</v>
      </c>
      <c r="BL26" s="35">
        <v>0</v>
      </c>
      <c r="BM26" s="37">
        <f t="shared" si="2"/>
        <v>3094.0930000000003</v>
      </c>
      <c r="BN26" s="39"/>
      <c r="BO26" s="140">
        <v>0</v>
      </c>
      <c r="BZ26" s="2"/>
    </row>
    <row r="27" spans="1:78">
      <c r="A27" s="22" t="s">
        <v>34</v>
      </c>
      <c r="B27" s="34" t="s">
        <v>197</v>
      </c>
      <c r="C27" s="35">
        <f t="shared" si="0"/>
        <v>36357.555999999997</v>
      </c>
      <c r="D27" s="34">
        <v>0</v>
      </c>
      <c r="E27" s="34">
        <v>0</v>
      </c>
      <c r="F27" s="34">
        <v>66.897999999999996</v>
      </c>
      <c r="G27" s="34">
        <v>0</v>
      </c>
      <c r="H27" s="34">
        <v>0</v>
      </c>
      <c r="I27" s="34">
        <v>0</v>
      </c>
      <c r="J27" s="34">
        <v>8.6649999999999991</v>
      </c>
      <c r="K27" s="34">
        <f t="shared" si="1"/>
        <v>36281.992999999995</v>
      </c>
      <c r="L27" s="36">
        <v>0</v>
      </c>
      <c r="M27" s="35">
        <v>0</v>
      </c>
      <c r="N27" s="35">
        <v>0.96799999999999997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8.2669999999999995</v>
      </c>
      <c r="Y27" s="35">
        <v>0</v>
      </c>
      <c r="Z27" s="35">
        <v>0</v>
      </c>
      <c r="AA27" s="35">
        <v>23.498999999999999</v>
      </c>
      <c r="AB27" s="35">
        <v>0</v>
      </c>
      <c r="AC27" s="35">
        <v>0</v>
      </c>
      <c r="AD27" s="35">
        <v>0</v>
      </c>
      <c r="AE27" s="35">
        <v>34719.127</v>
      </c>
      <c r="AF27" s="35">
        <v>0</v>
      </c>
      <c r="AG27" s="35">
        <v>7.9139999999999997</v>
      </c>
      <c r="AH27" s="35">
        <v>115.13200000000001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649.04499999999996</v>
      </c>
      <c r="AP27" s="35">
        <v>0</v>
      </c>
      <c r="AQ27" s="35">
        <v>0</v>
      </c>
      <c r="AR27" s="35">
        <v>22.428000000000001</v>
      </c>
      <c r="AS27" s="35">
        <v>0</v>
      </c>
      <c r="AT27" s="35">
        <v>0</v>
      </c>
      <c r="AU27" s="35">
        <v>0</v>
      </c>
      <c r="AV27" s="35">
        <v>0</v>
      </c>
      <c r="AW27" s="35">
        <v>5.3</v>
      </c>
      <c r="AX27" s="35">
        <v>0.09</v>
      </c>
      <c r="AY27" s="35">
        <v>0</v>
      </c>
      <c r="AZ27" s="35">
        <v>0</v>
      </c>
      <c r="BA27" s="35">
        <v>0.56699999999999995</v>
      </c>
      <c r="BB27" s="35">
        <v>0.872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7">
        <f t="shared" si="2"/>
        <v>35553.208999999995</v>
      </c>
      <c r="BN27" s="39"/>
      <c r="BO27" s="140">
        <v>728.78399999999999</v>
      </c>
      <c r="BZ27" s="2"/>
    </row>
    <row r="28" spans="1:78">
      <c r="A28" s="22" t="s">
        <v>35</v>
      </c>
      <c r="B28" s="34" t="s">
        <v>288</v>
      </c>
      <c r="C28" s="35">
        <f t="shared" si="0"/>
        <v>925.22</v>
      </c>
      <c r="D28" s="34">
        <v>-738.56</v>
      </c>
      <c r="E28" s="34">
        <v>0</v>
      </c>
      <c r="F28" s="34">
        <v>41.828000000000003</v>
      </c>
      <c r="G28" s="34">
        <v>0</v>
      </c>
      <c r="H28" s="34">
        <v>0</v>
      </c>
      <c r="I28" s="34">
        <v>0</v>
      </c>
      <c r="J28" s="34">
        <v>0</v>
      </c>
      <c r="K28" s="34">
        <f t="shared" si="1"/>
        <v>1621.952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1582.116</v>
      </c>
      <c r="AG28" s="35">
        <v>8.5079999999999991</v>
      </c>
      <c r="AH28" s="35">
        <v>13.93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17.398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7">
        <f t="shared" si="2"/>
        <v>1621.952</v>
      </c>
      <c r="BN28" s="39"/>
      <c r="BO28" s="140">
        <v>0</v>
      </c>
      <c r="BZ28" s="2"/>
    </row>
    <row r="29" spans="1:78">
      <c r="A29" s="22" t="s">
        <v>36</v>
      </c>
      <c r="B29" s="34" t="s">
        <v>151</v>
      </c>
      <c r="C29" s="35">
        <f t="shared" si="0"/>
        <v>0</v>
      </c>
      <c r="D29" s="34">
        <v>-1980.5050000000001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 t="shared" si="1"/>
        <v>1980.5050000000001</v>
      </c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58.383000000000003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1736.626</v>
      </c>
      <c r="AH29" s="35">
        <v>0</v>
      </c>
      <c r="AI29" s="35">
        <v>1.706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170.02500000000001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13.765000000000001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7">
        <f t="shared" si="2"/>
        <v>1980.5050000000001</v>
      </c>
      <c r="BN29" s="39"/>
      <c r="BO29" s="140">
        <v>0</v>
      </c>
      <c r="BZ29" s="2"/>
    </row>
    <row r="30" spans="1:78">
      <c r="A30" s="22" t="s">
        <v>37</v>
      </c>
      <c r="B30" s="34" t="s">
        <v>289</v>
      </c>
      <c r="C30" s="35">
        <f t="shared" si="0"/>
        <v>0</v>
      </c>
      <c r="D30" s="34">
        <v>-5511.8019999999997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f t="shared" si="1"/>
        <v>5511.8020000000006</v>
      </c>
      <c r="L30" s="3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13.420999999999999</v>
      </c>
      <c r="AB30" s="35">
        <v>0</v>
      </c>
      <c r="AC30" s="35">
        <v>0.66</v>
      </c>
      <c r="AD30" s="35">
        <v>0</v>
      </c>
      <c r="AE30" s="35">
        <v>41.375999999999998</v>
      </c>
      <c r="AF30" s="35">
        <v>0</v>
      </c>
      <c r="AG30" s="35">
        <v>0</v>
      </c>
      <c r="AH30" s="35">
        <v>5445.9369999999999</v>
      </c>
      <c r="AI30" s="35">
        <v>9.4290000000000003</v>
      </c>
      <c r="AJ30" s="35">
        <v>0</v>
      </c>
      <c r="AK30" s="35">
        <v>0</v>
      </c>
      <c r="AL30" s="35">
        <v>0</v>
      </c>
      <c r="AM30" s="35">
        <v>0.97899999999999998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7">
        <f t="shared" si="2"/>
        <v>5511.8020000000006</v>
      </c>
      <c r="BN30" s="39"/>
      <c r="BO30" s="140">
        <v>0</v>
      </c>
      <c r="BZ30" s="2"/>
    </row>
    <row r="31" spans="1:78">
      <c r="A31" s="22" t="s">
        <v>38</v>
      </c>
      <c r="B31" s="34" t="s">
        <v>152</v>
      </c>
      <c r="C31" s="35">
        <f t="shared" si="0"/>
        <v>0</v>
      </c>
      <c r="D31" s="34">
        <v>-18611.358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f t="shared" si="1"/>
        <v>18611.358</v>
      </c>
      <c r="L31" s="36">
        <v>0</v>
      </c>
      <c r="M31" s="35">
        <v>0</v>
      </c>
      <c r="N31" s="35">
        <v>0</v>
      </c>
      <c r="O31" s="35">
        <v>355.755</v>
      </c>
      <c r="P31" s="35">
        <v>882.36400000000003</v>
      </c>
      <c r="Q31" s="35">
        <v>86.066999999999993</v>
      </c>
      <c r="R31" s="35">
        <v>23.795999999999999</v>
      </c>
      <c r="S31" s="35">
        <v>0</v>
      </c>
      <c r="T31" s="35">
        <v>0</v>
      </c>
      <c r="U31" s="35">
        <v>0</v>
      </c>
      <c r="V31" s="35">
        <v>133.57599999999999</v>
      </c>
      <c r="W31" s="35">
        <v>0</v>
      </c>
      <c r="X31" s="35">
        <v>0</v>
      </c>
      <c r="Y31" s="35">
        <v>0</v>
      </c>
      <c r="Z31" s="35">
        <v>0.96499999999999997</v>
      </c>
      <c r="AA31" s="35">
        <v>8.3650000000000002</v>
      </c>
      <c r="AB31" s="35">
        <v>13.492000000000001</v>
      </c>
      <c r="AC31" s="35">
        <v>0</v>
      </c>
      <c r="AD31" s="35">
        <v>0</v>
      </c>
      <c r="AE31" s="35">
        <v>10.442</v>
      </c>
      <c r="AF31" s="35">
        <v>0</v>
      </c>
      <c r="AG31" s="35">
        <v>1.173</v>
      </c>
      <c r="AH31" s="35">
        <v>11.587</v>
      </c>
      <c r="AI31" s="35">
        <v>15934.460999999999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46.116</v>
      </c>
      <c r="AP31" s="35">
        <v>999.52599999999995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1.444</v>
      </c>
      <c r="AZ31" s="35">
        <v>0</v>
      </c>
      <c r="BA31" s="35">
        <v>0.65</v>
      </c>
      <c r="BB31" s="35">
        <v>0</v>
      </c>
      <c r="BC31" s="35">
        <v>0</v>
      </c>
      <c r="BD31" s="35">
        <v>0</v>
      </c>
      <c r="BE31" s="35">
        <v>6.9450000000000003</v>
      </c>
      <c r="BF31" s="35">
        <v>0</v>
      </c>
      <c r="BG31" s="35">
        <v>91.801000000000002</v>
      </c>
      <c r="BH31" s="35">
        <v>0</v>
      </c>
      <c r="BI31" s="35">
        <v>2.8330000000000002</v>
      </c>
      <c r="BJ31" s="35">
        <v>0</v>
      </c>
      <c r="BK31" s="35">
        <v>0</v>
      </c>
      <c r="BL31" s="35">
        <v>0</v>
      </c>
      <c r="BM31" s="37">
        <f t="shared" si="2"/>
        <v>18611.358</v>
      </c>
      <c r="BN31" s="39"/>
      <c r="BO31" s="140">
        <v>0</v>
      </c>
      <c r="BZ31" s="2"/>
    </row>
    <row r="32" spans="1:78">
      <c r="A32" s="22" t="s">
        <v>39</v>
      </c>
      <c r="B32" s="34" t="s">
        <v>153</v>
      </c>
      <c r="C32" s="35">
        <f t="shared" si="0"/>
        <v>16684.451000000001</v>
      </c>
      <c r="D32" s="34">
        <v>0</v>
      </c>
      <c r="E32" s="34">
        <v>0</v>
      </c>
      <c r="F32" s="34">
        <v>192.166</v>
      </c>
      <c r="G32" s="34">
        <v>0</v>
      </c>
      <c r="H32" s="34">
        <v>0</v>
      </c>
      <c r="I32" s="34">
        <v>0</v>
      </c>
      <c r="J32" s="34">
        <v>0</v>
      </c>
      <c r="K32" s="34">
        <f t="shared" si="1"/>
        <v>16492.285</v>
      </c>
      <c r="L32" s="36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1.1060000000000001</v>
      </c>
      <c r="AG32" s="35">
        <v>3.9319999999999999</v>
      </c>
      <c r="AH32" s="35">
        <v>90.415999999999997</v>
      </c>
      <c r="AI32" s="35">
        <v>7.8280000000000003</v>
      </c>
      <c r="AJ32" s="35">
        <v>16387.874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1.129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7">
        <f t="shared" si="2"/>
        <v>16492.285</v>
      </c>
      <c r="BN32" s="39"/>
      <c r="BO32" s="140">
        <v>0</v>
      </c>
      <c r="BZ32" s="2"/>
    </row>
    <row r="33" spans="1:78">
      <c r="A33" s="22" t="s">
        <v>40</v>
      </c>
      <c r="B33" s="34" t="s">
        <v>41</v>
      </c>
      <c r="C33" s="35">
        <f t="shared" si="0"/>
        <v>2006.3240000000001</v>
      </c>
      <c r="D33" s="34">
        <v>0</v>
      </c>
      <c r="E33" s="34">
        <v>0</v>
      </c>
      <c r="F33" s="34">
        <v>90.584999999999994</v>
      </c>
      <c r="G33" s="34">
        <v>0</v>
      </c>
      <c r="H33" s="34">
        <v>0</v>
      </c>
      <c r="I33" s="34">
        <v>0</v>
      </c>
      <c r="J33" s="34">
        <v>0</v>
      </c>
      <c r="K33" s="34">
        <f t="shared" si="1"/>
        <v>1915.739</v>
      </c>
      <c r="L33" s="36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313.08199999999999</v>
      </c>
      <c r="AI33" s="35">
        <v>0</v>
      </c>
      <c r="AJ33" s="35">
        <v>0</v>
      </c>
      <c r="AK33" s="35">
        <v>1602.6569999999999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7">
        <f t="shared" si="2"/>
        <v>1915.739</v>
      </c>
      <c r="BN33" s="39"/>
      <c r="BO33" s="140">
        <v>0</v>
      </c>
      <c r="BZ33" s="2"/>
    </row>
    <row r="34" spans="1:78">
      <c r="A34" s="22" t="s">
        <v>42</v>
      </c>
      <c r="B34" s="34" t="s">
        <v>43</v>
      </c>
      <c r="C34" s="35">
        <f t="shared" si="0"/>
        <v>7837.2880000000005</v>
      </c>
      <c r="D34" s="34">
        <v>0</v>
      </c>
      <c r="E34" s="34">
        <v>0</v>
      </c>
      <c r="F34" s="34">
        <v>424.255</v>
      </c>
      <c r="G34" s="34">
        <v>0</v>
      </c>
      <c r="H34" s="34">
        <v>10.749000000000001</v>
      </c>
      <c r="I34" s="34">
        <v>0</v>
      </c>
      <c r="J34" s="34">
        <v>0</v>
      </c>
      <c r="K34" s="34">
        <f t="shared" si="1"/>
        <v>7402.2840000000006</v>
      </c>
      <c r="L34" s="36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6646.6540000000005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7">
        <f t="shared" si="2"/>
        <v>6646.6540000000005</v>
      </c>
      <c r="BN34" s="39"/>
      <c r="BO34" s="140">
        <v>755.63</v>
      </c>
      <c r="BZ34" s="2"/>
    </row>
    <row r="35" spans="1:78">
      <c r="A35" s="22" t="s">
        <v>44</v>
      </c>
      <c r="B35" s="34" t="s">
        <v>154</v>
      </c>
      <c r="C35" s="35">
        <f t="shared" si="0"/>
        <v>14085.852999999999</v>
      </c>
      <c r="D35" s="34">
        <v>0</v>
      </c>
      <c r="E35" s="34">
        <v>0</v>
      </c>
      <c r="F35" s="34">
        <v>2.774</v>
      </c>
      <c r="G35" s="34">
        <v>0</v>
      </c>
      <c r="H35" s="34">
        <v>0</v>
      </c>
      <c r="I35" s="34">
        <v>0</v>
      </c>
      <c r="J35" s="34">
        <v>0</v>
      </c>
      <c r="K35" s="34">
        <f t="shared" si="1"/>
        <v>14083.079</v>
      </c>
      <c r="L35" s="36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5.6000000000000001E-2</v>
      </c>
      <c r="AH35" s="35">
        <v>17.7</v>
      </c>
      <c r="AI35" s="35">
        <v>9.6479999999999997</v>
      </c>
      <c r="AJ35" s="35">
        <v>686.61199999999997</v>
      </c>
      <c r="AK35" s="35">
        <v>0</v>
      </c>
      <c r="AL35" s="35">
        <v>0</v>
      </c>
      <c r="AM35" s="35">
        <v>11343.473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7">
        <f t="shared" si="2"/>
        <v>12057.489</v>
      </c>
      <c r="BN35" s="39"/>
      <c r="BO35" s="140">
        <v>2025.59</v>
      </c>
      <c r="BZ35" s="2"/>
    </row>
    <row r="36" spans="1:78">
      <c r="A36" s="22" t="s">
        <v>45</v>
      </c>
      <c r="B36" s="34" t="s">
        <v>187</v>
      </c>
      <c r="C36" s="35">
        <f t="shared" si="0"/>
        <v>266.71600000000001</v>
      </c>
      <c r="D36" s="34">
        <v>0</v>
      </c>
      <c r="E36" s="34">
        <v>0</v>
      </c>
      <c r="F36" s="34">
        <v>26.872</v>
      </c>
      <c r="G36" s="34">
        <v>0</v>
      </c>
      <c r="H36" s="34">
        <v>0</v>
      </c>
      <c r="I36" s="34">
        <v>0</v>
      </c>
      <c r="J36" s="34">
        <v>0</v>
      </c>
      <c r="K36" s="34">
        <f t="shared" si="1"/>
        <v>239.84399999999999</v>
      </c>
      <c r="L36" s="36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232.227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7">
        <f t="shared" si="2"/>
        <v>232.227</v>
      </c>
      <c r="BN36" s="39"/>
      <c r="BO36" s="140">
        <v>7.617</v>
      </c>
      <c r="BZ36" s="2"/>
    </row>
    <row r="37" spans="1:78">
      <c r="A37" s="22" t="s">
        <v>46</v>
      </c>
      <c r="B37" s="34" t="s">
        <v>47</v>
      </c>
      <c r="C37" s="35">
        <f t="shared" si="0"/>
        <v>20719.057000000001</v>
      </c>
      <c r="D37" s="34">
        <v>0</v>
      </c>
      <c r="E37" s="34">
        <v>0</v>
      </c>
      <c r="F37" s="34">
        <v>1225.6320000000001</v>
      </c>
      <c r="G37" s="34">
        <v>0</v>
      </c>
      <c r="H37" s="34">
        <v>710.50800000000004</v>
      </c>
      <c r="I37" s="34">
        <v>0</v>
      </c>
      <c r="J37" s="34">
        <v>0</v>
      </c>
      <c r="K37" s="34">
        <f t="shared" si="1"/>
        <v>18782.917000000001</v>
      </c>
      <c r="L37" s="36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5.7329999999999997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18700.11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77.073999999999998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7">
        <f t="shared" si="2"/>
        <v>18782.917000000001</v>
      </c>
      <c r="BN37" s="39"/>
      <c r="BO37" s="140">
        <v>0</v>
      </c>
      <c r="BZ37" s="2"/>
    </row>
    <row r="38" spans="1:78">
      <c r="A38" s="22" t="s">
        <v>48</v>
      </c>
      <c r="B38" s="34" t="s">
        <v>290</v>
      </c>
      <c r="C38" s="35">
        <f t="shared" si="0"/>
        <v>11230.552</v>
      </c>
      <c r="D38" s="34">
        <v>0</v>
      </c>
      <c r="E38" s="34">
        <v>0</v>
      </c>
      <c r="F38" s="34">
        <v>290.23700000000002</v>
      </c>
      <c r="G38" s="34">
        <v>0</v>
      </c>
      <c r="H38" s="34">
        <v>0</v>
      </c>
      <c r="I38" s="34">
        <v>0</v>
      </c>
      <c r="J38" s="34">
        <v>0</v>
      </c>
      <c r="K38" s="34">
        <f t="shared" si="1"/>
        <v>10940.315000000001</v>
      </c>
      <c r="L38" s="36">
        <v>7.3390000000000004</v>
      </c>
      <c r="M38" s="35">
        <v>0</v>
      </c>
      <c r="N38" s="35">
        <v>0</v>
      </c>
      <c r="O38" s="35">
        <v>20.161000000000001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7.7839999999999998</v>
      </c>
      <c r="AG38" s="35">
        <v>0</v>
      </c>
      <c r="AH38" s="35">
        <v>0.128</v>
      </c>
      <c r="AI38" s="35">
        <v>45.363</v>
      </c>
      <c r="AJ38" s="35">
        <v>11.128</v>
      </c>
      <c r="AK38" s="35">
        <v>2.3940000000000001</v>
      </c>
      <c r="AL38" s="35">
        <v>0</v>
      </c>
      <c r="AM38" s="35">
        <v>0</v>
      </c>
      <c r="AN38" s="35">
        <v>0</v>
      </c>
      <c r="AO38" s="35">
        <v>3576.6460000000002</v>
      </c>
      <c r="AP38" s="35">
        <v>7253.2380000000003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3.516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12.618</v>
      </c>
      <c r="BJ38" s="35">
        <v>0</v>
      </c>
      <c r="BK38" s="35">
        <v>0</v>
      </c>
      <c r="BL38" s="35">
        <v>0</v>
      </c>
      <c r="BM38" s="37">
        <f t="shared" si="2"/>
        <v>10940.315000000001</v>
      </c>
      <c r="BN38" s="39"/>
      <c r="BO38" s="140">
        <v>0</v>
      </c>
      <c r="BZ38" s="2"/>
    </row>
    <row r="39" spans="1:78">
      <c r="A39" s="22" t="s">
        <v>49</v>
      </c>
      <c r="B39" s="34" t="s">
        <v>209</v>
      </c>
      <c r="C39" s="35">
        <f t="shared" si="0"/>
        <v>1662.2020000000002</v>
      </c>
      <c r="D39" s="34">
        <v>0</v>
      </c>
      <c r="E39" s="34">
        <v>0</v>
      </c>
      <c r="F39" s="34">
        <v>91.691000000000003</v>
      </c>
      <c r="G39" s="34">
        <v>0</v>
      </c>
      <c r="H39" s="34">
        <v>0</v>
      </c>
      <c r="I39" s="34">
        <v>0</v>
      </c>
      <c r="J39" s="34">
        <v>6.548</v>
      </c>
      <c r="K39" s="34">
        <f t="shared" si="1"/>
        <v>1563.9630000000002</v>
      </c>
      <c r="L39" s="36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7.484</v>
      </c>
      <c r="AJ39" s="35">
        <v>0</v>
      </c>
      <c r="AK39" s="35">
        <v>0</v>
      </c>
      <c r="AL39" s="35">
        <v>0</v>
      </c>
      <c r="AM39" s="35">
        <v>0</v>
      </c>
      <c r="AN39" s="35">
        <v>4.2930000000000001</v>
      </c>
      <c r="AO39" s="35">
        <v>0</v>
      </c>
      <c r="AP39" s="35">
        <v>0</v>
      </c>
      <c r="AQ39" s="35">
        <v>1180.9690000000001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9.75</v>
      </c>
      <c r="AY39" s="35">
        <v>0</v>
      </c>
      <c r="AZ39" s="35">
        <v>0</v>
      </c>
      <c r="BA39" s="35">
        <v>0</v>
      </c>
      <c r="BB39" s="35">
        <v>0</v>
      </c>
      <c r="BC39" s="35">
        <v>107.57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11.035</v>
      </c>
      <c r="BJ39" s="35">
        <v>0</v>
      </c>
      <c r="BK39" s="35">
        <v>0</v>
      </c>
      <c r="BL39" s="35">
        <v>0</v>
      </c>
      <c r="BM39" s="37">
        <f t="shared" si="2"/>
        <v>1321.1010000000001</v>
      </c>
      <c r="BN39" s="39"/>
      <c r="BO39" s="140">
        <v>242.86199999999999</v>
      </c>
      <c r="BZ39" s="2"/>
    </row>
    <row r="40" spans="1:78">
      <c r="A40" s="22" t="s">
        <v>50</v>
      </c>
      <c r="B40" s="34" t="s">
        <v>51</v>
      </c>
      <c r="C40" s="35">
        <f t="shared" si="0"/>
        <v>11591.138000000001</v>
      </c>
      <c r="D40" s="34">
        <v>0</v>
      </c>
      <c r="E40" s="34">
        <v>0</v>
      </c>
      <c r="F40" s="34">
        <v>673.22299999999996</v>
      </c>
      <c r="G40" s="34">
        <v>0</v>
      </c>
      <c r="H40" s="34">
        <v>0</v>
      </c>
      <c r="I40" s="34">
        <v>0</v>
      </c>
      <c r="J40" s="34">
        <v>0</v>
      </c>
      <c r="K40" s="34">
        <f t="shared" si="1"/>
        <v>10917.915000000001</v>
      </c>
      <c r="L40" s="3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0.35</v>
      </c>
      <c r="AI40" s="35">
        <v>105.895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44.177999999999997</v>
      </c>
      <c r="AP40" s="35">
        <v>30.289000000000001</v>
      </c>
      <c r="AQ40" s="35">
        <v>0</v>
      </c>
      <c r="AR40" s="35">
        <v>9820.1299999999992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1.5920000000000001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9.5570000000000004</v>
      </c>
      <c r="BJ40" s="35">
        <v>0</v>
      </c>
      <c r="BK40" s="35">
        <v>0</v>
      </c>
      <c r="BL40" s="35">
        <v>0</v>
      </c>
      <c r="BM40" s="37">
        <f t="shared" si="2"/>
        <v>10011.991</v>
      </c>
      <c r="BN40" s="39"/>
      <c r="BO40" s="140">
        <v>905.92399999999998</v>
      </c>
      <c r="BZ40" s="2"/>
    </row>
    <row r="41" spans="1:78">
      <c r="A41" s="22" t="s">
        <v>52</v>
      </c>
      <c r="B41" s="34" t="s">
        <v>188</v>
      </c>
      <c r="C41" s="35">
        <f t="shared" si="0"/>
        <v>2925.335</v>
      </c>
      <c r="D41" s="34">
        <v>0</v>
      </c>
      <c r="E41" s="34">
        <v>0</v>
      </c>
      <c r="F41" s="34">
        <v>11.51</v>
      </c>
      <c r="G41" s="34">
        <v>0</v>
      </c>
      <c r="H41" s="34">
        <v>0</v>
      </c>
      <c r="I41" s="34">
        <v>0</v>
      </c>
      <c r="J41" s="34">
        <v>0</v>
      </c>
      <c r="K41" s="34">
        <f t="shared" si="1"/>
        <v>2913.8249999999998</v>
      </c>
      <c r="L41" s="36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989.35199999999998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1.4510000000000001</v>
      </c>
      <c r="BJ41" s="35">
        <v>0</v>
      </c>
      <c r="BK41" s="35">
        <v>0</v>
      </c>
      <c r="BL41" s="35">
        <v>0</v>
      </c>
      <c r="BM41" s="37">
        <f t="shared" si="2"/>
        <v>990.803</v>
      </c>
      <c r="BN41" s="39"/>
      <c r="BO41" s="140">
        <v>1923.0219999999999</v>
      </c>
      <c r="BZ41" s="2"/>
    </row>
    <row r="42" spans="1:78">
      <c r="A42" s="22" t="s">
        <v>53</v>
      </c>
      <c r="B42" s="34" t="s">
        <v>137</v>
      </c>
      <c r="C42" s="35">
        <f t="shared" si="0"/>
        <v>16465.400000000001</v>
      </c>
      <c r="D42" s="34">
        <v>0</v>
      </c>
      <c r="E42" s="34">
        <v>0</v>
      </c>
      <c r="F42" s="34">
        <v>0</v>
      </c>
      <c r="G42" s="34">
        <v>0</v>
      </c>
      <c r="H42" s="34">
        <v>265.39499999999998</v>
      </c>
      <c r="I42" s="34">
        <v>0</v>
      </c>
      <c r="J42" s="34">
        <v>0</v>
      </c>
      <c r="K42" s="34">
        <f t="shared" si="1"/>
        <v>16200.005000000001</v>
      </c>
      <c r="L42" s="36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15373.682000000001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7">
        <f t="shared" si="2"/>
        <v>15373.682000000001</v>
      </c>
      <c r="BN42" s="39"/>
      <c r="BO42" s="140">
        <v>826.32299999999998</v>
      </c>
      <c r="BZ42" s="2"/>
    </row>
    <row r="43" spans="1:78">
      <c r="A43" s="22" t="s">
        <v>54</v>
      </c>
      <c r="B43" s="34" t="s">
        <v>138</v>
      </c>
      <c r="C43" s="35">
        <f t="shared" si="0"/>
        <v>2670.0830000000001</v>
      </c>
      <c r="D43" s="34">
        <v>0</v>
      </c>
      <c r="E43" s="34">
        <v>0</v>
      </c>
      <c r="F43" s="34">
        <v>0</v>
      </c>
      <c r="G43" s="34">
        <v>0</v>
      </c>
      <c r="H43" s="34">
        <v>66.323999999999998</v>
      </c>
      <c r="I43" s="34">
        <v>0</v>
      </c>
      <c r="J43" s="34">
        <v>0</v>
      </c>
      <c r="K43" s="34">
        <f t="shared" si="1"/>
        <v>2603.759</v>
      </c>
      <c r="L43" s="36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1693.9649999999999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7">
        <f t="shared" si="2"/>
        <v>1693.9649999999999</v>
      </c>
      <c r="BN43" s="39"/>
      <c r="BO43" s="140">
        <v>909.79399999999998</v>
      </c>
      <c r="BZ43" s="2"/>
    </row>
    <row r="44" spans="1:78">
      <c r="A44" s="22" t="s">
        <v>55</v>
      </c>
      <c r="B44" s="34" t="s">
        <v>189</v>
      </c>
      <c r="C44" s="35">
        <f t="shared" si="0"/>
        <v>895.98299999999995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895.98299999999995</v>
      </c>
      <c r="L44" s="36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8.5869999999999997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846.976</v>
      </c>
      <c r="AW44" s="35">
        <v>0</v>
      </c>
      <c r="AX44" s="35">
        <v>0</v>
      </c>
      <c r="AY44" s="35">
        <v>0</v>
      </c>
      <c r="AZ44" s="35">
        <v>0</v>
      </c>
      <c r="BA44" s="35">
        <v>0.28399999999999997</v>
      </c>
      <c r="BB44" s="35">
        <v>0</v>
      </c>
      <c r="BC44" s="35">
        <v>0</v>
      </c>
      <c r="BD44" s="35">
        <v>0</v>
      </c>
      <c r="BE44" s="35">
        <v>0</v>
      </c>
      <c r="BF44" s="35">
        <v>0.317</v>
      </c>
      <c r="BG44" s="35">
        <v>0</v>
      </c>
      <c r="BH44" s="35">
        <v>0</v>
      </c>
      <c r="BI44" s="35">
        <v>39.819000000000003</v>
      </c>
      <c r="BJ44" s="35">
        <v>0</v>
      </c>
      <c r="BK44" s="35">
        <v>0</v>
      </c>
      <c r="BL44" s="35">
        <v>0</v>
      </c>
      <c r="BM44" s="37">
        <f t="shared" si="2"/>
        <v>895.98299999999995</v>
      </c>
      <c r="BN44" s="39"/>
      <c r="BO44" s="140">
        <v>0</v>
      </c>
      <c r="BZ44" s="2"/>
    </row>
    <row r="45" spans="1:78">
      <c r="A45" s="22" t="s">
        <v>56</v>
      </c>
      <c r="B45" s="34" t="s">
        <v>175</v>
      </c>
      <c r="C45" s="35">
        <f t="shared" si="0"/>
        <v>21244.396999999997</v>
      </c>
      <c r="D45" s="34">
        <v>0</v>
      </c>
      <c r="E45" s="34">
        <v>0</v>
      </c>
      <c r="F45" s="34">
        <v>222.46299999999999</v>
      </c>
      <c r="G45" s="34">
        <v>0</v>
      </c>
      <c r="H45" s="34">
        <v>2.3919999999999999</v>
      </c>
      <c r="I45" s="34">
        <v>0</v>
      </c>
      <c r="J45" s="34">
        <v>0</v>
      </c>
      <c r="K45" s="34">
        <f t="shared" si="1"/>
        <v>21019.541999999998</v>
      </c>
      <c r="L45" s="36">
        <v>0</v>
      </c>
      <c r="M45" s="35">
        <v>0</v>
      </c>
      <c r="N45" s="35">
        <v>17.114999999999998</v>
      </c>
      <c r="O45" s="35">
        <v>0</v>
      </c>
      <c r="P45" s="35">
        <v>0</v>
      </c>
      <c r="Q45" s="35">
        <v>0</v>
      </c>
      <c r="R45" s="35">
        <v>9.6560000000000006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2.7959999999999998</v>
      </c>
      <c r="Z45" s="35">
        <v>4.5039999999999996</v>
      </c>
      <c r="AA45" s="35">
        <v>0</v>
      </c>
      <c r="AB45" s="35">
        <v>0</v>
      </c>
      <c r="AC45" s="35">
        <v>0</v>
      </c>
      <c r="AD45" s="35">
        <v>0</v>
      </c>
      <c r="AE45" s="35">
        <v>425.774</v>
      </c>
      <c r="AF45" s="35">
        <v>10.183</v>
      </c>
      <c r="AG45" s="35">
        <v>37.238999999999997</v>
      </c>
      <c r="AH45" s="35">
        <v>65.686999999999998</v>
      </c>
      <c r="AI45" s="35">
        <v>128.19499999999999</v>
      </c>
      <c r="AJ45" s="35">
        <v>0</v>
      </c>
      <c r="AK45" s="35">
        <v>0</v>
      </c>
      <c r="AL45" s="35">
        <v>0.54400000000000004</v>
      </c>
      <c r="AM45" s="35">
        <v>6.05</v>
      </c>
      <c r="AN45" s="35">
        <v>17.931000000000001</v>
      </c>
      <c r="AO45" s="35">
        <v>241.49700000000001</v>
      </c>
      <c r="AP45" s="35">
        <v>0</v>
      </c>
      <c r="AQ45" s="35">
        <v>0</v>
      </c>
      <c r="AR45" s="35">
        <v>16.486999999999998</v>
      </c>
      <c r="AS45" s="35">
        <v>0</v>
      </c>
      <c r="AT45" s="35">
        <v>0</v>
      </c>
      <c r="AU45" s="35">
        <v>0</v>
      </c>
      <c r="AV45" s="35">
        <v>0</v>
      </c>
      <c r="AW45" s="35">
        <v>19850.744999999999</v>
      </c>
      <c r="AX45" s="35">
        <v>14.603999999999999</v>
      </c>
      <c r="AY45" s="35">
        <v>0</v>
      </c>
      <c r="AZ45" s="35">
        <v>0</v>
      </c>
      <c r="BA45" s="35">
        <v>4.04</v>
      </c>
      <c r="BB45" s="35">
        <v>0</v>
      </c>
      <c r="BC45" s="35">
        <v>165.05500000000001</v>
      </c>
      <c r="BD45" s="35">
        <v>0</v>
      </c>
      <c r="BE45" s="35">
        <v>0</v>
      </c>
      <c r="BF45" s="35">
        <v>1.44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7">
        <f t="shared" si="2"/>
        <v>21019.541999999998</v>
      </c>
      <c r="BN45" s="39"/>
      <c r="BO45" s="140">
        <v>0</v>
      </c>
      <c r="BZ45" s="2"/>
    </row>
    <row r="46" spans="1:78">
      <c r="A46" s="22" t="s">
        <v>57</v>
      </c>
      <c r="B46" s="34" t="s">
        <v>210</v>
      </c>
      <c r="C46" s="35">
        <f t="shared" si="0"/>
        <v>10779.617</v>
      </c>
      <c r="D46" s="34">
        <v>0</v>
      </c>
      <c r="E46" s="34">
        <v>0</v>
      </c>
      <c r="F46" s="34">
        <v>150.04599999999999</v>
      </c>
      <c r="G46" s="34">
        <v>0</v>
      </c>
      <c r="H46" s="34">
        <v>0</v>
      </c>
      <c r="I46" s="34">
        <v>0</v>
      </c>
      <c r="J46" s="34">
        <v>1.4E-2</v>
      </c>
      <c r="K46" s="34">
        <f t="shared" si="1"/>
        <v>10629.557000000001</v>
      </c>
      <c r="L46" s="36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4.2619999999999996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3.0310000000000001</v>
      </c>
      <c r="AD46" s="35">
        <v>0</v>
      </c>
      <c r="AE46" s="35">
        <v>0</v>
      </c>
      <c r="AF46" s="35">
        <v>0</v>
      </c>
      <c r="AG46" s="35">
        <v>1.3839999999999999</v>
      </c>
      <c r="AH46" s="35">
        <v>4.6890000000000001</v>
      </c>
      <c r="AI46" s="35">
        <v>36.923000000000002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22.056999999999999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3920.2069999999999</v>
      </c>
      <c r="AY46" s="35">
        <v>0</v>
      </c>
      <c r="AZ46" s="35">
        <v>0</v>
      </c>
      <c r="BA46" s="35">
        <v>6.9000000000000006E-2</v>
      </c>
      <c r="BB46" s="35">
        <v>0</v>
      </c>
      <c r="BC46" s="35">
        <v>95.356999999999999</v>
      </c>
      <c r="BD46" s="35">
        <v>0</v>
      </c>
      <c r="BE46" s="35">
        <v>0</v>
      </c>
      <c r="BF46" s="35">
        <v>4.4000000000000004</v>
      </c>
      <c r="BG46" s="35">
        <v>0</v>
      </c>
      <c r="BH46" s="35">
        <v>0</v>
      </c>
      <c r="BI46" s="35">
        <v>80.784000000000006</v>
      </c>
      <c r="BJ46" s="35">
        <v>0</v>
      </c>
      <c r="BK46" s="35">
        <v>0</v>
      </c>
      <c r="BL46" s="35">
        <v>0</v>
      </c>
      <c r="BM46" s="37">
        <f t="shared" si="2"/>
        <v>4173.1629999999996</v>
      </c>
      <c r="BN46" s="39"/>
      <c r="BO46" s="140">
        <v>6456.3940000000002</v>
      </c>
      <c r="BZ46" s="2"/>
    </row>
    <row r="47" spans="1:78">
      <c r="A47" s="22" t="s">
        <v>58</v>
      </c>
      <c r="B47" s="34" t="s">
        <v>190</v>
      </c>
      <c r="C47" s="35">
        <f t="shared" si="0"/>
        <v>6.6890000000000001</v>
      </c>
      <c r="D47" s="34">
        <v>0</v>
      </c>
      <c r="E47" s="34">
        <v>0</v>
      </c>
      <c r="F47" s="34">
        <v>0.52800000000000002</v>
      </c>
      <c r="G47" s="34">
        <v>0</v>
      </c>
      <c r="H47" s="34">
        <v>0</v>
      </c>
      <c r="I47" s="34">
        <v>0</v>
      </c>
      <c r="J47" s="34">
        <v>0</v>
      </c>
      <c r="K47" s="34">
        <f t="shared" si="1"/>
        <v>6.1609999999999996</v>
      </c>
      <c r="L47" s="36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0.24099999999999999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5.92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7">
        <f t="shared" si="2"/>
        <v>6.1609999999999996</v>
      </c>
      <c r="BN47" s="39"/>
      <c r="BO47" s="140">
        <v>0</v>
      </c>
      <c r="BZ47" s="2"/>
    </row>
    <row r="48" spans="1:78">
      <c r="A48" s="22" t="s">
        <v>59</v>
      </c>
      <c r="B48" s="34" t="s">
        <v>191</v>
      </c>
      <c r="C48" s="35">
        <f t="shared" si="0"/>
        <v>4650.7430000000004</v>
      </c>
      <c r="D48" s="34">
        <v>0</v>
      </c>
      <c r="E48" s="34">
        <v>0</v>
      </c>
      <c r="F48" s="34">
        <v>162.91200000000001</v>
      </c>
      <c r="G48" s="34">
        <v>0</v>
      </c>
      <c r="H48" s="34">
        <v>0</v>
      </c>
      <c r="I48" s="34">
        <v>0</v>
      </c>
      <c r="J48" s="34">
        <v>0</v>
      </c>
      <c r="K48" s="34">
        <f t="shared" si="1"/>
        <v>4487.8310000000001</v>
      </c>
      <c r="L48" s="36">
        <v>0</v>
      </c>
      <c r="M48" s="35">
        <v>0</v>
      </c>
      <c r="N48" s="35">
        <v>1.452</v>
      </c>
      <c r="O48" s="35">
        <v>23.664999999999999</v>
      </c>
      <c r="P48" s="35">
        <v>0.48</v>
      </c>
      <c r="Q48" s="35">
        <v>0</v>
      </c>
      <c r="R48" s="35">
        <v>0</v>
      </c>
      <c r="S48" s="35">
        <v>0</v>
      </c>
      <c r="T48" s="35">
        <v>0</v>
      </c>
      <c r="U48" s="35">
        <v>1.37</v>
      </c>
      <c r="V48" s="35">
        <v>0</v>
      </c>
      <c r="W48" s="35">
        <v>0</v>
      </c>
      <c r="X48" s="35">
        <v>0</v>
      </c>
      <c r="Y48" s="35">
        <v>0.81799999999999995</v>
      </c>
      <c r="Z48" s="35">
        <v>0</v>
      </c>
      <c r="AA48" s="35">
        <v>0</v>
      </c>
      <c r="AB48" s="35">
        <v>0</v>
      </c>
      <c r="AC48" s="35">
        <v>0</v>
      </c>
      <c r="AD48" s="35">
        <v>36.935000000000002</v>
      </c>
      <c r="AE48" s="35">
        <v>19.228000000000002</v>
      </c>
      <c r="AF48" s="35">
        <v>51.11</v>
      </c>
      <c r="AG48" s="35">
        <v>13.48</v>
      </c>
      <c r="AH48" s="35">
        <v>9.6140000000000008</v>
      </c>
      <c r="AI48" s="35">
        <v>31.536000000000001</v>
      </c>
      <c r="AJ48" s="35">
        <v>1.0820000000000001</v>
      </c>
      <c r="AK48" s="35">
        <v>0</v>
      </c>
      <c r="AL48" s="35">
        <v>0</v>
      </c>
      <c r="AM48" s="35">
        <v>0</v>
      </c>
      <c r="AN48" s="35">
        <v>0</v>
      </c>
      <c r="AO48" s="35">
        <v>26.559000000000001</v>
      </c>
      <c r="AP48" s="35">
        <v>0</v>
      </c>
      <c r="AQ48" s="35">
        <v>0</v>
      </c>
      <c r="AR48" s="35">
        <v>52.268000000000001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761.02300000000002</v>
      </c>
      <c r="BA48" s="35">
        <v>0</v>
      </c>
      <c r="BB48" s="35">
        <v>0</v>
      </c>
      <c r="BC48" s="35">
        <v>54.237000000000002</v>
      </c>
      <c r="BD48" s="35">
        <v>2.5920000000000001</v>
      </c>
      <c r="BE48" s="35">
        <v>0</v>
      </c>
      <c r="BF48" s="35">
        <v>0.59099999999999997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7">
        <f t="shared" si="2"/>
        <v>1088.04</v>
      </c>
      <c r="BN48" s="39"/>
      <c r="BO48" s="140">
        <v>3399.7910000000002</v>
      </c>
      <c r="BZ48" s="2"/>
    </row>
    <row r="49" spans="1:79">
      <c r="A49" s="22" t="s">
        <v>60</v>
      </c>
      <c r="B49" s="34" t="s">
        <v>192</v>
      </c>
      <c r="C49" s="35">
        <f t="shared" si="0"/>
        <v>5906.3600000000006</v>
      </c>
      <c r="D49" s="34">
        <v>0</v>
      </c>
      <c r="E49" s="34">
        <v>0</v>
      </c>
      <c r="F49" s="34">
        <v>433.76900000000001</v>
      </c>
      <c r="G49" s="34">
        <v>0</v>
      </c>
      <c r="H49" s="34">
        <v>0</v>
      </c>
      <c r="I49" s="34">
        <v>0</v>
      </c>
      <c r="J49" s="34">
        <v>0</v>
      </c>
      <c r="K49" s="34">
        <f t="shared" si="1"/>
        <v>5472.5910000000003</v>
      </c>
      <c r="L49" s="36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5472.5910000000003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7">
        <f t="shared" si="2"/>
        <v>5472.5910000000003</v>
      </c>
      <c r="BN49" s="39"/>
      <c r="BO49" s="140">
        <v>0</v>
      </c>
      <c r="BZ49" s="2"/>
    </row>
    <row r="50" spans="1:79">
      <c r="A50" s="22" t="s">
        <v>61</v>
      </c>
      <c r="B50" s="34" t="s">
        <v>193</v>
      </c>
      <c r="C50" s="35">
        <f t="shared" si="0"/>
        <v>2825.6539999999995</v>
      </c>
      <c r="D50" s="34">
        <v>0</v>
      </c>
      <c r="E50" s="34">
        <v>0</v>
      </c>
      <c r="F50" s="34">
        <v>65.710999999999999</v>
      </c>
      <c r="G50" s="34">
        <v>0</v>
      </c>
      <c r="H50" s="34">
        <v>0</v>
      </c>
      <c r="I50" s="34">
        <v>0</v>
      </c>
      <c r="J50" s="34">
        <v>0</v>
      </c>
      <c r="K50" s="34">
        <f t="shared" si="1"/>
        <v>2759.9429999999998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33.79</v>
      </c>
      <c r="AF50" s="35">
        <v>0</v>
      </c>
      <c r="AG50" s="35">
        <v>1.377</v>
      </c>
      <c r="AH50" s="35">
        <v>0</v>
      </c>
      <c r="AI50" s="35">
        <v>7.7350000000000003</v>
      </c>
      <c r="AJ50" s="35">
        <v>9.1809999999999992</v>
      </c>
      <c r="AK50" s="35">
        <v>0</v>
      </c>
      <c r="AL50" s="35">
        <v>0</v>
      </c>
      <c r="AM50" s="35">
        <v>0</v>
      </c>
      <c r="AN50" s="35">
        <v>52.287999999999997</v>
      </c>
      <c r="AO50" s="35">
        <v>27.632999999999999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2621.1289999999999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6.81</v>
      </c>
      <c r="BJ50" s="35">
        <v>0</v>
      </c>
      <c r="BK50" s="35">
        <v>0</v>
      </c>
      <c r="BL50" s="35">
        <v>0</v>
      </c>
      <c r="BM50" s="37">
        <f t="shared" si="2"/>
        <v>2759.9429999999998</v>
      </c>
      <c r="BN50" s="39"/>
      <c r="BO50" s="140">
        <v>0</v>
      </c>
      <c r="BZ50" s="2"/>
    </row>
    <row r="51" spans="1:79">
      <c r="A51" s="22" t="s">
        <v>62</v>
      </c>
      <c r="B51" s="34" t="s">
        <v>63</v>
      </c>
      <c r="C51" s="35">
        <f t="shared" si="0"/>
        <v>24974.831999999999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f t="shared" si="1"/>
        <v>24974.831999999999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24974.831999999999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7">
        <f t="shared" si="2"/>
        <v>24974.831999999999</v>
      </c>
      <c r="BN51" s="39"/>
      <c r="BO51" s="140">
        <v>0</v>
      </c>
      <c r="BZ51" s="2"/>
    </row>
    <row r="52" spans="1:79">
      <c r="A52" s="22" t="s">
        <v>64</v>
      </c>
      <c r="B52" s="34" t="s">
        <v>211</v>
      </c>
      <c r="C52" s="35">
        <f t="shared" si="0"/>
        <v>698.65700000000004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f t="shared" si="1"/>
        <v>698.65700000000004</v>
      </c>
      <c r="L52" s="36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698.65700000000004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7">
        <f t="shared" si="2"/>
        <v>698.65700000000004</v>
      </c>
      <c r="BN52" s="39"/>
      <c r="BO52" s="140">
        <v>0</v>
      </c>
      <c r="BZ52" s="2"/>
    </row>
    <row r="53" spans="1:79">
      <c r="A53" s="22" t="s">
        <v>65</v>
      </c>
      <c r="B53" s="34" t="s">
        <v>74</v>
      </c>
      <c r="C53" s="35">
        <f t="shared" si="0"/>
        <v>10461.620000000001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f t="shared" si="1"/>
        <v>10461.620000000001</v>
      </c>
      <c r="L53" s="36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10389.643</v>
      </c>
      <c r="BF53" s="35">
        <v>0</v>
      </c>
      <c r="BG53" s="35">
        <v>0</v>
      </c>
      <c r="BH53" s="35">
        <v>0</v>
      </c>
      <c r="BI53" s="35">
        <v>71.977000000000004</v>
      </c>
      <c r="BJ53" s="35">
        <v>0</v>
      </c>
      <c r="BK53" s="35">
        <v>0</v>
      </c>
      <c r="BL53" s="35">
        <v>0</v>
      </c>
      <c r="BM53" s="37">
        <f t="shared" si="2"/>
        <v>10461.620000000001</v>
      </c>
      <c r="BN53" s="39"/>
      <c r="BO53" s="140">
        <v>0</v>
      </c>
      <c r="BZ53" s="2"/>
    </row>
    <row r="54" spans="1:79">
      <c r="A54" s="22" t="s">
        <v>66</v>
      </c>
      <c r="B54" s="34" t="s">
        <v>67</v>
      </c>
      <c r="C54" s="35">
        <f t="shared" si="0"/>
        <v>5661.1620000000003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f t="shared" si="1"/>
        <v>5661.1620000000003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1.1499999999999999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163.70500000000001</v>
      </c>
      <c r="BF54" s="35">
        <v>5496.3069999999998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7">
        <f t="shared" si="2"/>
        <v>5661.1620000000003</v>
      </c>
      <c r="BN54" s="39"/>
      <c r="BO54" s="140">
        <v>0</v>
      </c>
      <c r="BZ54" s="2"/>
    </row>
    <row r="55" spans="1:79">
      <c r="A55" s="22" t="s">
        <v>68</v>
      </c>
      <c r="B55" s="34" t="s">
        <v>291</v>
      </c>
      <c r="C55" s="35">
        <f t="shared" si="0"/>
        <v>2604.3239999999996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0.53300000000000003</v>
      </c>
      <c r="K55" s="34">
        <f t="shared" si="1"/>
        <v>2603.7909999999997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1.482</v>
      </c>
      <c r="AH55" s="35">
        <v>0</v>
      </c>
      <c r="AI55" s="35">
        <v>1.2130000000000001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11.347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47.167000000000002</v>
      </c>
      <c r="BD55" s="35">
        <v>0</v>
      </c>
      <c r="BE55" s="35">
        <v>0</v>
      </c>
      <c r="BF55" s="35">
        <v>0</v>
      </c>
      <c r="BG55" s="35">
        <v>2522.884</v>
      </c>
      <c r="BH55" s="35">
        <v>0</v>
      </c>
      <c r="BI55" s="35">
        <v>6.7450000000000001</v>
      </c>
      <c r="BJ55" s="35">
        <v>0</v>
      </c>
      <c r="BK55" s="35">
        <v>0</v>
      </c>
      <c r="BL55" s="35">
        <v>0</v>
      </c>
      <c r="BM55" s="37">
        <f t="shared" si="2"/>
        <v>2590.8379999999997</v>
      </c>
      <c r="BN55" s="39"/>
      <c r="BO55" s="140">
        <v>12.952999999999999</v>
      </c>
      <c r="BZ55" s="2"/>
    </row>
    <row r="56" spans="1:79">
      <c r="A56" s="22" t="s">
        <v>69</v>
      </c>
      <c r="B56" s="34" t="s">
        <v>194</v>
      </c>
      <c r="C56" s="35">
        <f t="shared" si="0"/>
        <v>495.238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f t="shared" si="1"/>
        <v>495.238</v>
      </c>
      <c r="L56" s="36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495.238</v>
      </c>
      <c r="BI56" s="35">
        <v>0</v>
      </c>
      <c r="BJ56" s="35">
        <v>0</v>
      </c>
      <c r="BK56" s="35">
        <v>0</v>
      </c>
      <c r="BL56" s="35">
        <v>0</v>
      </c>
      <c r="BM56" s="37">
        <f t="shared" si="2"/>
        <v>495.238</v>
      </c>
      <c r="BN56" s="39"/>
      <c r="BO56" s="140">
        <v>0</v>
      </c>
      <c r="BZ56" s="2"/>
    </row>
    <row r="57" spans="1:79">
      <c r="A57" s="22" t="s">
        <v>70</v>
      </c>
      <c r="B57" s="34" t="s">
        <v>201</v>
      </c>
      <c r="C57" s="35">
        <f t="shared" si="0"/>
        <v>2133.3910000000001</v>
      </c>
      <c r="D57" s="34">
        <v>0</v>
      </c>
      <c r="E57" s="34">
        <v>0</v>
      </c>
      <c r="F57" s="34">
        <v>100.274</v>
      </c>
      <c r="G57" s="34">
        <v>0</v>
      </c>
      <c r="H57" s="34">
        <v>0</v>
      </c>
      <c r="I57" s="34">
        <v>0</v>
      </c>
      <c r="J57" s="34">
        <v>0</v>
      </c>
      <c r="K57" s="34">
        <f t="shared" si="1"/>
        <v>2033.117</v>
      </c>
      <c r="L57" s="36">
        <v>0</v>
      </c>
      <c r="M57" s="35">
        <v>0</v>
      </c>
      <c r="N57" s="35">
        <v>5.234</v>
      </c>
      <c r="O57" s="35">
        <v>0</v>
      </c>
      <c r="P57" s="35">
        <v>0</v>
      </c>
      <c r="Q57" s="35">
        <v>0</v>
      </c>
      <c r="R57" s="35">
        <v>39.302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97.757000000000005</v>
      </c>
      <c r="AA57" s="35">
        <v>10.047000000000001</v>
      </c>
      <c r="AB57" s="35">
        <v>0</v>
      </c>
      <c r="AC57" s="35">
        <v>0</v>
      </c>
      <c r="AD57" s="35">
        <v>0</v>
      </c>
      <c r="AE57" s="35">
        <v>0</v>
      </c>
      <c r="AF57" s="35">
        <v>82.673000000000002</v>
      </c>
      <c r="AG57" s="35">
        <v>30.626000000000001</v>
      </c>
      <c r="AH57" s="35">
        <v>4.0209999999999999</v>
      </c>
      <c r="AI57" s="35">
        <v>18.966000000000001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142.13900000000001</v>
      </c>
      <c r="AP57" s="35">
        <v>3.032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29.779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1569.5409999999999</v>
      </c>
      <c r="BJ57" s="35">
        <v>0</v>
      </c>
      <c r="BK57" s="35">
        <v>0</v>
      </c>
      <c r="BL57" s="35">
        <v>0</v>
      </c>
      <c r="BM57" s="37">
        <f t="shared" si="2"/>
        <v>2033.117</v>
      </c>
      <c r="BN57" s="39"/>
      <c r="BO57" s="140">
        <v>0</v>
      </c>
      <c r="BZ57" s="2"/>
    </row>
    <row r="58" spans="1:79">
      <c r="A58" s="22" t="s">
        <v>71</v>
      </c>
      <c r="B58" s="34" t="s">
        <v>195</v>
      </c>
      <c r="C58" s="35">
        <f t="shared" si="0"/>
        <v>940.71199999999999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f t="shared" si="1"/>
        <v>940.71199999999999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940.71199999999999</v>
      </c>
      <c r="BK58" s="35">
        <v>0</v>
      </c>
      <c r="BL58" s="35">
        <v>0</v>
      </c>
      <c r="BM58" s="37">
        <f t="shared" si="2"/>
        <v>940.71199999999999</v>
      </c>
      <c r="BN58" s="39"/>
      <c r="BO58" s="140">
        <v>0</v>
      </c>
      <c r="BZ58" s="2"/>
    </row>
    <row r="59" spans="1:79">
      <c r="A59" s="22" t="s">
        <v>75</v>
      </c>
      <c r="B59" s="34" t="s">
        <v>196</v>
      </c>
      <c r="C59" s="35">
        <f t="shared" si="0"/>
        <v>8302.39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f t="shared" si="1"/>
        <v>8302.39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7">
        <f t="shared" si="2"/>
        <v>0</v>
      </c>
      <c r="BN59" s="39"/>
      <c r="BO59" s="140">
        <v>8302.39</v>
      </c>
      <c r="BZ59" s="2"/>
    </row>
    <row r="60" spans="1:79" ht="13.5" thickBot="1">
      <c r="A60" s="29" t="s">
        <v>76</v>
      </c>
      <c r="B60" s="34" t="s">
        <v>139</v>
      </c>
      <c r="C60" s="35">
        <f t="shared" si="0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f t="shared" si="1"/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7">
        <f t="shared" si="2"/>
        <v>0</v>
      </c>
      <c r="BN60" s="41"/>
      <c r="BO60" s="141">
        <v>0</v>
      </c>
      <c r="BZ60" s="2"/>
    </row>
    <row r="61" spans="1:79" s="49" customFormat="1" ht="21.75" customHeight="1" thickTop="1" thickBot="1">
      <c r="A61" s="43"/>
      <c r="B61" s="44">
        <f>SUM(B8:B60)</f>
        <v>0</v>
      </c>
      <c r="C61" s="45">
        <f>SUM(C8:C60)</f>
        <v>419941.33200000011</v>
      </c>
      <c r="D61" s="45">
        <f>SUM(D8:D60)</f>
        <v>0</v>
      </c>
      <c r="E61" s="45">
        <f t="shared" ref="E61:BO61" si="3">SUM(E8:E60)</f>
        <v>0</v>
      </c>
      <c r="F61" s="45">
        <f t="shared" si="3"/>
        <v>11030.367</v>
      </c>
      <c r="G61" s="45">
        <f t="shared" si="3"/>
        <v>-10.644</v>
      </c>
      <c r="H61" s="45">
        <f t="shared" si="3"/>
        <v>1691.9350000000002</v>
      </c>
      <c r="I61" s="45">
        <f t="shared" si="3"/>
        <v>0</v>
      </c>
      <c r="J61" s="45">
        <f t="shared" si="3"/>
        <v>8927.5390000000007</v>
      </c>
      <c r="K61" s="46">
        <f t="shared" si="3"/>
        <v>398302.13500000024</v>
      </c>
      <c r="L61" s="44">
        <f t="shared" si="3"/>
        <v>14920.219000000001</v>
      </c>
      <c r="M61" s="44">
        <f t="shared" si="3"/>
        <v>5729.4440000000004</v>
      </c>
      <c r="N61" s="44">
        <f t="shared" si="3"/>
        <v>686.67700000000013</v>
      </c>
      <c r="O61" s="44">
        <f t="shared" si="3"/>
        <v>10465.034000000001</v>
      </c>
      <c r="P61" s="44">
        <f t="shared" si="3"/>
        <v>4331.1909999999998</v>
      </c>
      <c r="Q61" s="44">
        <f t="shared" si="3"/>
        <v>605.07600000000002</v>
      </c>
      <c r="R61" s="44">
        <f t="shared" si="3"/>
        <v>1182.5840000000001</v>
      </c>
      <c r="S61" s="44">
        <f t="shared" si="3"/>
        <v>844.88299999999992</v>
      </c>
      <c r="T61" s="44">
        <f t="shared" si="3"/>
        <v>0</v>
      </c>
      <c r="U61" s="44">
        <f t="shared" si="3"/>
        <v>1082.4979999999998</v>
      </c>
      <c r="V61" s="44">
        <f t="shared" si="3"/>
        <v>446.03499999999997</v>
      </c>
      <c r="W61" s="44">
        <f t="shared" si="3"/>
        <v>161.24799999999999</v>
      </c>
      <c r="X61" s="44">
        <f t="shared" si="3"/>
        <v>763.63400000000001</v>
      </c>
      <c r="Y61" s="44">
        <f t="shared" si="3"/>
        <v>1022.947</v>
      </c>
      <c r="Z61" s="44">
        <f t="shared" si="3"/>
        <v>719.0630000000001</v>
      </c>
      <c r="AA61" s="44">
        <f t="shared" si="3"/>
        <v>1786.4690000000001</v>
      </c>
      <c r="AB61" s="44">
        <f t="shared" si="3"/>
        <v>627.67099999999994</v>
      </c>
      <c r="AC61" s="44">
        <f t="shared" si="3"/>
        <v>8890.0220000000008</v>
      </c>
      <c r="AD61" s="44">
        <f t="shared" si="3"/>
        <v>2570.36</v>
      </c>
      <c r="AE61" s="44">
        <f t="shared" si="3"/>
        <v>35338.021000000001</v>
      </c>
      <c r="AF61" s="44">
        <f t="shared" si="3"/>
        <v>1973.4190000000001</v>
      </c>
      <c r="AG61" s="44">
        <f t="shared" si="3"/>
        <v>1844.2760000000001</v>
      </c>
      <c r="AH61" s="44">
        <f t="shared" si="3"/>
        <v>6605.1720000000005</v>
      </c>
      <c r="AI61" s="44">
        <f t="shared" si="3"/>
        <v>16374.718999999999</v>
      </c>
      <c r="AJ61" s="44">
        <f t="shared" si="3"/>
        <v>17095.877</v>
      </c>
      <c r="AK61" s="44">
        <f t="shared" si="3"/>
        <v>1605.0509999999999</v>
      </c>
      <c r="AL61" s="44">
        <f t="shared" si="3"/>
        <v>6647.1980000000003</v>
      </c>
      <c r="AM61" s="44">
        <f t="shared" si="3"/>
        <v>11350.501999999999</v>
      </c>
      <c r="AN61" s="44">
        <f t="shared" si="3"/>
        <v>306.73900000000003</v>
      </c>
      <c r="AO61" s="44">
        <f t="shared" si="3"/>
        <v>23495.914000000004</v>
      </c>
      <c r="AP61" s="44">
        <f t="shared" si="3"/>
        <v>8286.0850000000009</v>
      </c>
      <c r="AQ61" s="44">
        <f t="shared" si="3"/>
        <v>1180.9690000000001</v>
      </c>
      <c r="AR61" s="44">
        <f t="shared" si="3"/>
        <v>10081.337999999998</v>
      </c>
      <c r="AS61" s="44">
        <f t="shared" si="3"/>
        <v>989.35199999999998</v>
      </c>
      <c r="AT61" s="44">
        <f t="shared" si="3"/>
        <v>15373.682000000001</v>
      </c>
      <c r="AU61" s="44">
        <f t="shared" si="3"/>
        <v>1693.9649999999999</v>
      </c>
      <c r="AV61" s="44">
        <f t="shared" si="3"/>
        <v>846.976</v>
      </c>
      <c r="AW61" s="44">
        <f t="shared" si="3"/>
        <v>19933.118999999999</v>
      </c>
      <c r="AX61" s="44">
        <f t="shared" si="3"/>
        <v>3944.6509999999998</v>
      </c>
      <c r="AY61" s="44">
        <f t="shared" si="3"/>
        <v>7.3639999999999999</v>
      </c>
      <c r="AZ61" s="44">
        <f t="shared" si="3"/>
        <v>778.42100000000005</v>
      </c>
      <c r="BA61" s="44">
        <f t="shared" si="3"/>
        <v>5479.9790000000003</v>
      </c>
      <c r="BB61" s="44">
        <f t="shared" si="3"/>
        <v>2635.7660000000001</v>
      </c>
      <c r="BC61" s="44">
        <f t="shared" si="3"/>
        <v>25564.66</v>
      </c>
      <c r="BD61" s="44">
        <f t="shared" si="3"/>
        <v>701.24900000000002</v>
      </c>
      <c r="BE61" s="44">
        <f t="shared" si="3"/>
        <v>10560.293</v>
      </c>
      <c r="BF61" s="44">
        <f t="shared" si="3"/>
        <v>5503.0549999999994</v>
      </c>
      <c r="BG61" s="44">
        <f t="shared" si="3"/>
        <v>2614.6849999999999</v>
      </c>
      <c r="BH61" s="44">
        <f t="shared" si="3"/>
        <v>495.238</v>
      </c>
      <c r="BI61" s="44">
        <f t="shared" si="3"/>
        <v>1816.3419999999999</v>
      </c>
      <c r="BJ61" s="44">
        <f t="shared" si="3"/>
        <v>940.71199999999999</v>
      </c>
      <c r="BK61" s="44">
        <f t="shared" si="3"/>
        <v>0</v>
      </c>
      <c r="BL61" s="44">
        <f t="shared" si="3"/>
        <v>0</v>
      </c>
      <c r="BM61" s="44">
        <f t="shared" si="3"/>
        <v>298899.8440000001</v>
      </c>
      <c r="BN61" s="47">
        <f t="shared" si="3"/>
        <v>0</v>
      </c>
      <c r="BO61" s="46">
        <f t="shared" si="3"/>
        <v>99402.290999999968</v>
      </c>
      <c r="BP61" s="2"/>
      <c r="BQ61" s="2"/>
      <c r="BR61" s="2"/>
      <c r="BS61" s="2"/>
      <c r="BT61" s="2"/>
      <c r="BU61" s="2"/>
      <c r="BV61" s="2"/>
      <c r="BW61" s="2"/>
      <c r="BX61" s="2"/>
      <c r="BY61" s="48"/>
      <c r="BZ61" s="48"/>
      <c r="CA61" s="48"/>
    </row>
    <row r="62" spans="1:79" s="49" customFormat="1" ht="21.75" customHeight="1" thickTop="1" thickBo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48"/>
      <c r="BY62" s="48"/>
      <c r="BZ62" s="48"/>
    </row>
    <row r="63" spans="1:79" ht="14.25" thickTop="1" thickBot="1">
      <c r="L63" s="52" t="s">
        <v>186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3"/>
      <c r="BN63" s="2"/>
      <c r="BY63" s="7"/>
      <c r="BZ63" s="2"/>
    </row>
    <row r="64" spans="1:79" ht="69.75" customHeight="1" thickTop="1" thickBot="1">
      <c r="A64" s="14"/>
      <c r="B64" s="54" t="s">
        <v>95</v>
      </c>
      <c r="C64" s="16" t="s">
        <v>123</v>
      </c>
      <c r="D64" s="16" t="s">
        <v>87</v>
      </c>
      <c r="E64" s="16" t="s">
        <v>88</v>
      </c>
      <c r="F64" s="16" t="s">
        <v>214</v>
      </c>
      <c r="G64" s="16" t="s">
        <v>212</v>
      </c>
      <c r="H64" s="16" t="s">
        <v>89</v>
      </c>
      <c r="I64" s="16" t="s">
        <v>90</v>
      </c>
      <c r="J64" s="17" t="s">
        <v>91</v>
      </c>
      <c r="K64" s="138" t="s">
        <v>125</v>
      </c>
      <c r="L64" s="485" t="s">
        <v>281</v>
      </c>
      <c r="M64" s="19" t="s">
        <v>265</v>
      </c>
      <c r="N64" s="486" t="s">
        <v>270</v>
      </c>
      <c r="O64" s="486" t="s">
        <v>146</v>
      </c>
      <c r="P64" s="486" t="s">
        <v>282</v>
      </c>
      <c r="Q64" s="486" t="s">
        <v>283</v>
      </c>
      <c r="R64" s="19" t="s">
        <v>204</v>
      </c>
      <c r="S64" s="486" t="s">
        <v>284</v>
      </c>
      <c r="T64" s="486" t="s">
        <v>285</v>
      </c>
      <c r="U64" s="486" t="s">
        <v>147</v>
      </c>
      <c r="V64" s="19" t="s">
        <v>132</v>
      </c>
      <c r="W64" s="19" t="s">
        <v>133</v>
      </c>
      <c r="X64" s="486" t="s">
        <v>286</v>
      </c>
      <c r="Y64" s="19" t="s">
        <v>134</v>
      </c>
      <c r="Z64" s="19" t="s">
        <v>205</v>
      </c>
      <c r="AA64" s="486" t="s">
        <v>287</v>
      </c>
      <c r="AB64" s="19" t="s">
        <v>135</v>
      </c>
      <c r="AC64" s="19" t="s">
        <v>207</v>
      </c>
      <c r="AD64" s="19" t="s">
        <v>136</v>
      </c>
      <c r="AE64" s="486" t="s">
        <v>197</v>
      </c>
      <c r="AF64" s="486" t="s">
        <v>288</v>
      </c>
      <c r="AG64" s="486" t="s">
        <v>151</v>
      </c>
      <c r="AH64" s="486" t="s">
        <v>289</v>
      </c>
      <c r="AI64" s="486" t="s">
        <v>152</v>
      </c>
      <c r="AJ64" s="486" t="s">
        <v>153</v>
      </c>
      <c r="AK64" s="19" t="s">
        <v>41</v>
      </c>
      <c r="AL64" s="19" t="s">
        <v>43</v>
      </c>
      <c r="AM64" s="486" t="s">
        <v>154</v>
      </c>
      <c r="AN64" s="19" t="s">
        <v>187</v>
      </c>
      <c r="AO64" s="19" t="s">
        <v>47</v>
      </c>
      <c r="AP64" s="486" t="s">
        <v>290</v>
      </c>
      <c r="AQ64" s="19" t="s">
        <v>209</v>
      </c>
      <c r="AR64" s="19" t="s">
        <v>51</v>
      </c>
      <c r="AS64" s="19" t="s">
        <v>188</v>
      </c>
      <c r="AT64" s="19" t="s">
        <v>137</v>
      </c>
      <c r="AU64" s="19" t="s">
        <v>138</v>
      </c>
      <c r="AV64" s="19" t="s">
        <v>189</v>
      </c>
      <c r="AW64" s="19" t="s">
        <v>175</v>
      </c>
      <c r="AX64" s="19" t="s">
        <v>210</v>
      </c>
      <c r="AY64" s="19" t="s">
        <v>190</v>
      </c>
      <c r="AZ64" s="19" t="s">
        <v>191</v>
      </c>
      <c r="BA64" s="19" t="s">
        <v>192</v>
      </c>
      <c r="BB64" s="19" t="s">
        <v>193</v>
      </c>
      <c r="BC64" s="19" t="s">
        <v>63</v>
      </c>
      <c r="BD64" s="19" t="s">
        <v>211</v>
      </c>
      <c r="BE64" s="486" t="s">
        <v>74</v>
      </c>
      <c r="BF64" s="19" t="s">
        <v>67</v>
      </c>
      <c r="BG64" s="486" t="s">
        <v>291</v>
      </c>
      <c r="BH64" s="19" t="s">
        <v>194</v>
      </c>
      <c r="BI64" s="486" t="s">
        <v>201</v>
      </c>
      <c r="BJ64" s="19" t="s">
        <v>195</v>
      </c>
      <c r="BK64" s="19" t="s">
        <v>196</v>
      </c>
      <c r="BL64" s="19" t="s">
        <v>139</v>
      </c>
      <c r="BM64" s="18" t="s">
        <v>96</v>
      </c>
      <c r="BN64" s="21" t="s">
        <v>97</v>
      </c>
      <c r="BO64" s="20" t="s">
        <v>98</v>
      </c>
      <c r="BP64" s="55" t="s">
        <v>100</v>
      </c>
      <c r="BQ64" s="56"/>
      <c r="BR64" s="57"/>
      <c r="BS64" s="58"/>
      <c r="BT64" s="58"/>
      <c r="BU64" s="58"/>
      <c r="BV64" s="59" t="s">
        <v>101</v>
      </c>
      <c r="BW64" s="16" t="s">
        <v>102</v>
      </c>
      <c r="BX64" s="487" t="s">
        <v>292</v>
      </c>
      <c r="BZ64" s="2"/>
    </row>
    <row r="65" spans="1:78" ht="13.5" thickTop="1">
      <c r="A65" s="60"/>
      <c r="B65" s="61"/>
      <c r="C65" s="24"/>
      <c r="D65" s="23"/>
      <c r="E65" s="23"/>
      <c r="F65" s="23"/>
      <c r="G65" s="23"/>
      <c r="H65" s="23"/>
      <c r="I65" s="23"/>
      <c r="J65" s="23"/>
      <c r="K65" s="23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62"/>
      <c r="BM65" s="63"/>
      <c r="BN65" s="40"/>
      <c r="BO65" s="64"/>
      <c r="BP65" s="65" t="s">
        <v>99</v>
      </c>
      <c r="BQ65" s="66" t="s">
        <v>103</v>
      </c>
      <c r="BR65" s="67"/>
      <c r="BS65" s="68"/>
      <c r="BT65" s="69" t="s">
        <v>77</v>
      </c>
      <c r="BU65" s="70" t="s">
        <v>106</v>
      </c>
      <c r="BV65" s="23"/>
      <c r="BW65" s="71"/>
      <c r="BX65" s="26"/>
      <c r="BZ65" s="2"/>
    </row>
    <row r="66" spans="1:78" ht="13.5" thickBot="1">
      <c r="A66" s="72"/>
      <c r="B66" s="73"/>
      <c r="C66" s="31"/>
      <c r="D66" s="30"/>
      <c r="E66" s="30"/>
      <c r="F66" s="30"/>
      <c r="G66" s="30"/>
      <c r="H66" s="30"/>
      <c r="I66" s="30"/>
      <c r="J66" s="30"/>
      <c r="K66" s="30"/>
      <c r="L66" s="32" t="s">
        <v>15</v>
      </c>
      <c r="M66" s="31" t="s">
        <v>16</v>
      </c>
      <c r="N66" s="31" t="s">
        <v>17</v>
      </c>
      <c r="O66" s="31" t="s">
        <v>18</v>
      </c>
      <c r="P66" s="31" t="s">
        <v>19</v>
      </c>
      <c r="Q66" s="31" t="s">
        <v>20</v>
      </c>
      <c r="R66" s="31" t="s">
        <v>21</v>
      </c>
      <c r="S66" s="31" t="s">
        <v>22</v>
      </c>
      <c r="T66" s="31" t="s">
        <v>23</v>
      </c>
      <c r="U66" s="31" t="s">
        <v>24</v>
      </c>
      <c r="V66" s="31" t="s">
        <v>25</v>
      </c>
      <c r="W66" s="31" t="s">
        <v>26</v>
      </c>
      <c r="X66" s="31" t="s">
        <v>27</v>
      </c>
      <c r="Y66" s="31" t="s">
        <v>28</v>
      </c>
      <c r="Z66" s="31" t="s">
        <v>29</v>
      </c>
      <c r="AA66" s="31" t="s">
        <v>30</v>
      </c>
      <c r="AB66" s="31" t="s">
        <v>31</v>
      </c>
      <c r="AC66" s="31" t="s">
        <v>32</v>
      </c>
      <c r="AD66" s="31" t="s">
        <v>33</v>
      </c>
      <c r="AE66" s="31" t="s">
        <v>34</v>
      </c>
      <c r="AF66" s="31" t="s">
        <v>35</v>
      </c>
      <c r="AG66" s="31" t="s">
        <v>36</v>
      </c>
      <c r="AH66" s="31" t="s">
        <v>37</v>
      </c>
      <c r="AI66" s="31" t="s">
        <v>38</v>
      </c>
      <c r="AJ66" s="31" t="s">
        <v>39</v>
      </c>
      <c r="AK66" s="31" t="s">
        <v>40</v>
      </c>
      <c r="AL66" s="31" t="s">
        <v>42</v>
      </c>
      <c r="AM66" s="31" t="s">
        <v>44</v>
      </c>
      <c r="AN66" s="31" t="s">
        <v>45</v>
      </c>
      <c r="AO66" s="31" t="s">
        <v>46</v>
      </c>
      <c r="AP66" s="31" t="s">
        <v>48</v>
      </c>
      <c r="AQ66" s="31" t="s">
        <v>49</v>
      </c>
      <c r="AR66" s="31" t="s">
        <v>50</v>
      </c>
      <c r="AS66" s="31" t="s">
        <v>52</v>
      </c>
      <c r="AT66" s="31" t="s">
        <v>53</v>
      </c>
      <c r="AU66" s="31" t="s">
        <v>54</v>
      </c>
      <c r="AV66" s="31" t="s">
        <v>55</v>
      </c>
      <c r="AW66" s="31" t="s">
        <v>56</v>
      </c>
      <c r="AX66" s="31" t="s">
        <v>57</v>
      </c>
      <c r="AY66" s="31" t="s">
        <v>58</v>
      </c>
      <c r="AZ66" s="31" t="s">
        <v>59</v>
      </c>
      <c r="BA66" s="31" t="s">
        <v>60</v>
      </c>
      <c r="BB66" s="31" t="s">
        <v>61</v>
      </c>
      <c r="BC66" s="31" t="s">
        <v>62</v>
      </c>
      <c r="BD66" s="31" t="s">
        <v>64</v>
      </c>
      <c r="BE66" s="31" t="s">
        <v>65</v>
      </c>
      <c r="BF66" s="31" t="s">
        <v>66</v>
      </c>
      <c r="BG66" s="31" t="s">
        <v>68</v>
      </c>
      <c r="BH66" s="31" t="s">
        <v>69</v>
      </c>
      <c r="BI66" s="31" t="s">
        <v>70</v>
      </c>
      <c r="BJ66" s="31" t="s">
        <v>71</v>
      </c>
      <c r="BK66" s="31" t="s">
        <v>75</v>
      </c>
      <c r="BL66" s="31" t="s">
        <v>76</v>
      </c>
      <c r="BM66" s="73"/>
      <c r="BN66" s="42"/>
      <c r="BO66" s="74"/>
      <c r="BP66" s="75" t="s">
        <v>78</v>
      </c>
      <c r="BQ66" s="41" t="s">
        <v>104</v>
      </c>
      <c r="BR66" s="76" t="s">
        <v>79</v>
      </c>
      <c r="BS66" s="77" t="s">
        <v>105</v>
      </c>
      <c r="BT66" s="78" t="s">
        <v>107</v>
      </c>
      <c r="BU66" s="78"/>
      <c r="BV66" s="74"/>
      <c r="BW66" s="79"/>
      <c r="BX66" s="42"/>
      <c r="BZ66" s="2"/>
    </row>
    <row r="67" spans="1:78" ht="13.5" thickTop="1">
      <c r="A67" s="60" t="s">
        <v>15</v>
      </c>
      <c r="B67" s="37" t="s">
        <v>281</v>
      </c>
      <c r="C67" s="35">
        <f>BM67+BO67+BP67+SUM(BV67:BX67)</f>
        <v>19407.553</v>
      </c>
      <c r="D67" s="34"/>
      <c r="E67" s="34"/>
      <c r="F67" s="34"/>
      <c r="G67" s="34"/>
      <c r="H67" s="34"/>
      <c r="I67" s="34"/>
      <c r="J67" s="34"/>
      <c r="K67" s="34"/>
      <c r="L67" s="36">
        <v>4150.2039999999997</v>
      </c>
      <c r="M67" s="35">
        <v>62.77</v>
      </c>
      <c r="N67" s="35">
        <v>0</v>
      </c>
      <c r="O67" s="35">
        <v>1640.2180000000001</v>
      </c>
      <c r="P67" s="35">
        <v>44.012999999999998</v>
      </c>
      <c r="Q67" s="35">
        <v>0</v>
      </c>
      <c r="R67" s="35">
        <v>0</v>
      </c>
      <c r="S67" s="35">
        <v>4.0190000000000001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0.56899999999999995</v>
      </c>
      <c r="AA67" s="35">
        <v>0.47199999999999998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13.089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1039.451</v>
      </c>
      <c r="AP67" s="35">
        <v>825.68600000000004</v>
      </c>
      <c r="AQ67" s="35">
        <v>6.0000000000000001E-3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1.671</v>
      </c>
      <c r="BC67" s="35">
        <v>64.007000000000005</v>
      </c>
      <c r="BD67" s="35">
        <v>0</v>
      </c>
      <c r="BE67" s="35">
        <v>29.625</v>
      </c>
      <c r="BF67" s="35">
        <v>32.607999999999997</v>
      </c>
      <c r="BG67" s="35">
        <v>0</v>
      </c>
      <c r="BH67" s="35">
        <v>0</v>
      </c>
      <c r="BI67" s="35">
        <v>2.3010000000000002</v>
      </c>
      <c r="BJ67" s="35">
        <v>0</v>
      </c>
      <c r="BK67" s="35">
        <v>0</v>
      </c>
      <c r="BL67" s="80">
        <v>0</v>
      </c>
      <c r="BM67" s="81">
        <f>SUM(L67:BL67)</f>
        <v>7910.7090000000007</v>
      </c>
      <c r="BN67" s="37"/>
      <c r="BO67" s="142">
        <v>3.903</v>
      </c>
      <c r="BP67" s="82">
        <f>BQ67+BT67+BU67</f>
        <v>6530.9930000000004</v>
      </c>
      <c r="BQ67" s="36">
        <f>SUM(BR67:BS67)</f>
        <v>6530.9930000000004</v>
      </c>
      <c r="BR67" s="83">
        <v>643.38599999999997</v>
      </c>
      <c r="BS67" s="34">
        <v>5887.607</v>
      </c>
      <c r="BT67" s="84">
        <v>0</v>
      </c>
      <c r="BU67" s="84">
        <v>0</v>
      </c>
      <c r="BV67" s="34">
        <v>4960.8850000000002</v>
      </c>
      <c r="BW67" s="85">
        <v>1.0629999999999999</v>
      </c>
      <c r="BX67" s="37">
        <v>0</v>
      </c>
      <c r="BZ67" s="2"/>
    </row>
    <row r="68" spans="1:78">
      <c r="A68" s="60" t="s">
        <v>16</v>
      </c>
      <c r="B68" s="37" t="s">
        <v>265</v>
      </c>
      <c r="C68" s="35">
        <f t="shared" ref="C68:C119" si="4">BM68+BO68+BP68+SUM(BV68:BX68)</f>
        <v>7717.5849999999991</v>
      </c>
      <c r="D68" s="34"/>
      <c r="E68" s="34"/>
      <c r="F68" s="34"/>
      <c r="G68" s="34"/>
      <c r="H68" s="34"/>
      <c r="I68" s="34"/>
      <c r="J68" s="34"/>
      <c r="K68" s="34"/>
      <c r="L68" s="36">
        <v>0</v>
      </c>
      <c r="M68" s="35">
        <v>493.77600000000001</v>
      </c>
      <c r="N68" s="35">
        <v>0</v>
      </c>
      <c r="O68" s="35">
        <v>2172.6089999999999</v>
      </c>
      <c r="P68" s="35">
        <v>0</v>
      </c>
      <c r="Q68" s="35">
        <v>0</v>
      </c>
      <c r="R68" s="35">
        <v>0</v>
      </c>
      <c r="S68" s="35">
        <v>2.0979999999999999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3.3000000000000002E-2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5.6559999999999997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645.01199999999994</v>
      </c>
      <c r="AP68" s="35">
        <v>268.92899999999997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77.614999999999995</v>
      </c>
      <c r="BD68" s="35">
        <v>0</v>
      </c>
      <c r="BE68" s="35">
        <v>36.085999999999999</v>
      </c>
      <c r="BF68" s="35">
        <v>39.533999999999999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80">
        <v>0</v>
      </c>
      <c r="BM68" s="81">
        <f t="shared" ref="BM68:BM119" si="5">SUM(L68:BL68)</f>
        <v>3741.347999999999</v>
      </c>
      <c r="BN68" s="37"/>
      <c r="BO68" s="142">
        <v>1649.5650000000001</v>
      </c>
      <c r="BP68" s="82">
        <f t="shared" ref="BP68:BP119" si="6">BQ68+BT68+BU68</f>
        <v>2326.672</v>
      </c>
      <c r="BQ68" s="36">
        <f t="shared" ref="BQ68:BQ119" si="7">SUM(BR68:BS68)</f>
        <v>2326.672</v>
      </c>
      <c r="BR68" s="83">
        <v>104.583</v>
      </c>
      <c r="BS68" s="34">
        <v>2222.0889999999999</v>
      </c>
      <c r="BT68" s="84">
        <v>0</v>
      </c>
      <c r="BU68" s="84">
        <v>0</v>
      </c>
      <c r="BV68" s="34">
        <v>0</v>
      </c>
      <c r="BW68" s="85">
        <v>0</v>
      </c>
      <c r="BX68" s="37">
        <v>0</v>
      </c>
      <c r="BZ68" s="2"/>
    </row>
    <row r="69" spans="1:78">
      <c r="A69" s="60" t="s">
        <v>17</v>
      </c>
      <c r="B69" s="37" t="s">
        <v>270</v>
      </c>
      <c r="C69" s="35">
        <f t="shared" si="4"/>
        <v>1263.807</v>
      </c>
      <c r="D69" s="34"/>
      <c r="E69" s="34"/>
      <c r="F69" s="34"/>
      <c r="G69" s="34"/>
      <c r="H69" s="34"/>
      <c r="I69" s="34"/>
      <c r="J69" s="34"/>
      <c r="K69" s="34"/>
      <c r="L69" s="36">
        <v>0</v>
      </c>
      <c r="M69" s="35">
        <v>0</v>
      </c>
      <c r="N69" s="35">
        <v>1.0999999999999999E-2</v>
      </c>
      <c r="O69" s="35">
        <v>10.138</v>
      </c>
      <c r="P69" s="35">
        <v>2.2400000000000002</v>
      </c>
      <c r="Q69" s="35">
        <v>0</v>
      </c>
      <c r="R69" s="35">
        <v>0</v>
      </c>
      <c r="S69" s="35">
        <v>0.41599999999999998</v>
      </c>
      <c r="T69" s="35">
        <v>0</v>
      </c>
      <c r="U69" s="35">
        <v>0</v>
      </c>
      <c r="V69" s="35">
        <v>0</v>
      </c>
      <c r="W69" s="35">
        <v>0</v>
      </c>
      <c r="X69" s="35">
        <v>96.837000000000003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878.67200000000003</v>
      </c>
      <c r="AF69" s="35">
        <v>0</v>
      </c>
      <c r="AG69" s="35">
        <v>0</v>
      </c>
      <c r="AH69" s="35">
        <v>2.9550000000000001</v>
      </c>
      <c r="AI69" s="35">
        <v>2.8650000000000002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82.081999999999994</v>
      </c>
      <c r="AP69" s="35">
        <v>3.4489999999999998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4.2729999999999997</v>
      </c>
      <c r="AX69" s="35">
        <v>0</v>
      </c>
      <c r="AY69" s="35">
        <v>0</v>
      </c>
      <c r="AZ69" s="35">
        <v>1.296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80">
        <v>0</v>
      </c>
      <c r="BM69" s="81">
        <f t="shared" si="5"/>
        <v>1085.2340000000002</v>
      </c>
      <c r="BN69" s="37"/>
      <c r="BO69" s="142">
        <v>3.7999999999999999E-2</v>
      </c>
      <c r="BP69" s="82">
        <f t="shared" si="6"/>
        <v>117.16500000000001</v>
      </c>
      <c r="BQ69" s="36">
        <f t="shared" si="7"/>
        <v>117.16500000000001</v>
      </c>
      <c r="BR69" s="83">
        <v>0</v>
      </c>
      <c r="BS69" s="34">
        <v>117.16500000000001</v>
      </c>
      <c r="BT69" s="84">
        <v>0</v>
      </c>
      <c r="BU69" s="84">
        <v>0</v>
      </c>
      <c r="BV69" s="34">
        <v>0</v>
      </c>
      <c r="BW69" s="85">
        <v>61.37</v>
      </c>
      <c r="BX69" s="37">
        <v>0</v>
      </c>
      <c r="BZ69" s="2"/>
    </row>
    <row r="70" spans="1:78">
      <c r="A70" s="60" t="s">
        <v>18</v>
      </c>
      <c r="B70" s="37" t="s">
        <v>146</v>
      </c>
      <c r="C70" s="35">
        <f t="shared" si="4"/>
        <v>33424.816000000006</v>
      </c>
      <c r="D70" s="34"/>
      <c r="E70" s="34"/>
      <c r="F70" s="34"/>
      <c r="G70" s="34"/>
      <c r="H70" s="34"/>
      <c r="I70" s="34"/>
      <c r="J70" s="34"/>
      <c r="K70" s="34"/>
      <c r="L70" s="36">
        <v>830.21900000000005</v>
      </c>
      <c r="M70" s="35">
        <v>340.19799999999998</v>
      </c>
      <c r="N70" s="35">
        <v>0</v>
      </c>
      <c r="O70" s="35">
        <v>1343.365</v>
      </c>
      <c r="P70" s="35">
        <v>145.39099999999999</v>
      </c>
      <c r="Q70" s="35">
        <v>0</v>
      </c>
      <c r="R70" s="35">
        <v>0</v>
      </c>
      <c r="S70" s="35">
        <v>5.492</v>
      </c>
      <c r="T70" s="35">
        <v>0</v>
      </c>
      <c r="U70" s="35">
        <v>36.158000000000001</v>
      </c>
      <c r="V70" s="35">
        <v>1.071</v>
      </c>
      <c r="W70" s="35">
        <v>0</v>
      </c>
      <c r="X70" s="35">
        <v>0</v>
      </c>
      <c r="Y70" s="35">
        <v>0</v>
      </c>
      <c r="Z70" s="35">
        <v>1.92</v>
      </c>
      <c r="AA70" s="35">
        <v>6.165</v>
      </c>
      <c r="AB70" s="35">
        <v>0.30299999999999999</v>
      </c>
      <c r="AC70" s="35">
        <v>0</v>
      </c>
      <c r="AD70" s="35">
        <v>0</v>
      </c>
      <c r="AE70" s="35">
        <v>6.5839999999999996</v>
      </c>
      <c r="AF70" s="35">
        <v>53.216000000000001</v>
      </c>
      <c r="AG70" s="35">
        <v>0</v>
      </c>
      <c r="AH70" s="35">
        <v>0</v>
      </c>
      <c r="AI70" s="35">
        <v>219.41200000000001</v>
      </c>
      <c r="AJ70" s="35">
        <v>0</v>
      </c>
      <c r="AK70" s="35">
        <v>2.3660000000000001</v>
      </c>
      <c r="AL70" s="35">
        <v>0</v>
      </c>
      <c r="AM70" s="35">
        <v>0</v>
      </c>
      <c r="AN70" s="35">
        <v>0</v>
      </c>
      <c r="AO70" s="35">
        <v>1546.8050000000001</v>
      </c>
      <c r="AP70" s="35">
        <v>1740.845</v>
      </c>
      <c r="AQ70" s="35">
        <v>0</v>
      </c>
      <c r="AR70" s="35">
        <v>0</v>
      </c>
      <c r="AS70" s="35">
        <v>0</v>
      </c>
      <c r="AT70" s="35">
        <v>0</v>
      </c>
      <c r="AU70" s="35">
        <v>1.1499999999999999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0.19500000000000001</v>
      </c>
      <c r="BB70" s="35">
        <v>0</v>
      </c>
      <c r="BC70" s="35">
        <v>225.46899999999999</v>
      </c>
      <c r="BD70" s="35">
        <v>0</v>
      </c>
      <c r="BE70" s="35">
        <v>38.261000000000003</v>
      </c>
      <c r="BF70" s="35">
        <v>70.128</v>
      </c>
      <c r="BG70" s="35">
        <v>1.8240000000000001</v>
      </c>
      <c r="BH70" s="35">
        <v>36.119</v>
      </c>
      <c r="BI70" s="35">
        <v>18.533999999999999</v>
      </c>
      <c r="BJ70" s="35">
        <v>0</v>
      </c>
      <c r="BK70" s="35">
        <v>0</v>
      </c>
      <c r="BL70" s="80">
        <v>0</v>
      </c>
      <c r="BM70" s="81">
        <f t="shared" si="5"/>
        <v>6671.1899999999987</v>
      </c>
      <c r="BN70" s="37"/>
      <c r="BO70" s="142">
        <v>3281.3980000000001</v>
      </c>
      <c r="BP70" s="82">
        <f t="shared" si="6"/>
        <v>23597.489000000001</v>
      </c>
      <c r="BQ70" s="36">
        <f t="shared" si="7"/>
        <v>23597.489000000001</v>
      </c>
      <c r="BR70" s="83">
        <v>231.80500000000001</v>
      </c>
      <c r="BS70" s="34">
        <v>23365.684000000001</v>
      </c>
      <c r="BT70" s="84">
        <v>0</v>
      </c>
      <c r="BU70" s="84">
        <v>0</v>
      </c>
      <c r="BV70" s="34">
        <v>0.96499999999999997</v>
      </c>
      <c r="BW70" s="85">
        <v>-126.226</v>
      </c>
      <c r="BX70" s="37">
        <v>0</v>
      </c>
      <c r="BZ70" s="2"/>
    </row>
    <row r="71" spans="1:78">
      <c r="A71" s="60" t="s">
        <v>19</v>
      </c>
      <c r="B71" s="37" t="s">
        <v>282</v>
      </c>
      <c r="C71" s="35">
        <f t="shared" si="4"/>
        <v>12253.429</v>
      </c>
      <c r="D71" s="34"/>
      <c r="E71" s="34"/>
      <c r="F71" s="34"/>
      <c r="G71" s="34"/>
      <c r="H71" s="34"/>
      <c r="I71" s="34"/>
      <c r="J71" s="34"/>
      <c r="K71" s="34"/>
      <c r="L71" s="36">
        <v>0</v>
      </c>
      <c r="M71" s="35">
        <v>56.48</v>
      </c>
      <c r="N71" s="35">
        <v>0</v>
      </c>
      <c r="O71" s="35">
        <v>50.277999999999999</v>
      </c>
      <c r="P71" s="35">
        <v>157.23599999999999</v>
      </c>
      <c r="Q71" s="35">
        <v>0</v>
      </c>
      <c r="R71" s="35">
        <v>0</v>
      </c>
      <c r="S71" s="35">
        <v>0.86299999999999999</v>
      </c>
      <c r="T71" s="35">
        <v>0</v>
      </c>
      <c r="U71" s="35">
        <v>0</v>
      </c>
      <c r="V71" s="35">
        <v>10.95</v>
      </c>
      <c r="W71" s="35">
        <v>9.9000000000000005E-2</v>
      </c>
      <c r="X71" s="35">
        <v>0</v>
      </c>
      <c r="Y71" s="35">
        <v>2.9000000000000001E-2</v>
      </c>
      <c r="Z71" s="35">
        <v>0.82499999999999996</v>
      </c>
      <c r="AA71" s="35">
        <v>0.308</v>
      </c>
      <c r="AB71" s="35">
        <v>2.7719999999999998</v>
      </c>
      <c r="AC71" s="35">
        <v>0</v>
      </c>
      <c r="AD71" s="35">
        <v>0</v>
      </c>
      <c r="AE71" s="35">
        <v>5.5069999999999997</v>
      </c>
      <c r="AF71" s="35">
        <v>0</v>
      </c>
      <c r="AG71" s="35">
        <v>0</v>
      </c>
      <c r="AH71" s="35">
        <v>0</v>
      </c>
      <c r="AI71" s="35">
        <v>38.834000000000003</v>
      </c>
      <c r="AJ71" s="35">
        <v>0</v>
      </c>
      <c r="AK71" s="35">
        <v>0</v>
      </c>
      <c r="AL71" s="35">
        <v>13.928000000000001</v>
      </c>
      <c r="AM71" s="35">
        <v>0</v>
      </c>
      <c r="AN71" s="35">
        <v>0</v>
      </c>
      <c r="AO71" s="35">
        <v>3902.4630000000002</v>
      </c>
      <c r="AP71" s="35">
        <v>987.16200000000003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0.13200000000000001</v>
      </c>
      <c r="AW71" s="35">
        <v>0</v>
      </c>
      <c r="AX71" s="35">
        <v>0</v>
      </c>
      <c r="AY71" s="35">
        <v>0</v>
      </c>
      <c r="AZ71" s="35">
        <v>0</v>
      </c>
      <c r="BA71" s="35">
        <v>7.0000000000000007E-2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857.59</v>
      </c>
      <c r="BH71" s="35">
        <v>0</v>
      </c>
      <c r="BI71" s="35">
        <v>3.218</v>
      </c>
      <c r="BJ71" s="35">
        <v>0</v>
      </c>
      <c r="BK71" s="35">
        <v>0</v>
      </c>
      <c r="BL71" s="80">
        <v>0</v>
      </c>
      <c r="BM71" s="81">
        <f t="shared" si="5"/>
        <v>6088.7439999999997</v>
      </c>
      <c r="BN71" s="37"/>
      <c r="BO71" s="142">
        <v>57.866</v>
      </c>
      <c r="BP71" s="82">
        <f t="shared" si="6"/>
        <v>6067.0880000000006</v>
      </c>
      <c r="BQ71" s="36">
        <f t="shared" si="7"/>
        <v>6067.0880000000006</v>
      </c>
      <c r="BR71" s="83">
        <v>423.93400000000003</v>
      </c>
      <c r="BS71" s="34">
        <v>5643.1540000000005</v>
      </c>
      <c r="BT71" s="84">
        <v>0</v>
      </c>
      <c r="BU71" s="84">
        <v>0</v>
      </c>
      <c r="BV71" s="34">
        <v>0</v>
      </c>
      <c r="BW71" s="85">
        <v>39.731000000000002</v>
      </c>
      <c r="BX71" s="37">
        <v>0</v>
      </c>
      <c r="BZ71" s="2"/>
    </row>
    <row r="72" spans="1:78">
      <c r="A72" s="60" t="s">
        <v>20</v>
      </c>
      <c r="B72" s="37" t="s">
        <v>283</v>
      </c>
      <c r="C72" s="35">
        <f t="shared" si="4"/>
        <v>1549.0139999999999</v>
      </c>
      <c r="D72" s="34"/>
      <c r="E72" s="34"/>
      <c r="F72" s="34"/>
      <c r="G72" s="34"/>
      <c r="H72" s="34"/>
      <c r="I72" s="34"/>
      <c r="J72" s="34"/>
      <c r="K72" s="34"/>
      <c r="L72" s="36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244.75800000000001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2.2040000000000002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80">
        <v>0</v>
      </c>
      <c r="BM72" s="81">
        <f t="shared" si="5"/>
        <v>246.96200000000002</v>
      </c>
      <c r="BN72" s="37"/>
      <c r="BO72" s="142">
        <v>0</v>
      </c>
      <c r="BP72" s="82">
        <f t="shared" si="6"/>
        <v>1234.7139999999999</v>
      </c>
      <c r="BQ72" s="36">
        <f t="shared" si="7"/>
        <v>1234.7139999999999</v>
      </c>
      <c r="BR72" s="83">
        <v>0</v>
      </c>
      <c r="BS72" s="34">
        <v>1234.7139999999999</v>
      </c>
      <c r="BT72" s="84">
        <v>0</v>
      </c>
      <c r="BU72" s="84">
        <v>0</v>
      </c>
      <c r="BV72" s="34">
        <v>0</v>
      </c>
      <c r="BW72" s="85">
        <v>67.337999999999994</v>
      </c>
      <c r="BX72" s="37">
        <v>0</v>
      </c>
      <c r="BZ72" s="2"/>
    </row>
    <row r="73" spans="1:78">
      <c r="A73" s="60" t="s">
        <v>21</v>
      </c>
      <c r="B73" s="37" t="s">
        <v>204</v>
      </c>
      <c r="C73" s="35">
        <f t="shared" si="4"/>
        <v>4774.0020000000004</v>
      </c>
      <c r="D73" s="34"/>
      <c r="E73" s="34"/>
      <c r="F73" s="34"/>
      <c r="G73" s="34"/>
      <c r="H73" s="34"/>
      <c r="I73" s="34"/>
      <c r="J73" s="34"/>
      <c r="K73" s="34"/>
      <c r="L73" s="36">
        <v>0</v>
      </c>
      <c r="M73" s="35">
        <v>0</v>
      </c>
      <c r="N73" s="35">
        <v>0</v>
      </c>
      <c r="O73" s="35">
        <v>10.282</v>
      </c>
      <c r="P73" s="35">
        <v>5.5679999999999996</v>
      </c>
      <c r="Q73" s="35">
        <v>0</v>
      </c>
      <c r="R73" s="35">
        <v>541.38499999999999</v>
      </c>
      <c r="S73" s="35">
        <v>28.146000000000001</v>
      </c>
      <c r="T73" s="35">
        <v>0</v>
      </c>
      <c r="U73" s="35">
        <v>3.371</v>
      </c>
      <c r="V73" s="35">
        <v>0.39600000000000002</v>
      </c>
      <c r="W73" s="35">
        <v>0</v>
      </c>
      <c r="X73" s="35">
        <v>0</v>
      </c>
      <c r="Y73" s="35">
        <v>13.51</v>
      </c>
      <c r="Z73" s="35">
        <v>0.23100000000000001</v>
      </c>
      <c r="AA73" s="35">
        <v>220.01900000000001</v>
      </c>
      <c r="AB73" s="35">
        <v>5.2359999999999998</v>
      </c>
      <c r="AC73" s="35">
        <v>0</v>
      </c>
      <c r="AD73" s="35">
        <v>8.99</v>
      </c>
      <c r="AE73" s="35">
        <v>0</v>
      </c>
      <c r="AF73" s="35">
        <v>0.436</v>
      </c>
      <c r="AG73" s="35">
        <v>0</v>
      </c>
      <c r="AH73" s="35">
        <v>0</v>
      </c>
      <c r="AI73" s="35">
        <v>6.6139999999999999</v>
      </c>
      <c r="AJ73" s="35">
        <v>0</v>
      </c>
      <c r="AK73" s="35">
        <v>0</v>
      </c>
      <c r="AL73" s="35">
        <v>4.7679999999999998</v>
      </c>
      <c r="AM73" s="35">
        <v>0.67900000000000005</v>
      </c>
      <c r="AN73" s="35">
        <v>0</v>
      </c>
      <c r="AO73" s="35">
        <v>26.044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2.5000000000000001E-2</v>
      </c>
      <c r="AV73" s="35">
        <v>0</v>
      </c>
      <c r="AW73" s="35">
        <v>0</v>
      </c>
      <c r="AX73" s="35">
        <v>0.38800000000000001</v>
      </c>
      <c r="AY73" s="35">
        <v>0</v>
      </c>
      <c r="AZ73" s="35">
        <v>1.069</v>
      </c>
      <c r="BA73" s="35">
        <v>0</v>
      </c>
      <c r="BB73" s="35">
        <v>0</v>
      </c>
      <c r="BC73" s="35">
        <v>261.11799999999999</v>
      </c>
      <c r="BD73" s="35">
        <v>0.18099999999999999</v>
      </c>
      <c r="BE73" s="35">
        <v>1.046</v>
      </c>
      <c r="BF73" s="35">
        <v>20.373000000000001</v>
      </c>
      <c r="BG73" s="35">
        <v>41.875</v>
      </c>
      <c r="BH73" s="35">
        <v>10.593</v>
      </c>
      <c r="BI73" s="35">
        <v>16.609000000000002</v>
      </c>
      <c r="BJ73" s="35">
        <v>0</v>
      </c>
      <c r="BK73" s="35">
        <v>0</v>
      </c>
      <c r="BL73" s="80">
        <v>0</v>
      </c>
      <c r="BM73" s="81">
        <f t="shared" si="5"/>
        <v>1228.952</v>
      </c>
      <c r="BN73" s="37"/>
      <c r="BO73" s="142">
        <v>1047.0640000000001</v>
      </c>
      <c r="BP73" s="82">
        <f t="shared" si="6"/>
        <v>2496.9949999999999</v>
      </c>
      <c r="BQ73" s="36">
        <f t="shared" si="7"/>
        <v>2496.9949999999999</v>
      </c>
      <c r="BR73" s="83">
        <v>0</v>
      </c>
      <c r="BS73" s="34">
        <v>2496.9949999999999</v>
      </c>
      <c r="BT73" s="84">
        <v>0</v>
      </c>
      <c r="BU73" s="84">
        <v>0</v>
      </c>
      <c r="BV73" s="34">
        <v>0</v>
      </c>
      <c r="BW73" s="85">
        <v>0.99099999999999999</v>
      </c>
      <c r="BX73" s="37">
        <v>0</v>
      </c>
      <c r="BZ73" s="2"/>
    </row>
    <row r="74" spans="1:78">
      <c r="A74" s="60" t="s">
        <v>22</v>
      </c>
      <c r="B74" s="37" t="s">
        <v>284</v>
      </c>
      <c r="C74" s="35">
        <f t="shared" si="4"/>
        <v>2934.502</v>
      </c>
      <c r="D74" s="34"/>
      <c r="E74" s="34"/>
      <c r="F74" s="34"/>
      <c r="G74" s="34"/>
      <c r="H74" s="34"/>
      <c r="I74" s="34"/>
      <c r="J74" s="34"/>
      <c r="K74" s="34"/>
      <c r="L74" s="36">
        <v>0</v>
      </c>
      <c r="M74" s="35">
        <v>0</v>
      </c>
      <c r="N74" s="35">
        <v>0</v>
      </c>
      <c r="O74" s="35">
        <v>0</v>
      </c>
      <c r="P74" s="35">
        <v>8.01</v>
      </c>
      <c r="Q74" s="35">
        <v>0</v>
      </c>
      <c r="R74" s="35">
        <v>0</v>
      </c>
      <c r="S74" s="35">
        <v>180.52699999999999</v>
      </c>
      <c r="T74" s="35">
        <v>0</v>
      </c>
      <c r="U74" s="35">
        <v>0</v>
      </c>
      <c r="V74" s="35">
        <v>0</v>
      </c>
      <c r="W74" s="35">
        <v>0</v>
      </c>
      <c r="X74" s="35">
        <v>2.319</v>
      </c>
      <c r="Y74" s="35">
        <v>6.383</v>
      </c>
      <c r="Z74" s="35">
        <v>68.41</v>
      </c>
      <c r="AA74" s="35">
        <v>6.133</v>
      </c>
      <c r="AB74" s="35">
        <v>0</v>
      </c>
      <c r="AC74" s="35">
        <v>0</v>
      </c>
      <c r="AD74" s="35">
        <v>0</v>
      </c>
      <c r="AE74" s="35">
        <v>2342.9789999999998</v>
      </c>
      <c r="AF74" s="35">
        <v>0</v>
      </c>
      <c r="AG74" s="35">
        <v>0</v>
      </c>
      <c r="AH74" s="35">
        <v>0</v>
      </c>
      <c r="AI74" s="35">
        <v>44.779000000000003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26.959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1.3919999999999999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28.76</v>
      </c>
      <c r="BH74" s="35">
        <v>0</v>
      </c>
      <c r="BI74" s="35">
        <v>0.19900000000000001</v>
      </c>
      <c r="BJ74" s="35">
        <v>0</v>
      </c>
      <c r="BK74" s="35">
        <v>0</v>
      </c>
      <c r="BL74" s="80">
        <v>0</v>
      </c>
      <c r="BM74" s="81">
        <f t="shared" si="5"/>
        <v>2716.85</v>
      </c>
      <c r="BN74" s="37"/>
      <c r="BO74" s="142">
        <v>0</v>
      </c>
      <c r="BP74" s="82">
        <f t="shared" si="6"/>
        <v>119.82899999999999</v>
      </c>
      <c r="BQ74" s="36">
        <f t="shared" si="7"/>
        <v>119.82899999999999</v>
      </c>
      <c r="BR74" s="83">
        <v>0</v>
      </c>
      <c r="BS74" s="34">
        <v>119.82899999999999</v>
      </c>
      <c r="BT74" s="84">
        <v>0</v>
      </c>
      <c r="BU74" s="84">
        <v>0</v>
      </c>
      <c r="BV74" s="34">
        <v>0</v>
      </c>
      <c r="BW74" s="85">
        <v>97.822999999999993</v>
      </c>
      <c r="BX74" s="37">
        <v>0</v>
      </c>
      <c r="BZ74" s="2"/>
    </row>
    <row r="75" spans="1:78">
      <c r="A75" s="60" t="s">
        <v>23</v>
      </c>
      <c r="B75" s="37" t="s">
        <v>285</v>
      </c>
      <c r="C75" s="35">
        <f t="shared" si="4"/>
        <v>18484.869000000002</v>
      </c>
      <c r="D75" s="34"/>
      <c r="E75" s="34"/>
      <c r="F75" s="34"/>
      <c r="G75" s="34"/>
      <c r="H75" s="34"/>
      <c r="I75" s="34"/>
      <c r="J75" s="34"/>
      <c r="K75" s="34"/>
      <c r="L75" s="36">
        <v>2.2210000000000001</v>
      </c>
      <c r="M75" s="35">
        <v>633.053</v>
      </c>
      <c r="N75" s="35">
        <v>9.8350000000000009</v>
      </c>
      <c r="O75" s="35">
        <v>42.078000000000003</v>
      </c>
      <c r="P75" s="35">
        <v>20.72</v>
      </c>
      <c r="Q75" s="35">
        <v>0.13800000000000001</v>
      </c>
      <c r="R75" s="35">
        <v>1.6279999999999999</v>
      </c>
      <c r="S75" s="35">
        <v>8.1240000000000006</v>
      </c>
      <c r="T75" s="35">
        <v>0</v>
      </c>
      <c r="U75" s="35">
        <v>6.5810000000000004</v>
      </c>
      <c r="V75" s="35">
        <v>1.8260000000000001</v>
      </c>
      <c r="W75" s="35">
        <v>1.6279999999999999</v>
      </c>
      <c r="X75" s="35">
        <v>24.225000000000001</v>
      </c>
      <c r="Y75" s="35">
        <v>6.91</v>
      </c>
      <c r="Z75" s="35">
        <v>0.183</v>
      </c>
      <c r="AA75" s="35">
        <v>1.7589999999999999</v>
      </c>
      <c r="AB75" s="35">
        <v>2.0129999999999999</v>
      </c>
      <c r="AC75" s="35">
        <v>2873.6509999999998</v>
      </c>
      <c r="AD75" s="35">
        <v>13.724</v>
      </c>
      <c r="AE75" s="35">
        <v>348.80799999999999</v>
      </c>
      <c r="AF75" s="35">
        <v>28.506</v>
      </c>
      <c r="AG75" s="35">
        <v>23.465</v>
      </c>
      <c r="AH75" s="35">
        <v>97.257000000000005</v>
      </c>
      <c r="AI75" s="35">
        <v>111.355</v>
      </c>
      <c r="AJ75" s="35">
        <v>2564.7860000000001</v>
      </c>
      <c r="AK75" s="35">
        <v>124.014</v>
      </c>
      <c r="AL75" s="35">
        <v>998.49199999999996</v>
      </c>
      <c r="AM75" s="35">
        <v>83.674000000000007</v>
      </c>
      <c r="AN75" s="35">
        <v>2.573</v>
      </c>
      <c r="AO75" s="35">
        <v>140.89400000000001</v>
      </c>
      <c r="AP75" s="35">
        <v>22.253</v>
      </c>
      <c r="AQ75" s="35">
        <v>11.137</v>
      </c>
      <c r="AR75" s="35">
        <v>35.667000000000002</v>
      </c>
      <c r="AS75" s="35">
        <v>2.36</v>
      </c>
      <c r="AT75" s="35">
        <v>19.89</v>
      </c>
      <c r="AU75" s="35">
        <v>3.97</v>
      </c>
      <c r="AV75" s="35">
        <v>1.4770000000000001</v>
      </c>
      <c r="AW75" s="35">
        <v>4.54</v>
      </c>
      <c r="AX75" s="35">
        <v>6.4950000000000001</v>
      </c>
      <c r="AY75" s="35">
        <v>0.152</v>
      </c>
      <c r="AZ75" s="35">
        <v>30.826000000000001</v>
      </c>
      <c r="BA75" s="35">
        <v>41.613999999999997</v>
      </c>
      <c r="BB75" s="35">
        <v>19.312000000000001</v>
      </c>
      <c r="BC75" s="35">
        <v>335.55799999999999</v>
      </c>
      <c r="BD75" s="35">
        <v>1.9419999999999999</v>
      </c>
      <c r="BE75" s="35">
        <v>25.663</v>
      </c>
      <c r="BF75" s="35">
        <v>33.918999999999997</v>
      </c>
      <c r="BG75" s="35">
        <v>4.5350000000000001</v>
      </c>
      <c r="BH75" s="35">
        <v>7.41</v>
      </c>
      <c r="BI75" s="35">
        <v>37.183999999999997</v>
      </c>
      <c r="BJ75" s="35">
        <v>0</v>
      </c>
      <c r="BK75" s="35">
        <v>0</v>
      </c>
      <c r="BL75" s="80">
        <v>0</v>
      </c>
      <c r="BM75" s="81">
        <f t="shared" si="5"/>
        <v>8820.0250000000015</v>
      </c>
      <c r="BN75" s="37"/>
      <c r="BO75" s="142">
        <v>6235</v>
      </c>
      <c r="BP75" s="82">
        <f t="shared" si="6"/>
        <v>3395.8710000000001</v>
      </c>
      <c r="BQ75" s="36">
        <f t="shared" si="7"/>
        <v>3395.8710000000001</v>
      </c>
      <c r="BR75" s="83">
        <v>0</v>
      </c>
      <c r="BS75" s="34">
        <v>3395.8710000000001</v>
      </c>
      <c r="BT75" s="84">
        <v>0</v>
      </c>
      <c r="BU75" s="84">
        <v>0</v>
      </c>
      <c r="BV75" s="34">
        <v>0</v>
      </c>
      <c r="BW75" s="85">
        <v>33.972999999999999</v>
      </c>
      <c r="BX75" s="37">
        <v>0</v>
      </c>
      <c r="BZ75" s="2"/>
    </row>
    <row r="76" spans="1:78">
      <c r="A76" s="60" t="s">
        <v>24</v>
      </c>
      <c r="B76" s="37" t="s">
        <v>147</v>
      </c>
      <c r="C76" s="35">
        <f t="shared" si="4"/>
        <v>6036.7800000000016</v>
      </c>
      <c r="D76" s="34"/>
      <c r="E76" s="34"/>
      <c r="F76" s="34"/>
      <c r="G76" s="34"/>
      <c r="H76" s="34"/>
      <c r="I76" s="34"/>
      <c r="J76" s="34"/>
      <c r="K76" s="34"/>
      <c r="L76" s="36">
        <v>419.959</v>
      </c>
      <c r="M76" s="35">
        <v>0</v>
      </c>
      <c r="N76" s="35">
        <v>0.188</v>
      </c>
      <c r="O76" s="35">
        <v>243.48400000000001</v>
      </c>
      <c r="P76" s="35">
        <v>300.10300000000001</v>
      </c>
      <c r="Q76" s="35">
        <v>0.112</v>
      </c>
      <c r="R76" s="35">
        <v>5.8479999999999999</v>
      </c>
      <c r="S76" s="35">
        <v>11.047000000000001</v>
      </c>
      <c r="T76" s="35">
        <v>0</v>
      </c>
      <c r="U76" s="35">
        <v>469.31900000000002</v>
      </c>
      <c r="V76" s="35">
        <v>99.363</v>
      </c>
      <c r="W76" s="35">
        <v>107.093</v>
      </c>
      <c r="X76" s="35">
        <v>0.38200000000000001</v>
      </c>
      <c r="Y76" s="35">
        <v>2.8</v>
      </c>
      <c r="Z76" s="35">
        <v>2.8069999999999999</v>
      </c>
      <c r="AA76" s="35">
        <v>229.91</v>
      </c>
      <c r="AB76" s="35">
        <v>29.001000000000001</v>
      </c>
      <c r="AC76" s="35">
        <v>0.52200000000000002</v>
      </c>
      <c r="AD76" s="35">
        <v>0</v>
      </c>
      <c r="AE76" s="35">
        <v>839.42399999999998</v>
      </c>
      <c r="AF76" s="35">
        <v>47.390999999999998</v>
      </c>
      <c r="AG76" s="35">
        <v>2.899</v>
      </c>
      <c r="AH76" s="35">
        <v>0.94099999999999995</v>
      </c>
      <c r="AI76" s="35">
        <v>22.853000000000002</v>
      </c>
      <c r="AJ76" s="35">
        <v>0.86</v>
      </c>
      <c r="AK76" s="35">
        <v>2.036</v>
      </c>
      <c r="AL76" s="35">
        <v>6.532</v>
      </c>
      <c r="AM76" s="35">
        <v>81.195999999999998</v>
      </c>
      <c r="AN76" s="35">
        <v>0.89</v>
      </c>
      <c r="AO76" s="35">
        <v>292.76</v>
      </c>
      <c r="AP76" s="35">
        <v>16.8</v>
      </c>
      <c r="AQ76" s="35">
        <v>3.2000000000000001E-2</v>
      </c>
      <c r="AR76" s="35">
        <v>0</v>
      </c>
      <c r="AS76" s="35">
        <v>0.126</v>
      </c>
      <c r="AT76" s="35">
        <v>0</v>
      </c>
      <c r="AU76" s="35">
        <v>0</v>
      </c>
      <c r="AV76" s="35">
        <v>7.2999999999999995E-2</v>
      </c>
      <c r="AW76" s="35">
        <v>3.9430000000000001</v>
      </c>
      <c r="AX76" s="35">
        <v>1.972</v>
      </c>
      <c r="AY76" s="35">
        <v>4.7E-2</v>
      </c>
      <c r="AZ76" s="35">
        <v>0.38400000000000001</v>
      </c>
      <c r="BA76" s="35">
        <v>0.86</v>
      </c>
      <c r="BB76" s="35">
        <v>438.17200000000003</v>
      </c>
      <c r="BC76" s="35">
        <v>87.513000000000005</v>
      </c>
      <c r="BD76" s="35">
        <v>4.8849999999999998</v>
      </c>
      <c r="BE76" s="35">
        <v>26.385999999999999</v>
      </c>
      <c r="BF76" s="35">
        <v>302.096</v>
      </c>
      <c r="BG76" s="35">
        <v>45.323999999999998</v>
      </c>
      <c r="BH76" s="35">
        <v>0</v>
      </c>
      <c r="BI76" s="35">
        <v>83.581999999999994</v>
      </c>
      <c r="BJ76" s="35">
        <v>0</v>
      </c>
      <c r="BK76" s="35">
        <v>0</v>
      </c>
      <c r="BL76" s="80">
        <v>0</v>
      </c>
      <c r="BM76" s="81">
        <f t="shared" si="5"/>
        <v>4231.9150000000018</v>
      </c>
      <c r="BN76" s="37"/>
      <c r="BO76" s="142">
        <v>0</v>
      </c>
      <c r="BP76" s="82">
        <f t="shared" si="6"/>
        <v>1778.0530000000001</v>
      </c>
      <c r="BQ76" s="36">
        <f t="shared" si="7"/>
        <v>1778.0530000000001</v>
      </c>
      <c r="BR76" s="83">
        <v>0</v>
      </c>
      <c r="BS76" s="34">
        <v>1778.0530000000001</v>
      </c>
      <c r="BT76" s="84">
        <v>0</v>
      </c>
      <c r="BU76" s="84">
        <v>0</v>
      </c>
      <c r="BV76" s="34">
        <v>0</v>
      </c>
      <c r="BW76" s="85">
        <v>26.812000000000001</v>
      </c>
      <c r="BX76" s="37">
        <v>0</v>
      </c>
      <c r="BZ76" s="2"/>
    </row>
    <row r="77" spans="1:78">
      <c r="A77" s="60" t="s">
        <v>25</v>
      </c>
      <c r="B77" s="37" t="s">
        <v>132</v>
      </c>
      <c r="C77" s="35">
        <f t="shared" si="4"/>
        <v>2142.4009999999998</v>
      </c>
      <c r="D77" s="34"/>
      <c r="E77" s="34"/>
      <c r="F77" s="34"/>
      <c r="G77" s="34"/>
      <c r="H77" s="34"/>
      <c r="I77" s="34"/>
      <c r="J77" s="34"/>
      <c r="K77" s="34"/>
      <c r="L77" s="36">
        <v>32.491999999999997</v>
      </c>
      <c r="M77" s="35">
        <v>0</v>
      </c>
      <c r="N77" s="35">
        <v>0</v>
      </c>
      <c r="O77" s="35">
        <v>4.9649999999999999</v>
      </c>
      <c r="P77" s="35">
        <v>2.84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0.31900000000000001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6.9850000000000003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0.67200000000000004</v>
      </c>
      <c r="AZ77" s="35">
        <v>0</v>
      </c>
      <c r="BA77" s="35">
        <v>0</v>
      </c>
      <c r="BB77" s="35">
        <v>0</v>
      </c>
      <c r="BC77" s="35">
        <v>9.7240000000000002</v>
      </c>
      <c r="BD77" s="35">
        <v>0</v>
      </c>
      <c r="BE77" s="35">
        <v>0.14499999999999999</v>
      </c>
      <c r="BF77" s="35">
        <v>323.346</v>
      </c>
      <c r="BG77" s="35">
        <v>0.20399999999999999</v>
      </c>
      <c r="BH77" s="35">
        <v>4.0410000000000004</v>
      </c>
      <c r="BI77" s="35">
        <v>0.111</v>
      </c>
      <c r="BJ77" s="35">
        <v>0</v>
      </c>
      <c r="BK77" s="35">
        <v>0</v>
      </c>
      <c r="BL77" s="80">
        <v>0</v>
      </c>
      <c r="BM77" s="81">
        <f t="shared" si="5"/>
        <v>385.84399999999999</v>
      </c>
      <c r="BN77" s="37"/>
      <c r="BO77" s="142">
        <v>6.3540000000000001</v>
      </c>
      <c r="BP77" s="82">
        <f t="shared" si="6"/>
        <v>1678.9369999999999</v>
      </c>
      <c r="BQ77" s="36">
        <f t="shared" si="7"/>
        <v>1678.9369999999999</v>
      </c>
      <c r="BR77" s="83">
        <v>0</v>
      </c>
      <c r="BS77" s="34">
        <v>1678.9369999999999</v>
      </c>
      <c r="BT77" s="84">
        <v>0</v>
      </c>
      <c r="BU77" s="84">
        <v>0</v>
      </c>
      <c r="BV77" s="34">
        <v>0</v>
      </c>
      <c r="BW77" s="85">
        <v>71.266000000000005</v>
      </c>
      <c r="BX77" s="37">
        <v>0</v>
      </c>
      <c r="BZ77" s="2"/>
    </row>
    <row r="78" spans="1:78">
      <c r="A78" s="60" t="s">
        <v>26</v>
      </c>
      <c r="B78" s="37" t="s">
        <v>133</v>
      </c>
      <c r="C78" s="35">
        <f t="shared" si="4"/>
        <v>3762.5610000000001</v>
      </c>
      <c r="D78" s="34"/>
      <c r="E78" s="34"/>
      <c r="F78" s="34"/>
      <c r="G78" s="34"/>
      <c r="H78" s="34"/>
      <c r="I78" s="34"/>
      <c r="J78" s="34"/>
      <c r="K78" s="34"/>
      <c r="L78" s="36">
        <v>0</v>
      </c>
      <c r="M78" s="35">
        <v>0</v>
      </c>
      <c r="N78" s="35">
        <v>0</v>
      </c>
      <c r="O78" s="35">
        <v>99.641000000000005</v>
      </c>
      <c r="P78" s="35">
        <v>247.946</v>
      </c>
      <c r="Q78" s="35">
        <v>4.9000000000000002E-2</v>
      </c>
      <c r="R78" s="35">
        <v>5.5E-2</v>
      </c>
      <c r="S78" s="35">
        <v>37.923000000000002</v>
      </c>
      <c r="T78" s="35">
        <v>0</v>
      </c>
      <c r="U78" s="35">
        <v>0</v>
      </c>
      <c r="V78" s="35">
        <v>0</v>
      </c>
      <c r="W78" s="35">
        <v>0</v>
      </c>
      <c r="X78" s="35">
        <v>19.224</v>
      </c>
      <c r="Y78" s="35">
        <v>24.992000000000001</v>
      </c>
      <c r="Z78" s="35">
        <v>0.224</v>
      </c>
      <c r="AA78" s="35">
        <v>0</v>
      </c>
      <c r="AB78" s="35">
        <v>13.529</v>
      </c>
      <c r="AC78" s="35">
        <v>0</v>
      </c>
      <c r="AD78" s="35">
        <v>979.60799999999995</v>
      </c>
      <c r="AE78" s="35">
        <v>853.12900000000002</v>
      </c>
      <c r="AF78" s="35">
        <v>0</v>
      </c>
      <c r="AG78" s="35">
        <v>0</v>
      </c>
      <c r="AH78" s="35">
        <v>0</v>
      </c>
      <c r="AI78" s="35">
        <v>13.308</v>
      </c>
      <c r="AJ78" s="35">
        <v>1075.2049999999999</v>
      </c>
      <c r="AK78" s="35">
        <v>0</v>
      </c>
      <c r="AL78" s="35">
        <v>0</v>
      </c>
      <c r="AM78" s="35">
        <v>16.849</v>
      </c>
      <c r="AN78" s="35">
        <v>0</v>
      </c>
      <c r="AO78" s="35">
        <v>89.28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0.377</v>
      </c>
      <c r="AW78" s="35">
        <v>4.6189999999999998</v>
      </c>
      <c r="AX78" s="35">
        <v>0</v>
      </c>
      <c r="AY78" s="35">
        <v>0</v>
      </c>
      <c r="AZ78" s="35">
        <v>0</v>
      </c>
      <c r="BA78" s="35">
        <v>0</v>
      </c>
      <c r="BB78" s="35">
        <v>0.23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0.17899999999999999</v>
      </c>
      <c r="BJ78" s="35">
        <v>0</v>
      </c>
      <c r="BK78" s="35">
        <v>0</v>
      </c>
      <c r="BL78" s="80">
        <v>0</v>
      </c>
      <c r="BM78" s="81">
        <f t="shared" si="5"/>
        <v>3476.3670000000002</v>
      </c>
      <c r="BN78" s="37"/>
      <c r="BO78" s="142">
        <v>0</v>
      </c>
      <c r="BP78" s="82">
        <f t="shared" si="6"/>
        <v>198.73</v>
      </c>
      <c r="BQ78" s="36">
        <f t="shared" si="7"/>
        <v>198.73</v>
      </c>
      <c r="BR78" s="83">
        <v>0</v>
      </c>
      <c r="BS78" s="34">
        <v>198.73</v>
      </c>
      <c r="BT78" s="84">
        <v>0</v>
      </c>
      <c r="BU78" s="84">
        <v>0</v>
      </c>
      <c r="BV78" s="34">
        <v>0</v>
      </c>
      <c r="BW78" s="85">
        <v>87.463999999999999</v>
      </c>
      <c r="BX78" s="37">
        <v>0</v>
      </c>
      <c r="BZ78" s="2"/>
    </row>
    <row r="79" spans="1:78">
      <c r="A79" s="60" t="s">
        <v>27</v>
      </c>
      <c r="B79" s="37" t="s">
        <v>286</v>
      </c>
      <c r="C79" s="35">
        <f t="shared" si="4"/>
        <v>7945.6590000000006</v>
      </c>
      <c r="D79" s="34"/>
      <c r="E79" s="34"/>
      <c r="F79" s="34"/>
      <c r="G79" s="34"/>
      <c r="H79" s="34"/>
      <c r="I79" s="34"/>
      <c r="J79" s="34"/>
      <c r="K79" s="34"/>
      <c r="L79" s="36">
        <v>0</v>
      </c>
      <c r="M79" s="35">
        <v>0</v>
      </c>
      <c r="N79" s="35">
        <v>0</v>
      </c>
      <c r="O79" s="35">
        <v>4.734</v>
      </c>
      <c r="P79" s="35">
        <v>170.095</v>
      </c>
      <c r="Q79" s="35">
        <v>2E-3</v>
      </c>
      <c r="R79" s="35">
        <v>9.4E-2</v>
      </c>
      <c r="S79" s="35">
        <v>25.291</v>
      </c>
      <c r="T79" s="35">
        <v>0</v>
      </c>
      <c r="U79" s="35">
        <v>0</v>
      </c>
      <c r="V79" s="35">
        <v>0</v>
      </c>
      <c r="W79" s="35">
        <v>0</v>
      </c>
      <c r="X79" s="35">
        <v>240.46700000000001</v>
      </c>
      <c r="Y79" s="35">
        <v>107.756</v>
      </c>
      <c r="Z79" s="35">
        <v>0.48699999999999999</v>
      </c>
      <c r="AA79" s="35">
        <v>0.60099999999999998</v>
      </c>
      <c r="AB79" s="35">
        <v>0</v>
      </c>
      <c r="AC79" s="35">
        <v>0</v>
      </c>
      <c r="AD79" s="35">
        <v>0</v>
      </c>
      <c r="AE79" s="35">
        <v>5325.3590000000004</v>
      </c>
      <c r="AF79" s="35">
        <v>0.221</v>
      </c>
      <c r="AG79" s="35">
        <v>0</v>
      </c>
      <c r="AH79" s="35">
        <v>8.9280000000000008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654.29100000000005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31.242999999999999</v>
      </c>
      <c r="AX79" s="35">
        <v>0</v>
      </c>
      <c r="AY79" s="35">
        <v>0</v>
      </c>
      <c r="AZ79" s="35">
        <v>6.2969999999999997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0.45200000000000001</v>
      </c>
      <c r="BJ79" s="35">
        <v>0</v>
      </c>
      <c r="BK79" s="35">
        <v>0</v>
      </c>
      <c r="BL79" s="80">
        <v>0</v>
      </c>
      <c r="BM79" s="81">
        <f t="shared" si="5"/>
        <v>6576.3180000000002</v>
      </c>
      <c r="BN79" s="37"/>
      <c r="BO79" s="142">
        <v>0</v>
      </c>
      <c r="BP79" s="82">
        <f t="shared" si="6"/>
        <v>255.72800000000001</v>
      </c>
      <c r="BQ79" s="36">
        <f t="shared" si="7"/>
        <v>255.72800000000001</v>
      </c>
      <c r="BR79" s="83">
        <v>0</v>
      </c>
      <c r="BS79" s="34">
        <v>255.72800000000001</v>
      </c>
      <c r="BT79" s="84">
        <v>0</v>
      </c>
      <c r="BU79" s="84">
        <v>0</v>
      </c>
      <c r="BV79" s="34">
        <v>0</v>
      </c>
      <c r="BW79" s="85">
        <v>1113.6130000000001</v>
      </c>
      <c r="BX79" s="37">
        <v>0</v>
      </c>
      <c r="BZ79" s="2"/>
    </row>
    <row r="80" spans="1:78">
      <c r="A80" s="60" t="s">
        <v>28</v>
      </c>
      <c r="B80" s="37" t="s">
        <v>134</v>
      </c>
      <c r="C80" s="35">
        <f t="shared" si="4"/>
        <v>8517.1189999999988</v>
      </c>
      <c r="D80" s="34"/>
      <c r="E80" s="34"/>
      <c r="F80" s="34"/>
      <c r="G80" s="34"/>
      <c r="H80" s="34"/>
      <c r="I80" s="34"/>
      <c r="J80" s="34"/>
      <c r="K80" s="34"/>
      <c r="L80" s="36">
        <v>6.7000000000000004E-2</v>
      </c>
      <c r="M80" s="35">
        <v>0</v>
      </c>
      <c r="N80" s="35">
        <v>0.21</v>
      </c>
      <c r="O80" s="35">
        <v>424.22199999999998</v>
      </c>
      <c r="P80" s="35">
        <v>48.152000000000001</v>
      </c>
      <c r="Q80" s="35">
        <v>4.5999999999999999E-2</v>
      </c>
      <c r="R80" s="35">
        <v>5.6139999999999999</v>
      </c>
      <c r="S80" s="35">
        <v>47.043999999999997</v>
      </c>
      <c r="T80" s="35">
        <v>0</v>
      </c>
      <c r="U80" s="35">
        <v>38.015000000000001</v>
      </c>
      <c r="V80" s="35">
        <v>12.206</v>
      </c>
      <c r="W80" s="35">
        <v>0.47</v>
      </c>
      <c r="X80" s="35">
        <v>0.98399999999999999</v>
      </c>
      <c r="Y80" s="35">
        <v>424.42399999999998</v>
      </c>
      <c r="Z80" s="35">
        <v>1.623</v>
      </c>
      <c r="AA80" s="35">
        <v>13.45</v>
      </c>
      <c r="AB80" s="35">
        <v>78.772999999999996</v>
      </c>
      <c r="AC80" s="35">
        <v>1.452</v>
      </c>
      <c r="AD80" s="35">
        <v>3.3000000000000002E-2</v>
      </c>
      <c r="AE80" s="35">
        <v>1792.8520000000001</v>
      </c>
      <c r="AF80" s="35">
        <v>13.16</v>
      </c>
      <c r="AG80" s="35">
        <v>8.9570000000000007</v>
      </c>
      <c r="AH80" s="35">
        <v>49.402999999999999</v>
      </c>
      <c r="AI80" s="35">
        <v>22.495000000000001</v>
      </c>
      <c r="AJ80" s="35">
        <v>45.646000000000001</v>
      </c>
      <c r="AK80" s="35">
        <v>0.85299999999999998</v>
      </c>
      <c r="AL80" s="35">
        <v>67.340999999999994</v>
      </c>
      <c r="AM80" s="35">
        <v>13.167</v>
      </c>
      <c r="AN80" s="35">
        <v>1E-3</v>
      </c>
      <c r="AO80" s="35">
        <v>403.06799999999998</v>
      </c>
      <c r="AP80" s="35">
        <v>35.984999999999999</v>
      </c>
      <c r="AQ80" s="35">
        <v>4.6079999999999997</v>
      </c>
      <c r="AR80" s="35">
        <v>2.75</v>
      </c>
      <c r="AS80" s="35">
        <v>1.1339999999999999</v>
      </c>
      <c r="AT80" s="35">
        <v>0</v>
      </c>
      <c r="AU80" s="35">
        <v>0</v>
      </c>
      <c r="AV80" s="35">
        <v>0.89600000000000002</v>
      </c>
      <c r="AW80" s="35">
        <v>10.475</v>
      </c>
      <c r="AX80" s="35">
        <v>69.983000000000004</v>
      </c>
      <c r="AY80" s="35">
        <v>7.8E-2</v>
      </c>
      <c r="AZ80" s="35">
        <v>0.47899999999999998</v>
      </c>
      <c r="BA80" s="35">
        <v>2.2309999999999999</v>
      </c>
      <c r="BB80" s="35">
        <v>2.1629999999999998</v>
      </c>
      <c r="BC80" s="35">
        <v>44.470999999999997</v>
      </c>
      <c r="BD80" s="35">
        <v>4.9000000000000002E-2</v>
      </c>
      <c r="BE80" s="35">
        <v>12.959</v>
      </c>
      <c r="BF80" s="35">
        <v>26.266999999999999</v>
      </c>
      <c r="BG80" s="35">
        <v>0.91700000000000004</v>
      </c>
      <c r="BH80" s="35">
        <v>0</v>
      </c>
      <c r="BI80" s="35">
        <v>13.256</v>
      </c>
      <c r="BJ80" s="35">
        <v>0</v>
      </c>
      <c r="BK80" s="35">
        <v>0</v>
      </c>
      <c r="BL80" s="80">
        <v>0</v>
      </c>
      <c r="BM80" s="81">
        <f t="shared" si="5"/>
        <v>3742.4289999999992</v>
      </c>
      <c r="BN80" s="37"/>
      <c r="BO80" s="142">
        <v>0</v>
      </c>
      <c r="BP80" s="82">
        <f t="shared" si="6"/>
        <v>172.89099999999999</v>
      </c>
      <c r="BQ80" s="36">
        <f t="shared" si="7"/>
        <v>172.89099999999999</v>
      </c>
      <c r="BR80" s="83">
        <v>0</v>
      </c>
      <c r="BS80" s="34">
        <v>172.89099999999999</v>
      </c>
      <c r="BT80" s="84">
        <v>0</v>
      </c>
      <c r="BU80" s="84">
        <v>0</v>
      </c>
      <c r="BV80" s="34">
        <v>4428.9139999999998</v>
      </c>
      <c r="BW80" s="85">
        <v>172.88499999999999</v>
      </c>
      <c r="BX80" s="37">
        <v>0</v>
      </c>
      <c r="BZ80" s="2"/>
    </row>
    <row r="81" spans="1:78">
      <c r="A81" s="60" t="s">
        <v>29</v>
      </c>
      <c r="B81" s="37" t="s">
        <v>205</v>
      </c>
      <c r="C81" s="35">
        <f t="shared" si="4"/>
        <v>2923.4590000000003</v>
      </c>
      <c r="D81" s="34"/>
      <c r="E81" s="34"/>
      <c r="F81" s="34"/>
      <c r="G81" s="34"/>
      <c r="H81" s="34"/>
      <c r="I81" s="34"/>
      <c r="J81" s="34"/>
      <c r="K81" s="34"/>
      <c r="L81" s="36">
        <v>0</v>
      </c>
      <c r="M81" s="35">
        <v>0</v>
      </c>
      <c r="N81" s="35">
        <v>0</v>
      </c>
      <c r="O81" s="35">
        <v>0</v>
      </c>
      <c r="P81" s="35">
        <v>230.98599999999999</v>
      </c>
      <c r="Q81" s="35">
        <v>0</v>
      </c>
      <c r="R81" s="35">
        <v>4.7409999999999997</v>
      </c>
      <c r="S81" s="35">
        <v>166.73500000000001</v>
      </c>
      <c r="T81" s="35">
        <v>0</v>
      </c>
      <c r="U81" s="35">
        <v>0.76300000000000001</v>
      </c>
      <c r="V81" s="35">
        <v>0</v>
      </c>
      <c r="W81" s="35">
        <v>0</v>
      </c>
      <c r="X81" s="35">
        <v>0.36399999999999999</v>
      </c>
      <c r="Y81" s="35">
        <v>0</v>
      </c>
      <c r="Z81" s="35">
        <v>318.02999999999997</v>
      </c>
      <c r="AA81" s="35">
        <v>39.04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102.13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20.556000000000001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17.41</v>
      </c>
      <c r="BJ81" s="35">
        <v>0</v>
      </c>
      <c r="BK81" s="35">
        <v>0</v>
      </c>
      <c r="BL81" s="80">
        <v>0</v>
      </c>
      <c r="BM81" s="81">
        <f t="shared" si="5"/>
        <v>900.75499999999988</v>
      </c>
      <c r="BN81" s="37"/>
      <c r="BO81" s="142">
        <v>0</v>
      </c>
      <c r="BP81" s="82">
        <f t="shared" si="6"/>
        <v>1219.96</v>
      </c>
      <c r="BQ81" s="36">
        <f t="shared" si="7"/>
        <v>1219.96</v>
      </c>
      <c r="BR81" s="83">
        <v>0</v>
      </c>
      <c r="BS81" s="34">
        <v>1219.96</v>
      </c>
      <c r="BT81" s="84">
        <v>0</v>
      </c>
      <c r="BU81" s="84">
        <v>0</v>
      </c>
      <c r="BV81" s="34">
        <v>788.4</v>
      </c>
      <c r="BW81" s="85">
        <v>14.343999999999999</v>
      </c>
      <c r="BX81" s="37">
        <v>0</v>
      </c>
      <c r="BZ81" s="2"/>
    </row>
    <row r="82" spans="1:78">
      <c r="A82" s="60" t="s">
        <v>30</v>
      </c>
      <c r="B82" s="37" t="s">
        <v>287</v>
      </c>
      <c r="C82" s="35">
        <f t="shared" si="4"/>
        <v>25076.188000000002</v>
      </c>
      <c r="D82" s="34"/>
      <c r="E82" s="34"/>
      <c r="F82" s="34"/>
      <c r="G82" s="34"/>
      <c r="H82" s="34"/>
      <c r="I82" s="34"/>
      <c r="J82" s="34"/>
      <c r="K82" s="34"/>
      <c r="L82" s="36">
        <v>0.40400000000000003</v>
      </c>
      <c r="M82" s="35">
        <v>2.8159999999999998</v>
      </c>
      <c r="N82" s="35">
        <v>0.90300000000000002</v>
      </c>
      <c r="O82" s="35">
        <v>79.272000000000006</v>
      </c>
      <c r="P82" s="35">
        <v>177.822</v>
      </c>
      <c r="Q82" s="35">
        <v>0.249</v>
      </c>
      <c r="R82" s="35">
        <v>3.1179999999999999</v>
      </c>
      <c r="S82" s="35">
        <v>0.755</v>
      </c>
      <c r="T82" s="35">
        <v>0</v>
      </c>
      <c r="U82" s="35">
        <v>26.852</v>
      </c>
      <c r="V82" s="35">
        <v>7.7750000000000004</v>
      </c>
      <c r="W82" s="35">
        <v>0.34699999999999998</v>
      </c>
      <c r="X82" s="35">
        <v>6.9359999999999999</v>
      </c>
      <c r="Y82" s="35">
        <v>0.79800000000000004</v>
      </c>
      <c r="Z82" s="35">
        <v>0.36899999999999999</v>
      </c>
      <c r="AA82" s="35">
        <v>125.005</v>
      </c>
      <c r="AB82" s="35">
        <v>3.911</v>
      </c>
      <c r="AC82" s="35">
        <v>302.29599999999999</v>
      </c>
      <c r="AD82" s="35">
        <v>175.44300000000001</v>
      </c>
      <c r="AE82" s="35">
        <v>268.084</v>
      </c>
      <c r="AF82" s="35">
        <v>30.015000000000001</v>
      </c>
      <c r="AG82" s="35">
        <v>14.33</v>
      </c>
      <c r="AH82" s="35">
        <v>164.19</v>
      </c>
      <c r="AI82" s="35">
        <v>91.962999999999994</v>
      </c>
      <c r="AJ82" s="35">
        <v>2256.777</v>
      </c>
      <c r="AK82" s="35">
        <v>3.5179999999999998</v>
      </c>
      <c r="AL82" s="35">
        <v>7.8959999999999999</v>
      </c>
      <c r="AM82" s="35">
        <v>51.835000000000001</v>
      </c>
      <c r="AN82" s="35">
        <v>12.432</v>
      </c>
      <c r="AO82" s="35">
        <v>179.38499999999999</v>
      </c>
      <c r="AP82" s="35">
        <v>22.707000000000001</v>
      </c>
      <c r="AQ82" s="35">
        <v>49.845999999999997</v>
      </c>
      <c r="AR82" s="35">
        <v>351.62200000000001</v>
      </c>
      <c r="AS82" s="35">
        <v>414.988</v>
      </c>
      <c r="AT82" s="35">
        <v>180.77699999999999</v>
      </c>
      <c r="AU82" s="35">
        <v>26.135000000000002</v>
      </c>
      <c r="AV82" s="35">
        <v>10.349</v>
      </c>
      <c r="AW82" s="35">
        <v>2.5190000000000001</v>
      </c>
      <c r="AX82" s="35">
        <v>92.188999999999993</v>
      </c>
      <c r="AY82" s="35">
        <v>0.09</v>
      </c>
      <c r="AZ82" s="35">
        <v>79.491</v>
      </c>
      <c r="BA82" s="35">
        <v>69.811999999999998</v>
      </c>
      <c r="BB82" s="35">
        <v>14.815</v>
      </c>
      <c r="BC82" s="35">
        <v>300.94900000000001</v>
      </c>
      <c r="BD82" s="35">
        <v>4.3609999999999998</v>
      </c>
      <c r="BE82" s="35">
        <v>75.682000000000002</v>
      </c>
      <c r="BF82" s="35">
        <v>143.22399999999999</v>
      </c>
      <c r="BG82" s="35">
        <v>5.984</v>
      </c>
      <c r="BH82" s="35">
        <v>8.8179999999999996</v>
      </c>
      <c r="BI82" s="35">
        <v>24.715</v>
      </c>
      <c r="BJ82" s="35">
        <v>0</v>
      </c>
      <c r="BK82" s="35">
        <v>0</v>
      </c>
      <c r="BL82" s="80">
        <v>0</v>
      </c>
      <c r="BM82" s="81">
        <f t="shared" si="5"/>
        <v>5874.5690000000013</v>
      </c>
      <c r="BN82" s="37"/>
      <c r="BO82" s="142">
        <v>13.93</v>
      </c>
      <c r="BP82" s="82">
        <f t="shared" si="6"/>
        <v>7539.0280000000002</v>
      </c>
      <c r="BQ82" s="36">
        <f t="shared" si="7"/>
        <v>7539.0280000000002</v>
      </c>
      <c r="BR82" s="83">
        <v>0</v>
      </c>
      <c r="BS82" s="34">
        <v>7539.0280000000002</v>
      </c>
      <c r="BT82" s="84">
        <v>0</v>
      </c>
      <c r="BU82" s="84">
        <v>0</v>
      </c>
      <c r="BV82" s="34">
        <v>11618.880999999999</v>
      </c>
      <c r="BW82" s="85">
        <v>29.78</v>
      </c>
      <c r="BX82" s="37">
        <v>0</v>
      </c>
      <c r="BZ82" s="2"/>
    </row>
    <row r="83" spans="1:78">
      <c r="A83" s="60" t="s">
        <v>31</v>
      </c>
      <c r="B83" s="37" t="s">
        <v>135</v>
      </c>
      <c r="C83" s="35">
        <f t="shared" si="4"/>
        <v>1300.4340000000002</v>
      </c>
      <c r="D83" s="34"/>
      <c r="E83" s="34"/>
      <c r="F83" s="34"/>
      <c r="G83" s="34"/>
      <c r="H83" s="34"/>
      <c r="I83" s="34"/>
      <c r="J83" s="34"/>
      <c r="K83" s="34"/>
      <c r="L83" s="36">
        <v>6.851</v>
      </c>
      <c r="M83" s="35">
        <v>107.291</v>
      </c>
      <c r="N83" s="35">
        <v>18.841000000000001</v>
      </c>
      <c r="O83" s="35">
        <v>23.190999999999999</v>
      </c>
      <c r="P83" s="35">
        <v>2.3759999999999999</v>
      </c>
      <c r="Q83" s="35">
        <v>0.504</v>
      </c>
      <c r="R83" s="35">
        <v>2.2959999999999998</v>
      </c>
      <c r="S83" s="35">
        <v>2.0840000000000001</v>
      </c>
      <c r="T83" s="35">
        <v>0</v>
      </c>
      <c r="U83" s="35">
        <v>4.6740000000000004</v>
      </c>
      <c r="V83" s="35">
        <v>10.691000000000001</v>
      </c>
      <c r="W83" s="35">
        <v>1.1080000000000001</v>
      </c>
      <c r="X83" s="35">
        <v>32.701999999999998</v>
      </c>
      <c r="Y83" s="35">
        <v>7.1790000000000003</v>
      </c>
      <c r="Z83" s="35">
        <v>0.33800000000000002</v>
      </c>
      <c r="AA83" s="35">
        <v>0</v>
      </c>
      <c r="AB83" s="35">
        <v>0.78800000000000003</v>
      </c>
      <c r="AC83" s="35">
        <v>31.759</v>
      </c>
      <c r="AD83" s="35">
        <v>25.006</v>
      </c>
      <c r="AE83" s="35">
        <v>22.169</v>
      </c>
      <c r="AF83" s="35">
        <v>10.305999999999999</v>
      </c>
      <c r="AG83" s="35">
        <v>9.0269999999999992</v>
      </c>
      <c r="AH83" s="35">
        <v>12.265000000000001</v>
      </c>
      <c r="AI83" s="35">
        <v>15.478</v>
      </c>
      <c r="AJ83" s="35">
        <v>0</v>
      </c>
      <c r="AK83" s="35">
        <v>160.51400000000001</v>
      </c>
      <c r="AL83" s="35">
        <v>298.89499999999998</v>
      </c>
      <c r="AM83" s="35">
        <v>32.515000000000001</v>
      </c>
      <c r="AN83" s="35">
        <v>0.84499999999999997</v>
      </c>
      <c r="AO83" s="35">
        <v>20.423999999999999</v>
      </c>
      <c r="AP83" s="35">
        <v>9.9939999999999998</v>
      </c>
      <c r="AQ83" s="35">
        <v>4.0110000000000001</v>
      </c>
      <c r="AR83" s="35">
        <v>67.046000000000006</v>
      </c>
      <c r="AS83" s="35">
        <v>7.7919999999999998</v>
      </c>
      <c r="AT83" s="35">
        <v>0</v>
      </c>
      <c r="AU83" s="35">
        <v>10.382999999999999</v>
      </c>
      <c r="AV83" s="35">
        <v>3.7410000000000001</v>
      </c>
      <c r="AW83" s="35">
        <v>4.8970000000000002</v>
      </c>
      <c r="AX83" s="35">
        <v>2.3730000000000002</v>
      </c>
      <c r="AY83" s="35">
        <v>0</v>
      </c>
      <c r="AZ83" s="35">
        <v>30.698</v>
      </c>
      <c r="BA83" s="35">
        <v>9.9540000000000006</v>
      </c>
      <c r="BB83" s="35">
        <v>2.0720000000000001</v>
      </c>
      <c r="BC83" s="35">
        <v>80.403000000000006</v>
      </c>
      <c r="BD83" s="35">
        <v>1.6240000000000001</v>
      </c>
      <c r="BE83" s="35">
        <v>15.327</v>
      </c>
      <c r="BF83" s="35">
        <v>22.414000000000001</v>
      </c>
      <c r="BG83" s="35">
        <v>4.8460000000000001</v>
      </c>
      <c r="BH83" s="35">
        <v>0</v>
      </c>
      <c r="BI83" s="35">
        <v>10.986000000000001</v>
      </c>
      <c r="BJ83" s="35">
        <v>0</v>
      </c>
      <c r="BK83" s="35">
        <v>0</v>
      </c>
      <c r="BL83" s="80">
        <v>0</v>
      </c>
      <c r="BM83" s="81">
        <f t="shared" si="5"/>
        <v>1148.6780000000001</v>
      </c>
      <c r="BN83" s="37"/>
      <c r="BO83" s="142">
        <v>117.593</v>
      </c>
      <c r="BP83" s="82">
        <f t="shared" si="6"/>
        <v>0</v>
      </c>
      <c r="BQ83" s="36">
        <f t="shared" si="7"/>
        <v>0</v>
      </c>
      <c r="BR83" s="83">
        <v>0</v>
      </c>
      <c r="BS83" s="34">
        <v>0</v>
      </c>
      <c r="BT83" s="84">
        <v>0</v>
      </c>
      <c r="BU83" s="84">
        <v>0</v>
      </c>
      <c r="BV83" s="34">
        <v>34.162999999999997</v>
      </c>
      <c r="BW83" s="85">
        <v>0</v>
      </c>
      <c r="BX83" s="37">
        <v>0</v>
      </c>
      <c r="BZ83" s="2"/>
    </row>
    <row r="84" spans="1:78">
      <c r="A84" s="60" t="s">
        <v>32</v>
      </c>
      <c r="B84" s="37" t="s">
        <v>207</v>
      </c>
      <c r="C84" s="35">
        <f t="shared" si="4"/>
        <v>9089.2650000000012</v>
      </c>
      <c r="D84" s="34"/>
      <c r="E84" s="34"/>
      <c r="F84" s="34"/>
      <c r="G84" s="34"/>
      <c r="H84" s="34"/>
      <c r="I84" s="34"/>
      <c r="J84" s="34"/>
      <c r="K84" s="34"/>
      <c r="L84" s="36">
        <v>5.6130000000000004</v>
      </c>
      <c r="M84" s="35">
        <v>276.89800000000002</v>
      </c>
      <c r="N84" s="35">
        <v>52.965000000000003</v>
      </c>
      <c r="O84" s="35">
        <v>151.06899999999999</v>
      </c>
      <c r="P84" s="35">
        <v>37.005000000000003</v>
      </c>
      <c r="Q84" s="35">
        <v>0.69899999999999995</v>
      </c>
      <c r="R84" s="35">
        <v>15.038</v>
      </c>
      <c r="S84" s="35">
        <v>12.576000000000001</v>
      </c>
      <c r="T84" s="35">
        <v>0</v>
      </c>
      <c r="U84" s="35">
        <v>15.731999999999999</v>
      </c>
      <c r="V84" s="35">
        <v>22.202000000000002</v>
      </c>
      <c r="W84" s="35">
        <v>5.0880000000000001</v>
      </c>
      <c r="X84" s="35">
        <v>4.5060000000000002</v>
      </c>
      <c r="Y84" s="35">
        <v>3.895</v>
      </c>
      <c r="Z84" s="35">
        <v>1.4390000000000001</v>
      </c>
      <c r="AA84" s="35">
        <v>8.1519999999999992</v>
      </c>
      <c r="AB84" s="35">
        <v>20.882000000000001</v>
      </c>
      <c r="AC84" s="35">
        <v>564.47299999999996</v>
      </c>
      <c r="AD84" s="35">
        <v>49.314999999999998</v>
      </c>
      <c r="AE84" s="35">
        <v>493.74599999999998</v>
      </c>
      <c r="AF84" s="35">
        <v>23.141999999999999</v>
      </c>
      <c r="AG84" s="35">
        <v>37.436999999999998</v>
      </c>
      <c r="AH84" s="35">
        <v>80.971000000000004</v>
      </c>
      <c r="AI84" s="35">
        <v>243.22200000000001</v>
      </c>
      <c r="AJ84" s="35">
        <v>70.085999999999999</v>
      </c>
      <c r="AK84" s="35">
        <v>2.419</v>
      </c>
      <c r="AL84" s="35">
        <v>16.437000000000001</v>
      </c>
      <c r="AM84" s="35">
        <v>250.11600000000001</v>
      </c>
      <c r="AN84" s="35">
        <v>6.6849999999999996</v>
      </c>
      <c r="AO84" s="35">
        <v>983.93799999999999</v>
      </c>
      <c r="AP84" s="35">
        <v>149.119</v>
      </c>
      <c r="AQ84" s="35">
        <v>35.357999999999997</v>
      </c>
      <c r="AR84" s="35">
        <v>327.31599999999997</v>
      </c>
      <c r="AS84" s="35">
        <v>3.508</v>
      </c>
      <c r="AT84" s="35">
        <v>220.678</v>
      </c>
      <c r="AU84" s="35">
        <v>22.024999999999999</v>
      </c>
      <c r="AV84" s="35">
        <v>7.9560000000000004</v>
      </c>
      <c r="AW84" s="35">
        <v>14.475</v>
      </c>
      <c r="AX84" s="35">
        <v>15.183</v>
      </c>
      <c r="AY84" s="35">
        <v>0.13500000000000001</v>
      </c>
      <c r="AZ84" s="35">
        <v>2.427</v>
      </c>
      <c r="BA84" s="35">
        <v>8.2230000000000008</v>
      </c>
      <c r="BB84" s="35">
        <v>4.76</v>
      </c>
      <c r="BC84" s="35">
        <v>458.90800000000002</v>
      </c>
      <c r="BD84" s="35">
        <v>14.708</v>
      </c>
      <c r="BE84" s="35">
        <v>66.784999999999997</v>
      </c>
      <c r="BF84" s="35">
        <v>68.959000000000003</v>
      </c>
      <c r="BG84" s="35">
        <v>4.1619999999999999</v>
      </c>
      <c r="BH84" s="35">
        <v>8.3689999999999998</v>
      </c>
      <c r="BI84" s="35">
        <v>76.102999999999994</v>
      </c>
      <c r="BJ84" s="35">
        <v>0</v>
      </c>
      <c r="BK84" s="35">
        <v>0</v>
      </c>
      <c r="BL84" s="80">
        <v>0</v>
      </c>
      <c r="BM84" s="81">
        <f t="shared" si="5"/>
        <v>4964.9029999999993</v>
      </c>
      <c r="BN84" s="37"/>
      <c r="BO84" s="142">
        <v>0</v>
      </c>
      <c r="BP84" s="82">
        <f t="shared" si="6"/>
        <v>4111.7780000000002</v>
      </c>
      <c r="BQ84" s="36">
        <f t="shared" si="7"/>
        <v>4111.7780000000002</v>
      </c>
      <c r="BR84" s="83">
        <v>0</v>
      </c>
      <c r="BS84" s="34">
        <v>4111.7780000000002</v>
      </c>
      <c r="BT84" s="84">
        <v>0</v>
      </c>
      <c r="BU84" s="84">
        <v>0</v>
      </c>
      <c r="BV84" s="34">
        <v>0</v>
      </c>
      <c r="BW84" s="85">
        <v>12.584</v>
      </c>
      <c r="BX84" s="37">
        <v>0</v>
      </c>
      <c r="BZ84" s="2"/>
    </row>
    <row r="85" spans="1:78">
      <c r="A85" s="60" t="s">
        <v>33</v>
      </c>
      <c r="B85" s="37" t="s">
        <v>136</v>
      </c>
      <c r="C85" s="35">
        <f t="shared" si="4"/>
        <v>3328.9450000000006</v>
      </c>
      <c r="D85" s="34"/>
      <c r="E85" s="34"/>
      <c r="F85" s="34"/>
      <c r="G85" s="34"/>
      <c r="H85" s="34"/>
      <c r="I85" s="34"/>
      <c r="J85" s="34"/>
      <c r="K85" s="34"/>
      <c r="L85" s="36">
        <v>270.80900000000003</v>
      </c>
      <c r="M85" s="35">
        <v>19.559000000000001</v>
      </c>
      <c r="N85" s="35">
        <v>0.24199999999999999</v>
      </c>
      <c r="O85" s="35">
        <v>52.433</v>
      </c>
      <c r="P85" s="35">
        <v>2.0659999999999998</v>
      </c>
      <c r="Q85" s="35">
        <v>0.06</v>
      </c>
      <c r="R85" s="35">
        <v>0.95499999999999996</v>
      </c>
      <c r="S85" s="35">
        <v>3.028</v>
      </c>
      <c r="T85" s="35">
        <v>0</v>
      </c>
      <c r="U85" s="35">
        <v>2.8490000000000002</v>
      </c>
      <c r="V85" s="35">
        <v>0.745</v>
      </c>
      <c r="W85" s="35">
        <v>0.19900000000000001</v>
      </c>
      <c r="X85" s="35">
        <v>11.535</v>
      </c>
      <c r="Y85" s="35">
        <v>1.244</v>
      </c>
      <c r="Z85" s="35">
        <v>7.5999999999999998E-2</v>
      </c>
      <c r="AA85" s="35">
        <v>2.903</v>
      </c>
      <c r="AB85" s="35">
        <v>3.8849999999999998</v>
      </c>
      <c r="AC85" s="35">
        <v>13.02</v>
      </c>
      <c r="AD85" s="35">
        <v>0</v>
      </c>
      <c r="AE85" s="35">
        <v>216.89</v>
      </c>
      <c r="AF85" s="35">
        <v>19.302</v>
      </c>
      <c r="AG85" s="35">
        <v>13.201000000000001</v>
      </c>
      <c r="AH85" s="35">
        <v>32.000999999999998</v>
      </c>
      <c r="AI85" s="35">
        <v>121.867</v>
      </c>
      <c r="AJ85" s="35">
        <v>14.013999999999999</v>
      </c>
      <c r="AK85" s="35">
        <v>3.1190000000000002</v>
      </c>
      <c r="AL85" s="35">
        <v>2.8380000000000001</v>
      </c>
      <c r="AM85" s="35">
        <v>93.998000000000005</v>
      </c>
      <c r="AN85" s="35">
        <v>2.306</v>
      </c>
      <c r="AO85" s="35">
        <v>608.24400000000003</v>
      </c>
      <c r="AP85" s="35">
        <v>55.186</v>
      </c>
      <c r="AQ85" s="35">
        <v>4.577</v>
      </c>
      <c r="AR85" s="35">
        <v>8.8919999999999995</v>
      </c>
      <c r="AS85" s="35">
        <v>0.96</v>
      </c>
      <c r="AT85" s="35">
        <v>23.294</v>
      </c>
      <c r="AU85" s="35">
        <v>2.2440000000000002</v>
      </c>
      <c r="AV85" s="35">
        <v>0.40699999999999997</v>
      </c>
      <c r="AW85" s="35">
        <v>4.32</v>
      </c>
      <c r="AX85" s="35">
        <v>5.6769999999999996</v>
      </c>
      <c r="AY85" s="35">
        <v>2.7E-2</v>
      </c>
      <c r="AZ85" s="35">
        <v>1.361</v>
      </c>
      <c r="BA85" s="35">
        <v>4.8280000000000003</v>
      </c>
      <c r="BB85" s="35">
        <v>1.708</v>
      </c>
      <c r="BC85" s="35">
        <v>159.63900000000001</v>
      </c>
      <c r="BD85" s="35">
        <v>3.1869999999999998</v>
      </c>
      <c r="BE85" s="35">
        <v>36.39</v>
      </c>
      <c r="BF85" s="35">
        <v>32.402000000000001</v>
      </c>
      <c r="BG85" s="35">
        <v>2.278</v>
      </c>
      <c r="BH85" s="35">
        <v>6.8360000000000003</v>
      </c>
      <c r="BI85" s="35">
        <v>59.88</v>
      </c>
      <c r="BJ85" s="35">
        <v>0</v>
      </c>
      <c r="BK85" s="35">
        <v>0</v>
      </c>
      <c r="BL85" s="80">
        <v>0</v>
      </c>
      <c r="BM85" s="81">
        <f t="shared" si="5"/>
        <v>1927.4810000000004</v>
      </c>
      <c r="BN85" s="37"/>
      <c r="BO85" s="142">
        <v>0</v>
      </c>
      <c r="BP85" s="82">
        <f t="shared" si="6"/>
        <v>1401.4639999999999</v>
      </c>
      <c r="BQ85" s="36">
        <f t="shared" si="7"/>
        <v>1401.4639999999999</v>
      </c>
      <c r="BR85" s="83">
        <v>0</v>
      </c>
      <c r="BS85" s="34">
        <v>1401.4639999999999</v>
      </c>
      <c r="BT85" s="84">
        <v>0</v>
      </c>
      <c r="BU85" s="84">
        <v>0</v>
      </c>
      <c r="BV85" s="34">
        <v>0</v>
      </c>
      <c r="BW85" s="85">
        <v>0</v>
      </c>
      <c r="BX85" s="37">
        <v>0</v>
      </c>
      <c r="BZ85" s="2"/>
    </row>
    <row r="86" spans="1:78">
      <c r="A86" s="60" t="s">
        <v>34</v>
      </c>
      <c r="B86" s="37" t="s">
        <v>197</v>
      </c>
      <c r="C86" s="35">
        <f t="shared" si="4"/>
        <v>36357.556000000004</v>
      </c>
      <c r="D86" s="34"/>
      <c r="E86" s="34"/>
      <c r="F86" s="34"/>
      <c r="G86" s="34"/>
      <c r="H86" s="34"/>
      <c r="I86" s="34"/>
      <c r="J86" s="34"/>
      <c r="K86" s="34"/>
      <c r="L86" s="36">
        <v>0.123</v>
      </c>
      <c r="M86" s="35">
        <v>0</v>
      </c>
      <c r="N86" s="35">
        <v>0</v>
      </c>
      <c r="O86" s="35">
        <v>25.042999999999999</v>
      </c>
      <c r="P86" s="35">
        <v>19.358000000000001</v>
      </c>
      <c r="Q86" s="35">
        <v>9.8000000000000004E-2</v>
      </c>
      <c r="R86" s="35">
        <v>1.0629999999999999</v>
      </c>
      <c r="S86" s="35">
        <v>2.7040000000000002</v>
      </c>
      <c r="T86" s="35">
        <v>0</v>
      </c>
      <c r="U86" s="35">
        <v>3.48</v>
      </c>
      <c r="V86" s="35">
        <v>3.1349999999999998</v>
      </c>
      <c r="W86" s="35">
        <v>0.28499999999999998</v>
      </c>
      <c r="X86" s="35">
        <v>0.439</v>
      </c>
      <c r="Y86" s="35">
        <v>5.0890000000000004</v>
      </c>
      <c r="Z86" s="35">
        <v>0.51</v>
      </c>
      <c r="AA86" s="35">
        <v>8.0459999999999994</v>
      </c>
      <c r="AB86" s="35">
        <v>11.132</v>
      </c>
      <c r="AC86" s="35">
        <v>0</v>
      </c>
      <c r="AD86" s="35">
        <v>4.9980000000000002</v>
      </c>
      <c r="AE86" s="35">
        <v>7171.4960000000001</v>
      </c>
      <c r="AF86" s="35">
        <v>3.6230000000000002</v>
      </c>
      <c r="AG86" s="35">
        <v>10.984999999999999</v>
      </c>
      <c r="AH86" s="35">
        <v>46.414999999999999</v>
      </c>
      <c r="AI86" s="35">
        <v>42.396999999999998</v>
      </c>
      <c r="AJ86" s="35">
        <v>0.72499999999999998</v>
      </c>
      <c r="AK86" s="35">
        <v>0</v>
      </c>
      <c r="AL86" s="35">
        <v>2.8460000000000001</v>
      </c>
      <c r="AM86" s="35">
        <v>7.0000000000000001E-3</v>
      </c>
      <c r="AN86" s="35">
        <v>2.5859999999999999</v>
      </c>
      <c r="AO86" s="35">
        <v>639.96100000000001</v>
      </c>
      <c r="AP86" s="35">
        <v>25.989000000000001</v>
      </c>
      <c r="AQ86" s="35">
        <v>10.167</v>
      </c>
      <c r="AR86" s="35">
        <v>62.395000000000003</v>
      </c>
      <c r="AS86" s="35">
        <v>1.1319999999999999</v>
      </c>
      <c r="AT86" s="35">
        <v>0</v>
      </c>
      <c r="AU86" s="35">
        <v>5.7549999999999999</v>
      </c>
      <c r="AV86" s="35">
        <v>1.69</v>
      </c>
      <c r="AW86" s="35">
        <v>85.587000000000003</v>
      </c>
      <c r="AX86" s="35">
        <v>589.44600000000003</v>
      </c>
      <c r="AY86" s="35">
        <v>0.32100000000000001</v>
      </c>
      <c r="AZ86" s="35">
        <v>11.816000000000001</v>
      </c>
      <c r="BA86" s="35">
        <v>42.182000000000002</v>
      </c>
      <c r="BB86" s="35">
        <v>6.3550000000000004</v>
      </c>
      <c r="BC86" s="35">
        <v>43.771000000000001</v>
      </c>
      <c r="BD86" s="35">
        <v>1.8160000000000001</v>
      </c>
      <c r="BE86" s="35">
        <v>16.922000000000001</v>
      </c>
      <c r="BF86" s="35">
        <v>19.893000000000001</v>
      </c>
      <c r="BG86" s="35">
        <v>7.4909999999999997</v>
      </c>
      <c r="BH86" s="35">
        <v>26.852</v>
      </c>
      <c r="BI86" s="35">
        <v>1.911</v>
      </c>
      <c r="BJ86" s="35">
        <v>0</v>
      </c>
      <c r="BK86" s="35">
        <v>0</v>
      </c>
      <c r="BL86" s="80">
        <v>0</v>
      </c>
      <c r="BM86" s="81">
        <f t="shared" si="5"/>
        <v>8968.0350000000017</v>
      </c>
      <c r="BN86" s="37"/>
      <c r="BO86" s="142">
        <v>76.063000000000002</v>
      </c>
      <c r="BP86" s="82">
        <f t="shared" si="6"/>
        <v>196.876</v>
      </c>
      <c r="BQ86" s="36">
        <f t="shared" si="7"/>
        <v>196.876</v>
      </c>
      <c r="BR86" s="83">
        <v>0</v>
      </c>
      <c r="BS86" s="34">
        <v>196.876</v>
      </c>
      <c r="BT86" s="84">
        <v>0</v>
      </c>
      <c r="BU86" s="84">
        <v>0</v>
      </c>
      <c r="BV86" s="34">
        <v>23925.822</v>
      </c>
      <c r="BW86" s="85">
        <v>3190.76</v>
      </c>
      <c r="BX86" s="37">
        <v>0</v>
      </c>
      <c r="BZ86" s="2"/>
    </row>
    <row r="87" spans="1:78">
      <c r="A87" s="60" t="s">
        <v>35</v>
      </c>
      <c r="B87" s="37" t="s">
        <v>288</v>
      </c>
      <c r="C87" s="35">
        <f t="shared" si="4"/>
        <v>925.2199999999998</v>
      </c>
      <c r="D87" s="34"/>
      <c r="E87" s="34"/>
      <c r="F87" s="34"/>
      <c r="G87" s="34"/>
      <c r="H87" s="34"/>
      <c r="I87" s="34"/>
      <c r="J87" s="34"/>
      <c r="K87" s="34"/>
      <c r="L87" s="36">
        <v>8.4000000000000005E-2</v>
      </c>
      <c r="M87" s="35">
        <v>0</v>
      </c>
      <c r="N87" s="35">
        <v>3.11</v>
      </c>
      <c r="O87" s="35">
        <v>3.4430000000000001</v>
      </c>
      <c r="P87" s="35">
        <v>19.645</v>
      </c>
      <c r="Q87" s="35">
        <v>0.159</v>
      </c>
      <c r="R87" s="35">
        <v>2.0920000000000001</v>
      </c>
      <c r="S87" s="35">
        <v>0.17</v>
      </c>
      <c r="T87" s="35">
        <v>0</v>
      </c>
      <c r="U87" s="35">
        <v>3.605</v>
      </c>
      <c r="V87" s="35">
        <v>1.3280000000000001</v>
      </c>
      <c r="W87" s="35">
        <v>0.15</v>
      </c>
      <c r="X87" s="35">
        <v>6.0220000000000002</v>
      </c>
      <c r="Y87" s="35">
        <v>4.3019999999999996</v>
      </c>
      <c r="Z87" s="35">
        <v>4.9000000000000002E-2</v>
      </c>
      <c r="AA87" s="35">
        <v>1.0640000000000001</v>
      </c>
      <c r="AB87" s="35">
        <v>1.8959999999999999</v>
      </c>
      <c r="AC87" s="35">
        <v>6.0830000000000002</v>
      </c>
      <c r="AD87" s="35">
        <v>2.5619999999999998</v>
      </c>
      <c r="AE87" s="35">
        <v>21.841999999999999</v>
      </c>
      <c r="AF87" s="35">
        <v>28.295000000000002</v>
      </c>
      <c r="AG87" s="35">
        <v>13.369</v>
      </c>
      <c r="AH87" s="35">
        <v>24.326000000000001</v>
      </c>
      <c r="AI87" s="35">
        <v>29.954000000000001</v>
      </c>
      <c r="AJ87" s="35">
        <v>334.52199999999999</v>
      </c>
      <c r="AK87" s="35">
        <v>0.126</v>
      </c>
      <c r="AL87" s="35">
        <v>0</v>
      </c>
      <c r="AM87" s="35">
        <v>11.192</v>
      </c>
      <c r="AN87" s="35">
        <v>0.36699999999999999</v>
      </c>
      <c r="AO87" s="35">
        <v>17.943000000000001</v>
      </c>
      <c r="AP87" s="35">
        <v>8.8999999999999996E-2</v>
      </c>
      <c r="AQ87" s="35">
        <v>2.504</v>
      </c>
      <c r="AR87" s="35">
        <v>31.276</v>
      </c>
      <c r="AS87" s="35">
        <v>2.11</v>
      </c>
      <c r="AT87" s="35">
        <v>8.6310000000000002</v>
      </c>
      <c r="AU87" s="35">
        <v>5.1689999999999996</v>
      </c>
      <c r="AV87" s="35">
        <v>1.9710000000000001</v>
      </c>
      <c r="AW87" s="35">
        <v>1.7949999999999999</v>
      </c>
      <c r="AX87" s="35">
        <v>2.9790000000000001</v>
      </c>
      <c r="AY87" s="35">
        <v>0</v>
      </c>
      <c r="AZ87" s="35">
        <v>10.037000000000001</v>
      </c>
      <c r="BA87" s="35">
        <v>13.173999999999999</v>
      </c>
      <c r="BB87" s="35">
        <v>15.465999999999999</v>
      </c>
      <c r="BC87" s="35">
        <v>32.860999999999997</v>
      </c>
      <c r="BD87" s="35">
        <v>1.9970000000000001</v>
      </c>
      <c r="BE87" s="35">
        <v>6.3310000000000004</v>
      </c>
      <c r="BF87" s="35">
        <v>6.069</v>
      </c>
      <c r="BG87" s="35">
        <v>0.94699999999999995</v>
      </c>
      <c r="BH87" s="35">
        <v>0</v>
      </c>
      <c r="BI87" s="35">
        <v>0.17899999999999999</v>
      </c>
      <c r="BJ87" s="35">
        <v>0</v>
      </c>
      <c r="BK87" s="35">
        <v>0</v>
      </c>
      <c r="BL87" s="80">
        <v>0</v>
      </c>
      <c r="BM87" s="81">
        <f t="shared" si="5"/>
        <v>681.28499999999985</v>
      </c>
      <c r="BN87" s="37"/>
      <c r="BO87" s="142">
        <v>0</v>
      </c>
      <c r="BP87" s="82">
        <f t="shared" si="6"/>
        <v>243.935</v>
      </c>
      <c r="BQ87" s="36">
        <f t="shared" si="7"/>
        <v>243.935</v>
      </c>
      <c r="BR87" s="83">
        <v>0</v>
      </c>
      <c r="BS87" s="34">
        <v>243.935</v>
      </c>
      <c r="BT87" s="84">
        <v>0</v>
      </c>
      <c r="BU87" s="84">
        <v>0</v>
      </c>
      <c r="BV87" s="34">
        <v>0</v>
      </c>
      <c r="BW87" s="85">
        <v>0</v>
      </c>
      <c r="BX87" s="37">
        <v>0</v>
      </c>
      <c r="BZ87" s="2"/>
    </row>
    <row r="88" spans="1:78">
      <c r="A88" s="60" t="s">
        <v>36</v>
      </c>
      <c r="B88" s="37" t="s">
        <v>151</v>
      </c>
      <c r="C88" s="35">
        <f t="shared" si="4"/>
        <v>0</v>
      </c>
      <c r="D88" s="34"/>
      <c r="E88" s="34"/>
      <c r="F88" s="34"/>
      <c r="G88" s="34"/>
      <c r="H88" s="34"/>
      <c r="I88" s="34"/>
      <c r="J88" s="34"/>
      <c r="K88" s="34"/>
      <c r="L88" s="36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80">
        <v>0</v>
      </c>
      <c r="BM88" s="81">
        <f t="shared" si="5"/>
        <v>0</v>
      </c>
      <c r="BN88" s="37"/>
      <c r="BO88" s="142">
        <v>0</v>
      </c>
      <c r="BP88" s="82">
        <f t="shared" si="6"/>
        <v>0</v>
      </c>
      <c r="BQ88" s="36">
        <f t="shared" si="7"/>
        <v>0</v>
      </c>
      <c r="BR88" s="83">
        <v>0</v>
      </c>
      <c r="BS88" s="34">
        <v>0</v>
      </c>
      <c r="BT88" s="84">
        <v>0</v>
      </c>
      <c r="BU88" s="84">
        <v>0</v>
      </c>
      <c r="BV88" s="34">
        <v>0</v>
      </c>
      <c r="BW88" s="85">
        <v>0</v>
      </c>
      <c r="BX88" s="37">
        <v>0</v>
      </c>
      <c r="BZ88" s="2"/>
    </row>
    <row r="89" spans="1:78">
      <c r="A89" s="60" t="s">
        <v>37</v>
      </c>
      <c r="B89" s="37" t="s">
        <v>289</v>
      </c>
      <c r="C89" s="35">
        <f t="shared" si="4"/>
        <v>0</v>
      </c>
      <c r="D89" s="34"/>
      <c r="E89" s="34"/>
      <c r="F89" s="34"/>
      <c r="G89" s="34"/>
      <c r="H89" s="34"/>
      <c r="I89" s="34"/>
      <c r="J89" s="34"/>
      <c r="K89" s="34"/>
      <c r="L89" s="36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80">
        <v>0</v>
      </c>
      <c r="BM89" s="81">
        <f t="shared" si="5"/>
        <v>0</v>
      </c>
      <c r="BN89" s="37"/>
      <c r="BO89" s="142">
        <v>0</v>
      </c>
      <c r="BP89" s="82">
        <f t="shared" si="6"/>
        <v>0</v>
      </c>
      <c r="BQ89" s="36">
        <f t="shared" si="7"/>
        <v>0</v>
      </c>
      <c r="BR89" s="83">
        <v>0</v>
      </c>
      <c r="BS89" s="34">
        <v>0</v>
      </c>
      <c r="BT89" s="84">
        <v>0</v>
      </c>
      <c r="BU89" s="84">
        <v>0</v>
      </c>
      <c r="BV89" s="34">
        <v>0</v>
      </c>
      <c r="BW89" s="85">
        <v>0</v>
      </c>
      <c r="BX89" s="37">
        <v>0</v>
      </c>
      <c r="BZ89" s="2"/>
    </row>
    <row r="90" spans="1:78">
      <c r="A90" s="60" t="s">
        <v>38</v>
      </c>
      <c r="B90" s="37" t="s">
        <v>152</v>
      </c>
      <c r="C90" s="35">
        <f t="shared" si="4"/>
        <v>0</v>
      </c>
      <c r="D90" s="34"/>
      <c r="E90" s="34"/>
      <c r="F90" s="34"/>
      <c r="G90" s="34"/>
      <c r="H90" s="34"/>
      <c r="I90" s="34"/>
      <c r="J90" s="34"/>
      <c r="K90" s="34"/>
      <c r="L90" s="36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80">
        <v>0</v>
      </c>
      <c r="BM90" s="81">
        <f t="shared" si="5"/>
        <v>0</v>
      </c>
      <c r="BN90" s="37"/>
      <c r="BO90" s="142">
        <v>0</v>
      </c>
      <c r="BP90" s="82">
        <f t="shared" si="6"/>
        <v>0</v>
      </c>
      <c r="BQ90" s="36">
        <f t="shared" si="7"/>
        <v>0</v>
      </c>
      <c r="BR90" s="83">
        <v>0</v>
      </c>
      <c r="BS90" s="34">
        <v>0</v>
      </c>
      <c r="BT90" s="84">
        <v>0</v>
      </c>
      <c r="BU90" s="84">
        <v>0</v>
      </c>
      <c r="BV90" s="34">
        <v>0</v>
      </c>
      <c r="BW90" s="85">
        <v>0</v>
      </c>
      <c r="BX90" s="37">
        <v>0</v>
      </c>
      <c r="BZ90" s="2"/>
    </row>
    <row r="91" spans="1:78">
      <c r="A91" s="60" t="s">
        <v>39</v>
      </c>
      <c r="B91" s="37" t="s">
        <v>153</v>
      </c>
      <c r="C91" s="35">
        <f t="shared" si="4"/>
        <v>16684.451000000005</v>
      </c>
      <c r="D91" s="34"/>
      <c r="E91" s="34"/>
      <c r="F91" s="34"/>
      <c r="G91" s="34"/>
      <c r="H91" s="34"/>
      <c r="I91" s="34"/>
      <c r="J91" s="34"/>
      <c r="K91" s="34"/>
      <c r="L91" s="36">
        <v>0</v>
      </c>
      <c r="M91" s="35">
        <v>128.85</v>
      </c>
      <c r="N91" s="35">
        <v>110.39700000000001</v>
      </c>
      <c r="O91" s="35">
        <v>93.593999999999994</v>
      </c>
      <c r="P91" s="35">
        <v>200.37700000000001</v>
      </c>
      <c r="Q91" s="35">
        <v>0.90700000000000003</v>
      </c>
      <c r="R91" s="35">
        <v>9.8569999999999993</v>
      </c>
      <c r="S91" s="35">
        <v>5.8780000000000001</v>
      </c>
      <c r="T91" s="35">
        <v>0</v>
      </c>
      <c r="U91" s="35">
        <v>30.091999999999999</v>
      </c>
      <c r="V91" s="35">
        <v>4.0640000000000001</v>
      </c>
      <c r="W91" s="35">
        <v>1.482</v>
      </c>
      <c r="X91" s="35">
        <v>2.504</v>
      </c>
      <c r="Y91" s="35">
        <v>0.83299999999999996</v>
      </c>
      <c r="Z91" s="35">
        <v>2.2280000000000002</v>
      </c>
      <c r="AA91" s="35">
        <v>7.0350000000000001</v>
      </c>
      <c r="AB91" s="35">
        <v>1.677</v>
      </c>
      <c r="AC91" s="35">
        <v>12.037000000000001</v>
      </c>
      <c r="AD91" s="35">
        <v>12.817</v>
      </c>
      <c r="AE91" s="35">
        <v>1629.472</v>
      </c>
      <c r="AF91" s="35">
        <v>16.149999999999999</v>
      </c>
      <c r="AG91" s="35">
        <v>39.979999999999997</v>
      </c>
      <c r="AH91" s="35">
        <v>339.041</v>
      </c>
      <c r="AI91" s="35">
        <v>658.33</v>
      </c>
      <c r="AJ91" s="35">
        <v>14.275</v>
      </c>
      <c r="AK91" s="35">
        <v>1.3320000000000001</v>
      </c>
      <c r="AL91" s="35">
        <v>194.19</v>
      </c>
      <c r="AM91" s="35">
        <v>56.646000000000001</v>
      </c>
      <c r="AN91" s="35">
        <v>10.327</v>
      </c>
      <c r="AO91" s="35">
        <v>555.69899999999996</v>
      </c>
      <c r="AP91" s="35">
        <v>61.292000000000002</v>
      </c>
      <c r="AQ91" s="35">
        <v>19.891999999999999</v>
      </c>
      <c r="AR91" s="35">
        <v>11.053000000000001</v>
      </c>
      <c r="AS91" s="35">
        <v>8.5779999999999994</v>
      </c>
      <c r="AT91" s="35">
        <v>481.68299999999999</v>
      </c>
      <c r="AU91" s="35">
        <v>0.38500000000000001</v>
      </c>
      <c r="AV91" s="35">
        <v>3.3000000000000002E-2</v>
      </c>
      <c r="AW91" s="35">
        <v>6.7359999999999998</v>
      </c>
      <c r="AX91" s="35">
        <v>41.779000000000003</v>
      </c>
      <c r="AY91" s="35">
        <v>0</v>
      </c>
      <c r="AZ91" s="35">
        <v>9.6270000000000007</v>
      </c>
      <c r="BA91" s="35">
        <v>187.96100000000001</v>
      </c>
      <c r="BB91" s="35">
        <v>18.981999999999999</v>
      </c>
      <c r="BC91" s="35">
        <v>330.96199999999999</v>
      </c>
      <c r="BD91" s="35">
        <v>6.391</v>
      </c>
      <c r="BE91" s="35">
        <v>30.748000000000001</v>
      </c>
      <c r="BF91" s="35">
        <v>34.898000000000003</v>
      </c>
      <c r="BG91" s="35">
        <v>13.457000000000001</v>
      </c>
      <c r="BH91" s="35">
        <v>0</v>
      </c>
      <c r="BI91" s="35">
        <v>38.49</v>
      </c>
      <c r="BJ91" s="35">
        <v>0</v>
      </c>
      <c r="BK91" s="35">
        <v>0</v>
      </c>
      <c r="BL91" s="80">
        <v>0</v>
      </c>
      <c r="BM91" s="81">
        <f t="shared" si="5"/>
        <v>5443.0180000000028</v>
      </c>
      <c r="BN91" s="37"/>
      <c r="BO91" s="142">
        <v>0</v>
      </c>
      <c r="BP91" s="82">
        <f t="shared" si="6"/>
        <v>11241.433000000001</v>
      </c>
      <c r="BQ91" s="36">
        <f t="shared" si="7"/>
        <v>11241.433000000001</v>
      </c>
      <c r="BR91" s="83">
        <v>0</v>
      </c>
      <c r="BS91" s="34">
        <v>11241.433000000001</v>
      </c>
      <c r="BT91" s="84">
        <v>0</v>
      </c>
      <c r="BU91" s="84">
        <v>0</v>
      </c>
      <c r="BV91" s="34">
        <v>0</v>
      </c>
      <c r="BW91" s="85">
        <v>0</v>
      </c>
      <c r="BX91" s="37">
        <v>0</v>
      </c>
      <c r="BZ91" s="2"/>
    </row>
    <row r="92" spans="1:78">
      <c r="A92" s="60" t="s">
        <v>40</v>
      </c>
      <c r="B92" s="37" t="s">
        <v>41</v>
      </c>
      <c r="C92" s="35">
        <f t="shared" si="4"/>
        <v>2006.3239999999998</v>
      </c>
      <c r="D92" s="34"/>
      <c r="E92" s="34"/>
      <c r="F92" s="34"/>
      <c r="G92" s="34"/>
      <c r="H92" s="34"/>
      <c r="I92" s="34"/>
      <c r="J92" s="34"/>
      <c r="K92" s="34"/>
      <c r="L92" s="36">
        <v>0</v>
      </c>
      <c r="M92" s="35">
        <v>10.618</v>
      </c>
      <c r="N92" s="35">
        <v>0</v>
      </c>
      <c r="O92" s="35">
        <v>3.8359999999999999</v>
      </c>
      <c r="P92" s="35">
        <v>109.479</v>
      </c>
      <c r="Q92" s="35">
        <v>0.63700000000000001</v>
      </c>
      <c r="R92" s="35">
        <v>0.252</v>
      </c>
      <c r="S92" s="35">
        <v>0</v>
      </c>
      <c r="T92" s="35">
        <v>0</v>
      </c>
      <c r="U92" s="35">
        <v>0</v>
      </c>
      <c r="V92" s="35">
        <v>0.73</v>
      </c>
      <c r="W92" s="35">
        <v>1.669</v>
      </c>
      <c r="X92" s="35">
        <v>1.986</v>
      </c>
      <c r="Y92" s="35">
        <v>11.096</v>
      </c>
      <c r="Z92" s="35">
        <v>0</v>
      </c>
      <c r="AA92" s="35">
        <v>0.48599999999999999</v>
      </c>
      <c r="AB92" s="35">
        <v>0.51500000000000001</v>
      </c>
      <c r="AC92" s="35">
        <v>9.3689999999999998</v>
      </c>
      <c r="AD92" s="35">
        <v>0</v>
      </c>
      <c r="AE92" s="35">
        <v>1.431</v>
      </c>
      <c r="AF92" s="35">
        <v>11.45</v>
      </c>
      <c r="AG92" s="35">
        <v>28.341000000000001</v>
      </c>
      <c r="AH92" s="35">
        <v>698.88800000000003</v>
      </c>
      <c r="AI92" s="35">
        <v>158.41399999999999</v>
      </c>
      <c r="AJ92" s="35">
        <v>0.505</v>
      </c>
      <c r="AK92" s="35">
        <v>20.524999999999999</v>
      </c>
      <c r="AL92" s="35">
        <v>4.2350000000000003</v>
      </c>
      <c r="AM92" s="35">
        <v>2.0790000000000002</v>
      </c>
      <c r="AN92" s="35">
        <v>0.23100000000000001</v>
      </c>
      <c r="AO92" s="35">
        <v>89.278000000000006</v>
      </c>
      <c r="AP92" s="35">
        <v>0</v>
      </c>
      <c r="AQ92" s="35">
        <v>2.9260000000000002</v>
      </c>
      <c r="AR92" s="35">
        <v>13.752000000000001</v>
      </c>
      <c r="AS92" s="35">
        <v>0</v>
      </c>
      <c r="AT92" s="35">
        <v>0</v>
      </c>
      <c r="AU92" s="35">
        <v>0</v>
      </c>
      <c r="AV92" s="35">
        <v>0.128</v>
      </c>
      <c r="AW92" s="35">
        <v>6.0000000000000001E-3</v>
      </c>
      <c r="AX92" s="35">
        <v>28.308</v>
      </c>
      <c r="AY92" s="35">
        <v>0</v>
      </c>
      <c r="AZ92" s="35">
        <v>1.3220000000000001</v>
      </c>
      <c r="BA92" s="35">
        <v>4.7880000000000003</v>
      </c>
      <c r="BB92" s="35">
        <v>7.4619999999999997</v>
      </c>
      <c r="BC92" s="35">
        <v>174.77</v>
      </c>
      <c r="BD92" s="35">
        <v>0</v>
      </c>
      <c r="BE92" s="35">
        <v>19.158000000000001</v>
      </c>
      <c r="BF92" s="35">
        <v>34.636000000000003</v>
      </c>
      <c r="BG92" s="35">
        <v>1.4999999999999999E-2</v>
      </c>
      <c r="BH92" s="35">
        <v>0</v>
      </c>
      <c r="BI92" s="35">
        <v>0.215</v>
      </c>
      <c r="BJ92" s="35">
        <v>0</v>
      </c>
      <c r="BK92" s="35">
        <v>0</v>
      </c>
      <c r="BL92" s="80">
        <v>0</v>
      </c>
      <c r="BM92" s="81">
        <f t="shared" si="5"/>
        <v>1453.5359999999998</v>
      </c>
      <c r="BN92" s="37"/>
      <c r="BO92" s="142">
        <v>0</v>
      </c>
      <c r="BP92" s="82">
        <f t="shared" si="6"/>
        <v>552.78800000000001</v>
      </c>
      <c r="BQ92" s="36">
        <f t="shared" si="7"/>
        <v>552.78800000000001</v>
      </c>
      <c r="BR92" s="83">
        <v>0</v>
      </c>
      <c r="BS92" s="34">
        <v>552.78800000000001</v>
      </c>
      <c r="BT92" s="84">
        <v>0</v>
      </c>
      <c r="BU92" s="84">
        <v>0</v>
      </c>
      <c r="BV92" s="34">
        <v>0</v>
      </c>
      <c r="BW92" s="85">
        <v>0</v>
      </c>
      <c r="BX92" s="37">
        <v>0</v>
      </c>
      <c r="BZ92" s="2"/>
    </row>
    <row r="93" spans="1:78">
      <c r="A93" s="60" t="s">
        <v>42</v>
      </c>
      <c r="B93" s="37" t="s">
        <v>43</v>
      </c>
      <c r="C93" s="35">
        <f t="shared" si="4"/>
        <v>7837.2880000000005</v>
      </c>
      <c r="D93" s="34"/>
      <c r="E93" s="34"/>
      <c r="F93" s="34"/>
      <c r="G93" s="34"/>
      <c r="H93" s="34"/>
      <c r="I93" s="34"/>
      <c r="J93" s="34"/>
      <c r="K93" s="34"/>
      <c r="L93" s="36">
        <v>0</v>
      </c>
      <c r="M93" s="35">
        <v>7.3769999999999998</v>
      </c>
      <c r="N93" s="35">
        <v>0</v>
      </c>
      <c r="O93" s="35">
        <v>17.475999999999999</v>
      </c>
      <c r="P93" s="35">
        <v>2.0310000000000001</v>
      </c>
      <c r="Q93" s="35">
        <v>0.106</v>
      </c>
      <c r="R93" s="35">
        <v>1.1279999999999999</v>
      </c>
      <c r="S93" s="35">
        <v>0.81899999999999995</v>
      </c>
      <c r="T93" s="35">
        <v>0</v>
      </c>
      <c r="U93" s="35">
        <v>3.0169999999999999</v>
      </c>
      <c r="V93" s="35">
        <v>0.97199999999999998</v>
      </c>
      <c r="W93" s="35">
        <v>0</v>
      </c>
      <c r="X93" s="35">
        <v>0.379</v>
      </c>
      <c r="Y93" s="35">
        <v>3.9910000000000001</v>
      </c>
      <c r="Z93" s="35">
        <v>0.111</v>
      </c>
      <c r="AA93" s="35">
        <v>0</v>
      </c>
      <c r="AB93" s="35">
        <v>1.0720000000000001</v>
      </c>
      <c r="AC93" s="35">
        <v>4.9320000000000004</v>
      </c>
      <c r="AD93" s="35">
        <v>6.3220000000000001</v>
      </c>
      <c r="AE93" s="35">
        <v>26.597000000000001</v>
      </c>
      <c r="AF93" s="35">
        <v>11.488</v>
      </c>
      <c r="AG93" s="35">
        <v>6.2939999999999996</v>
      </c>
      <c r="AH93" s="35">
        <v>21.518000000000001</v>
      </c>
      <c r="AI93" s="35">
        <v>71.046999999999997</v>
      </c>
      <c r="AJ93" s="35">
        <v>3.738</v>
      </c>
      <c r="AK93" s="35">
        <v>1.121</v>
      </c>
      <c r="AL93" s="35">
        <v>643.37099999999998</v>
      </c>
      <c r="AM93" s="35">
        <v>23.757000000000001</v>
      </c>
      <c r="AN93" s="35">
        <v>12.634</v>
      </c>
      <c r="AO93" s="35">
        <v>21.594999999999999</v>
      </c>
      <c r="AP93" s="35">
        <v>4.3010000000000002</v>
      </c>
      <c r="AQ93" s="35">
        <v>37.871000000000002</v>
      </c>
      <c r="AR93" s="35">
        <v>25.713000000000001</v>
      </c>
      <c r="AS93" s="35">
        <v>13.382999999999999</v>
      </c>
      <c r="AT93" s="35">
        <v>40.697000000000003</v>
      </c>
      <c r="AU93" s="35">
        <v>5.2619999999999996</v>
      </c>
      <c r="AV93" s="35">
        <v>8.516</v>
      </c>
      <c r="AW93" s="35">
        <v>0.11700000000000001</v>
      </c>
      <c r="AX93" s="35">
        <v>35.997</v>
      </c>
      <c r="AY93" s="35">
        <v>0</v>
      </c>
      <c r="AZ93" s="35">
        <v>1.038</v>
      </c>
      <c r="BA93" s="35">
        <v>285.56200000000001</v>
      </c>
      <c r="BB93" s="35">
        <v>18.797000000000001</v>
      </c>
      <c r="BC93" s="35">
        <v>119.932</v>
      </c>
      <c r="BD93" s="35">
        <v>0</v>
      </c>
      <c r="BE93" s="35">
        <v>11.361000000000001</v>
      </c>
      <c r="BF93" s="35">
        <v>24.902000000000001</v>
      </c>
      <c r="BG93" s="35">
        <v>3.0009999999999999</v>
      </c>
      <c r="BH93" s="35">
        <v>0</v>
      </c>
      <c r="BI93" s="35">
        <v>2.9830000000000001</v>
      </c>
      <c r="BJ93" s="35">
        <v>0</v>
      </c>
      <c r="BK93" s="35">
        <v>0</v>
      </c>
      <c r="BL93" s="80">
        <v>0</v>
      </c>
      <c r="BM93" s="81">
        <f t="shared" si="5"/>
        <v>1532.326</v>
      </c>
      <c r="BN93" s="37"/>
      <c r="BO93" s="142">
        <v>3188.0659999999998</v>
      </c>
      <c r="BP93" s="82">
        <f t="shared" si="6"/>
        <v>3116.8960000000002</v>
      </c>
      <c r="BQ93" s="36">
        <f t="shared" si="7"/>
        <v>3116.8960000000002</v>
      </c>
      <c r="BR93" s="83">
        <v>0</v>
      </c>
      <c r="BS93" s="34">
        <v>3116.8960000000002</v>
      </c>
      <c r="BT93" s="84">
        <v>0</v>
      </c>
      <c r="BU93" s="84">
        <v>0</v>
      </c>
      <c r="BV93" s="34">
        <v>0</v>
      </c>
      <c r="BW93" s="85">
        <v>0</v>
      </c>
      <c r="BX93" s="37">
        <v>0</v>
      </c>
      <c r="BZ93" s="2"/>
    </row>
    <row r="94" spans="1:78">
      <c r="A94" s="60" t="s">
        <v>44</v>
      </c>
      <c r="B94" s="37" t="s">
        <v>154</v>
      </c>
      <c r="C94" s="35">
        <f t="shared" si="4"/>
        <v>14085.853000000003</v>
      </c>
      <c r="D94" s="34"/>
      <c r="E94" s="34"/>
      <c r="F94" s="34"/>
      <c r="G94" s="34"/>
      <c r="H94" s="34"/>
      <c r="I94" s="34"/>
      <c r="J94" s="34"/>
      <c r="K94" s="34"/>
      <c r="L94" s="36">
        <v>0</v>
      </c>
      <c r="M94" s="35">
        <v>221.864</v>
      </c>
      <c r="N94" s="35">
        <v>0</v>
      </c>
      <c r="O94" s="35">
        <v>366.779</v>
      </c>
      <c r="P94" s="35">
        <v>86.703999999999994</v>
      </c>
      <c r="Q94" s="35">
        <v>0</v>
      </c>
      <c r="R94" s="35">
        <v>7.56</v>
      </c>
      <c r="S94" s="35">
        <v>0</v>
      </c>
      <c r="T94" s="35">
        <v>0</v>
      </c>
      <c r="U94" s="35">
        <v>3.153</v>
      </c>
      <c r="V94" s="35">
        <v>0</v>
      </c>
      <c r="W94" s="35">
        <v>0</v>
      </c>
      <c r="X94" s="35">
        <v>23.382999999999999</v>
      </c>
      <c r="Y94" s="35">
        <v>1.81</v>
      </c>
      <c r="Z94" s="35">
        <v>0</v>
      </c>
      <c r="AA94" s="35">
        <v>0.96599999999999997</v>
      </c>
      <c r="AB94" s="35">
        <v>0</v>
      </c>
      <c r="AC94" s="35">
        <v>112.39700000000001</v>
      </c>
      <c r="AD94" s="35">
        <v>97.716999999999999</v>
      </c>
      <c r="AE94" s="35">
        <v>438.91800000000001</v>
      </c>
      <c r="AF94" s="35">
        <v>0</v>
      </c>
      <c r="AG94" s="35">
        <v>11.817</v>
      </c>
      <c r="AH94" s="35">
        <v>757.08699999999999</v>
      </c>
      <c r="AI94" s="35">
        <v>283.54700000000003</v>
      </c>
      <c r="AJ94" s="35">
        <v>7.7729999999999997</v>
      </c>
      <c r="AK94" s="35">
        <v>261.72199999999998</v>
      </c>
      <c r="AL94" s="35">
        <v>2586.7420000000002</v>
      </c>
      <c r="AM94" s="35">
        <v>1200.1030000000001</v>
      </c>
      <c r="AN94" s="35">
        <v>0</v>
      </c>
      <c r="AO94" s="35">
        <v>166.67500000000001</v>
      </c>
      <c r="AP94" s="35">
        <v>11.308</v>
      </c>
      <c r="AQ94" s="35">
        <v>1.5820000000000001</v>
      </c>
      <c r="AR94" s="35">
        <v>371.02199999999999</v>
      </c>
      <c r="AS94" s="35">
        <v>0</v>
      </c>
      <c r="AT94" s="35">
        <v>125.81</v>
      </c>
      <c r="AU94" s="35">
        <v>0</v>
      </c>
      <c r="AV94" s="35">
        <v>1.6E-2</v>
      </c>
      <c r="AW94" s="35">
        <v>0.36499999999999999</v>
      </c>
      <c r="AX94" s="35">
        <v>11.734</v>
      </c>
      <c r="AY94" s="35">
        <v>0</v>
      </c>
      <c r="AZ94" s="35">
        <v>34.689</v>
      </c>
      <c r="BA94" s="35">
        <v>56.514000000000003</v>
      </c>
      <c r="BB94" s="35">
        <v>0</v>
      </c>
      <c r="BC94" s="35">
        <v>99.852999999999994</v>
      </c>
      <c r="BD94" s="35">
        <v>0</v>
      </c>
      <c r="BE94" s="35">
        <v>19.305</v>
      </c>
      <c r="BF94" s="35">
        <v>30.623000000000001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80">
        <v>0</v>
      </c>
      <c r="BM94" s="81">
        <f t="shared" si="5"/>
        <v>7399.5380000000014</v>
      </c>
      <c r="BN94" s="37"/>
      <c r="BO94" s="142">
        <v>6324.7780000000002</v>
      </c>
      <c r="BP94" s="82">
        <f t="shared" si="6"/>
        <v>361.53699999999998</v>
      </c>
      <c r="BQ94" s="36">
        <f t="shared" si="7"/>
        <v>361.53699999999998</v>
      </c>
      <c r="BR94" s="83">
        <v>0</v>
      </c>
      <c r="BS94" s="34">
        <v>361.53699999999998</v>
      </c>
      <c r="BT94" s="84">
        <v>0</v>
      </c>
      <c r="BU94" s="84">
        <v>0</v>
      </c>
      <c r="BV94" s="34">
        <v>0</v>
      </c>
      <c r="BW94" s="85">
        <v>0</v>
      </c>
      <c r="BX94" s="37">
        <v>0</v>
      </c>
      <c r="BZ94" s="2"/>
    </row>
    <row r="95" spans="1:78">
      <c r="A95" s="60" t="s">
        <v>45</v>
      </c>
      <c r="B95" s="37" t="s">
        <v>187</v>
      </c>
      <c r="C95" s="35">
        <f t="shared" si="4"/>
        <v>266.71599999999995</v>
      </c>
      <c r="D95" s="34"/>
      <c r="E95" s="34"/>
      <c r="F95" s="34"/>
      <c r="G95" s="34"/>
      <c r="H95" s="34"/>
      <c r="I95" s="34"/>
      <c r="J95" s="34"/>
      <c r="K95" s="34"/>
      <c r="L95" s="36">
        <v>7.0000000000000001E-3</v>
      </c>
      <c r="M95" s="35">
        <v>0</v>
      </c>
      <c r="N95" s="35">
        <v>0</v>
      </c>
      <c r="O95" s="35">
        <v>0.27600000000000002</v>
      </c>
      <c r="P95" s="35">
        <v>0.20100000000000001</v>
      </c>
      <c r="Q95" s="35">
        <v>2.1999999999999999E-2</v>
      </c>
      <c r="R95" s="35">
        <v>8.0000000000000002E-3</v>
      </c>
      <c r="S95" s="35">
        <v>1.6E-2</v>
      </c>
      <c r="T95" s="35">
        <v>0</v>
      </c>
      <c r="U95" s="35">
        <v>0.32700000000000001</v>
      </c>
      <c r="V95" s="35">
        <v>2.9000000000000001E-2</v>
      </c>
      <c r="W95" s="35">
        <v>0.01</v>
      </c>
      <c r="X95" s="35">
        <v>0.25900000000000001</v>
      </c>
      <c r="Y95" s="35">
        <v>2.3E-2</v>
      </c>
      <c r="Z95" s="35">
        <v>6.5000000000000002E-2</v>
      </c>
      <c r="AA95" s="35">
        <v>4.0000000000000001E-3</v>
      </c>
      <c r="AB95" s="35">
        <v>1.2999999999999999E-2</v>
      </c>
      <c r="AC95" s="35">
        <v>0.44</v>
      </c>
      <c r="AD95" s="35">
        <v>8.0000000000000002E-3</v>
      </c>
      <c r="AE95" s="35">
        <v>9.6059999999999999</v>
      </c>
      <c r="AF95" s="35">
        <v>0.85</v>
      </c>
      <c r="AG95" s="35">
        <v>1.9259999999999999</v>
      </c>
      <c r="AH95" s="35">
        <v>1.385</v>
      </c>
      <c r="AI95" s="35">
        <v>1.8120000000000001</v>
      </c>
      <c r="AJ95" s="35">
        <v>8.0000000000000002E-3</v>
      </c>
      <c r="AK95" s="35">
        <v>0</v>
      </c>
      <c r="AL95" s="35">
        <v>0.439</v>
      </c>
      <c r="AM95" s="35">
        <v>0.1</v>
      </c>
      <c r="AN95" s="35">
        <v>6.99</v>
      </c>
      <c r="AO95" s="35">
        <v>1.609</v>
      </c>
      <c r="AP95" s="35">
        <v>0.314</v>
      </c>
      <c r="AQ95" s="35">
        <v>0.112</v>
      </c>
      <c r="AR95" s="35">
        <v>1.403</v>
      </c>
      <c r="AS95" s="35">
        <v>0.122</v>
      </c>
      <c r="AT95" s="35">
        <v>0</v>
      </c>
      <c r="AU95" s="35">
        <v>0.81</v>
      </c>
      <c r="AV95" s="35">
        <v>0.749</v>
      </c>
      <c r="AW95" s="35">
        <v>4.4999999999999998E-2</v>
      </c>
      <c r="AX95" s="35">
        <v>0.24399999999999999</v>
      </c>
      <c r="AY95" s="35">
        <v>0</v>
      </c>
      <c r="AZ95" s="35">
        <v>0.01</v>
      </c>
      <c r="BA95" s="35">
        <v>0.104</v>
      </c>
      <c r="BB95" s="35">
        <v>0.09</v>
      </c>
      <c r="BC95" s="35">
        <v>128.66</v>
      </c>
      <c r="BD95" s="35">
        <v>1.2869999999999999</v>
      </c>
      <c r="BE95" s="35">
        <v>14.708</v>
      </c>
      <c r="BF95" s="35">
        <v>9.4499999999999993</v>
      </c>
      <c r="BG95" s="35">
        <v>0.2</v>
      </c>
      <c r="BH95" s="35">
        <v>0.67</v>
      </c>
      <c r="BI95" s="35">
        <v>0.313</v>
      </c>
      <c r="BJ95" s="35">
        <v>0</v>
      </c>
      <c r="BK95" s="35">
        <v>0</v>
      </c>
      <c r="BL95" s="80">
        <v>0</v>
      </c>
      <c r="BM95" s="81">
        <f t="shared" si="5"/>
        <v>185.72399999999996</v>
      </c>
      <c r="BN95" s="37"/>
      <c r="BO95" s="142">
        <v>20.417999999999999</v>
      </c>
      <c r="BP95" s="82">
        <f t="shared" si="6"/>
        <v>60.573999999999998</v>
      </c>
      <c r="BQ95" s="36">
        <f t="shared" si="7"/>
        <v>60.573999999999998</v>
      </c>
      <c r="BR95" s="83">
        <v>0</v>
      </c>
      <c r="BS95" s="34">
        <v>60.573999999999998</v>
      </c>
      <c r="BT95" s="84">
        <v>0</v>
      </c>
      <c r="BU95" s="84">
        <v>0</v>
      </c>
      <c r="BV95" s="34">
        <v>0</v>
      </c>
      <c r="BW95" s="85">
        <v>0</v>
      </c>
      <c r="BX95" s="37">
        <v>0</v>
      </c>
      <c r="BZ95" s="2"/>
    </row>
    <row r="96" spans="1:78">
      <c r="A96" s="60" t="s">
        <v>46</v>
      </c>
      <c r="B96" s="37" t="s">
        <v>47</v>
      </c>
      <c r="C96" s="35">
        <f t="shared" si="4"/>
        <v>20719.057000000001</v>
      </c>
      <c r="D96" s="34"/>
      <c r="E96" s="34"/>
      <c r="F96" s="34"/>
      <c r="G96" s="34"/>
      <c r="H96" s="34"/>
      <c r="I96" s="34"/>
      <c r="J96" s="34"/>
      <c r="K96" s="34"/>
      <c r="L96" s="36">
        <v>1.7370000000000001</v>
      </c>
      <c r="M96" s="35">
        <v>10.801</v>
      </c>
      <c r="N96" s="35">
        <v>0.30599999999999999</v>
      </c>
      <c r="O96" s="35">
        <v>8.5939999999999994</v>
      </c>
      <c r="P96" s="35">
        <v>1</v>
      </c>
      <c r="Q96" s="35">
        <v>9.0999999999999998E-2</v>
      </c>
      <c r="R96" s="35">
        <v>3.6930000000000001</v>
      </c>
      <c r="S96" s="35">
        <v>0</v>
      </c>
      <c r="T96" s="35">
        <v>0</v>
      </c>
      <c r="U96" s="35">
        <v>1.472</v>
      </c>
      <c r="V96" s="35">
        <v>0.47499999999999998</v>
      </c>
      <c r="W96" s="35">
        <v>0</v>
      </c>
      <c r="X96" s="35">
        <v>0.58799999999999997</v>
      </c>
      <c r="Y96" s="35">
        <v>2.7149999999999999</v>
      </c>
      <c r="Z96" s="35">
        <v>0</v>
      </c>
      <c r="AA96" s="35">
        <v>0</v>
      </c>
      <c r="AB96" s="35">
        <v>1.046</v>
      </c>
      <c r="AC96" s="35">
        <v>0.82</v>
      </c>
      <c r="AD96" s="35">
        <v>3.0819999999999999</v>
      </c>
      <c r="AE96" s="35">
        <v>58.234999999999999</v>
      </c>
      <c r="AF96" s="35">
        <v>8.7279999999999998</v>
      </c>
      <c r="AG96" s="35">
        <v>9.2149999999999999</v>
      </c>
      <c r="AH96" s="35">
        <v>14.465999999999999</v>
      </c>
      <c r="AI96" s="35">
        <v>25.056999999999999</v>
      </c>
      <c r="AJ96" s="35">
        <v>0.66300000000000003</v>
      </c>
      <c r="AK96" s="35">
        <v>0.82</v>
      </c>
      <c r="AL96" s="35">
        <v>4.2510000000000003</v>
      </c>
      <c r="AM96" s="35">
        <v>69.995000000000005</v>
      </c>
      <c r="AN96" s="35">
        <v>0.76</v>
      </c>
      <c r="AO96" s="35">
        <v>90.92</v>
      </c>
      <c r="AP96" s="35">
        <v>4.9000000000000004</v>
      </c>
      <c r="AQ96" s="35">
        <v>9.8840000000000003</v>
      </c>
      <c r="AR96" s="35">
        <v>20.32</v>
      </c>
      <c r="AS96" s="35">
        <v>13.005000000000001</v>
      </c>
      <c r="AT96" s="35">
        <v>14.180999999999999</v>
      </c>
      <c r="AU96" s="35">
        <v>4.548</v>
      </c>
      <c r="AV96" s="35">
        <v>3.6520000000000001</v>
      </c>
      <c r="AW96" s="35">
        <v>3.3849999999999998</v>
      </c>
      <c r="AX96" s="35">
        <v>15.163</v>
      </c>
      <c r="AY96" s="35">
        <v>2.5000000000000001E-2</v>
      </c>
      <c r="AZ96" s="35">
        <v>1.8120000000000001</v>
      </c>
      <c r="BA96" s="35">
        <v>1197.3689999999999</v>
      </c>
      <c r="BB96" s="35">
        <v>9.1880000000000006</v>
      </c>
      <c r="BC96" s="35">
        <v>160.47800000000001</v>
      </c>
      <c r="BD96" s="35">
        <v>4.2290000000000001</v>
      </c>
      <c r="BE96" s="35">
        <v>9.7639999999999993</v>
      </c>
      <c r="BF96" s="35">
        <v>17.57</v>
      </c>
      <c r="BG96" s="35">
        <v>1.0389999999999999</v>
      </c>
      <c r="BH96" s="35">
        <v>2.1509999999999998</v>
      </c>
      <c r="BI96" s="35">
        <v>0.47399999999999998</v>
      </c>
      <c r="BJ96" s="35">
        <v>0</v>
      </c>
      <c r="BK96" s="35">
        <v>0</v>
      </c>
      <c r="BL96" s="80">
        <v>0</v>
      </c>
      <c r="BM96" s="81">
        <f t="shared" si="5"/>
        <v>1812.6669999999999</v>
      </c>
      <c r="BN96" s="37"/>
      <c r="BO96" s="142">
        <v>0</v>
      </c>
      <c r="BP96" s="82">
        <f t="shared" si="6"/>
        <v>18906.39</v>
      </c>
      <c r="BQ96" s="36">
        <f t="shared" si="7"/>
        <v>18906.39</v>
      </c>
      <c r="BR96" s="83">
        <v>0.23100000000000001</v>
      </c>
      <c r="BS96" s="34">
        <v>18906.159</v>
      </c>
      <c r="BT96" s="84">
        <v>0</v>
      </c>
      <c r="BU96" s="84">
        <v>0</v>
      </c>
      <c r="BV96" s="34">
        <v>0</v>
      </c>
      <c r="BW96" s="85">
        <v>0</v>
      </c>
      <c r="BX96" s="37">
        <v>0</v>
      </c>
      <c r="BZ96" s="2"/>
    </row>
    <row r="97" spans="1:78">
      <c r="A97" s="60" t="s">
        <v>48</v>
      </c>
      <c r="B97" s="37" t="s">
        <v>290</v>
      </c>
      <c r="C97" s="35">
        <f t="shared" si="4"/>
        <v>11230.552</v>
      </c>
      <c r="D97" s="34"/>
      <c r="E97" s="34"/>
      <c r="F97" s="34"/>
      <c r="G97" s="34"/>
      <c r="H97" s="34"/>
      <c r="I97" s="34"/>
      <c r="J97" s="34"/>
      <c r="K97" s="34"/>
      <c r="L97" s="36">
        <v>1.6240000000000001</v>
      </c>
      <c r="M97" s="35">
        <v>94.753</v>
      </c>
      <c r="N97" s="35">
        <v>0.39700000000000002</v>
      </c>
      <c r="O97" s="35">
        <v>12.742000000000001</v>
      </c>
      <c r="P97" s="35">
        <v>0.60599999999999998</v>
      </c>
      <c r="Q97" s="35">
        <v>0.10199999999999999</v>
      </c>
      <c r="R97" s="35">
        <v>1.4490000000000001</v>
      </c>
      <c r="S97" s="35">
        <v>0.46500000000000002</v>
      </c>
      <c r="T97" s="35">
        <v>0</v>
      </c>
      <c r="U97" s="35">
        <v>1.55</v>
      </c>
      <c r="V97" s="35">
        <v>0.17100000000000001</v>
      </c>
      <c r="W97" s="35">
        <v>0</v>
      </c>
      <c r="X97" s="35">
        <v>0.74399999999999999</v>
      </c>
      <c r="Y97" s="35">
        <v>3.698</v>
      </c>
      <c r="Z97" s="35">
        <v>0.36899999999999999</v>
      </c>
      <c r="AA97" s="35">
        <v>0.44600000000000001</v>
      </c>
      <c r="AB97" s="35">
        <v>1.6870000000000001</v>
      </c>
      <c r="AC97" s="35">
        <v>2.032</v>
      </c>
      <c r="AD97" s="35">
        <v>1.64</v>
      </c>
      <c r="AE97" s="35">
        <v>13.547000000000001</v>
      </c>
      <c r="AF97" s="35">
        <v>5.38</v>
      </c>
      <c r="AG97" s="35">
        <v>26.177</v>
      </c>
      <c r="AH97" s="35">
        <v>7.7249999999999996</v>
      </c>
      <c r="AI97" s="35">
        <v>391.73700000000002</v>
      </c>
      <c r="AJ97" s="35">
        <v>0.85699999999999998</v>
      </c>
      <c r="AK97" s="35">
        <v>6.1639999999999997</v>
      </c>
      <c r="AL97" s="35">
        <v>176.40199999999999</v>
      </c>
      <c r="AM97" s="35">
        <v>25.158999999999999</v>
      </c>
      <c r="AN97" s="35">
        <v>0.35399999999999998</v>
      </c>
      <c r="AO97" s="35">
        <v>6.0330000000000004</v>
      </c>
      <c r="AP97" s="35">
        <v>66.632000000000005</v>
      </c>
      <c r="AQ97" s="35">
        <v>6.0789999999999997</v>
      </c>
      <c r="AR97" s="35">
        <v>5.7439999999999998</v>
      </c>
      <c r="AS97" s="35">
        <v>4.5010000000000003</v>
      </c>
      <c r="AT97" s="35">
        <v>36.831000000000003</v>
      </c>
      <c r="AU97" s="35">
        <v>6.4779999999999998</v>
      </c>
      <c r="AV97" s="35">
        <v>1.286</v>
      </c>
      <c r="AW97" s="35">
        <v>6.0999999999999999E-2</v>
      </c>
      <c r="AX97" s="35">
        <v>9.827</v>
      </c>
      <c r="AY97" s="35">
        <v>2.3E-2</v>
      </c>
      <c r="AZ97" s="35">
        <v>1.0289999999999999</v>
      </c>
      <c r="BA97" s="35">
        <v>10.538</v>
      </c>
      <c r="BB97" s="35">
        <v>1.9330000000000001</v>
      </c>
      <c r="BC97" s="35">
        <v>205.06800000000001</v>
      </c>
      <c r="BD97" s="35">
        <v>4.3250000000000002</v>
      </c>
      <c r="BE97" s="35">
        <v>12.941000000000001</v>
      </c>
      <c r="BF97" s="35">
        <v>21.626000000000001</v>
      </c>
      <c r="BG97" s="35">
        <v>1.1120000000000001</v>
      </c>
      <c r="BH97" s="35">
        <v>11.208</v>
      </c>
      <c r="BI97" s="35">
        <v>1.61</v>
      </c>
      <c r="BJ97" s="35">
        <v>0</v>
      </c>
      <c r="BK97" s="35">
        <v>0</v>
      </c>
      <c r="BL97" s="80">
        <v>0</v>
      </c>
      <c r="BM97" s="81">
        <f t="shared" si="5"/>
        <v>1192.8620000000001</v>
      </c>
      <c r="BN97" s="37"/>
      <c r="BO97" s="142">
        <v>3298.3209999999999</v>
      </c>
      <c r="BP97" s="82">
        <f t="shared" si="6"/>
        <v>6739.3689999999997</v>
      </c>
      <c r="BQ97" s="36">
        <f t="shared" si="7"/>
        <v>6739.3689999999997</v>
      </c>
      <c r="BR97" s="83">
        <v>0</v>
      </c>
      <c r="BS97" s="34">
        <v>6739.3689999999997</v>
      </c>
      <c r="BT97" s="84">
        <v>0</v>
      </c>
      <c r="BU97" s="84">
        <v>0</v>
      </c>
      <c r="BV97" s="34">
        <v>0</v>
      </c>
      <c r="BW97" s="85">
        <v>0</v>
      </c>
      <c r="BX97" s="37">
        <v>0</v>
      </c>
      <c r="BZ97" s="2"/>
    </row>
    <row r="98" spans="1:78">
      <c r="A98" s="60" t="s">
        <v>49</v>
      </c>
      <c r="B98" s="37" t="s">
        <v>209</v>
      </c>
      <c r="C98" s="35">
        <f t="shared" si="4"/>
        <v>1662.202</v>
      </c>
      <c r="D98" s="34"/>
      <c r="E98" s="34"/>
      <c r="F98" s="34"/>
      <c r="G98" s="34"/>
      <c r="H98" s="34"/>
      <c r="I98" s="34"/>
      <c r="J98" s="34"/>
      <c r="K98" s="34"/>
      <c r="L98" s="36">
        <v>0</v>
      </c>
      <c r="M98" s="35">
        <v>1E-3</v>
      </c>
      <c r="N98" s="35">
        <v>0.01</v>
      </c>
      <c r="O98" s="35">
        <v>2.6240000000000001</v>
      </c>
      <c r="P98" s="35">
        <v>9.4E-2</v>
      </c>
      <c r="Q98" s="35">
        <v>3.0000000000000001E-3</v>
      </c>
      <c r="R98" s="35">
        <v>0</v>
      </c>
      <c r="S98" s="35">
        <v>0.57899999999999996</v>
      </c>
      <c r="T98" s="35">
        <v>0</v>
      </c>
      <c r="U98" s="35">
        <v>3.5000000000000003E-2</v>
      </c>
      <c r="V98" s="35">
        <v>0.14799999999999999</v>
      </c>
      <c r="W98" s="35">
        <v>1.0999999999999999E-2</v>
      </c>
      <c r="X98" s="35">
        <v>8.9999999999999993E-3</v>
      </c>
      <c r="Y98" s="35">
        <v>7.0000000000000001E-3</v>
      </c>
      <c r="Z98" s="35">
        <v>1E-3</v>
      </c>
      <c r="AA98" s="35">
        <v>3.9E-2</v>
      </c>
      <c r="AB98" s="35">
        <v>4.5999999999999999E-2</v>
      </c>
      <c r="AC98" s="35">
        <v>7.5999999999999998E-2</v>
      </c>
      <c r="AD98" s="35">
        <v>1.4999999999999999E-2</v>
      </c>
      <c r="AE98" s="35">
        <v>1.6439999999999999</v>
      </c>
      <c r="AF98" s="35">
        <v>0.248</v>
      </c>
      <c r="AG98" s="35">
        <v>0.1</v>
      </c>
      <c r="AH98" s="35">
        <v>1.885</v>
      </c>
      <c r="AI98" s="35">
        <v>0.55000000000000004</v>
      </c>
      <c r="AJ98" s="35">
        <v>6.0000000000000001E-3</v>
      </c>
      <c r="AK98" s="35">
        <v>0.35199999999999998</v>
      </c>
      <c r="AL98" s="35">
        <v>17.599</v>
      </c>
      <c r="AM98" s="35">
        <v>1.08</v>
      </c>
      <c r="AN98" s="35">
        <v>0</v>
      </c>
      <c r="AO98" s="35">
        <v>1.1779999999999999</v>
      </c>
      <c r="AP98" s="35">
        <v>0.746</v>
      </c>
      <c r="AQ98" s="35">
        <v>63.124000000000002</v>
      </c>
      <c r="AR98" s="35">
        <v>403.26900000000001</v>
      </c>
      <c r="AS98" s="35">
        <v>1.4999999999999999E-2</v>
      </c>
      <c r="AT98" s="35">
        <v>51.972999999999999</v>
      </c>
      <c r="AU98" s="35">
        <v>0.24</v>
      </c>
      <c r="AV98" s="35">
        <v>0.108</v>
      </c>
      <c r="AW98" s="35">
        <v>8.9999999999999993E-3</v>
      </c>
      <c r="AX98" s="35">
        <v>2.4780000000000002</v>
      </c>
      <c r="AY98" s="35">
        <v>6.0000000000000001E-3</v>
      </c>
      <c r="AZ98" s="35">
        <v>0</v>
      </c>
      <c r="BA98" s="35">
        <v>2.5000000000000001E-2</v>
      </c>
      <c r="BB98" s="35">
        <v>0.245</v>
      </c>
      <c r="BC98" s="35">
        <v>4.2670000000000003</v>
      </c>
      <c r="BD98" s="35">
        <v>0</v>
      </c>
      <c r="BE98" s="35">
        <v>21.629000000000001</v>
      </c>
      <c r="BF98" s="35">
        <v>0.61</v>
      </c>
      <c r="BG98" s="35">
        <v>5.8000000000000003E-2</v>
      </c>
      <c r="BH98" s="35">
        <v>1.137</v>
      </c>
      <c r="BI98" s="35">
        <v>13.695</v>
      </c>
      <c r="BJ98" s="35">
        <v>0</v>
      </c>
      <c r="BK98" s="35">
        <v>0</v>
      </c>
      <c r="BL98" s="80">
        <v>0</v>
      </c>
      <c r="BM98" s="81">
        <f t="shared" si="5"/>
        <v>591.97399999999993</v>
      </c>
      <c r="BN98" s="37"/>
      <c r="BO98" s="142">
        <v>66.156000000000006</v>
      </c>
      <c r="BP98" s="82">
        <f t="shared" si="6"/>
        <v>1004.0720000000001</v>
      </c>
      <c r="BQ98" s="36">
        <f t="shared" si="7"/>
        <v>655.18600000000004</v>
      </c>
      <c r="BR98" s="83">
        <v>102.321</v>
      </c>
      <c r="BS98" s="34">
        <v>552.86500000000001</v>
      </c>
      <c r="BT98" s="84">
        <v>348.88600000000002</v>
      </c>
      <c r="BU98" s="84">
        <v>0</v>
      </c>
      <c r="BV98" s="34">
        <v>0</v>
      </c>
      <c r="BW98" s="85">
        <v>0</v>
      </c>
      <c r="BX98" s="37">
        <v>0</v>
      </c>
      <c r="BZ98" s="2"/>
    </row>
    <row r="99" spans="1:78">
      <c r="A99" s="60" t="s">
        <v>50</v>
      </c>
      <c r="B99" s="37" t="s">
        <v>51</v>
      </c>
      <c r="C99" s="35">
        <f t="shared" si="4"/>
        <v>11591.138000000003</v>
      </c>
      <c r="D99" s="34"/>
      <c r="E99" s="34"/>
      <c r="F99" s="34"/>
      <c r="G99" s="34"/>
      <c r="H99" s="34"/>
      <c r="I99" s="34"/>
      <c r="J99" s="34"/>
      <c r="K99" s="34"/>
      <c r="L99" s="36">
        <v>0.48099999999999998</v>
      </c>
      <c r="M99" s="35">
        <v>193.20099999999999</v>
      </c>
      <c r="N99" s="35">
        <v>0.112</v>
      </c>
      <c r="O99" s="35">
        <v>25.709</v>
      </c>
      <c r="P99" s="35">
        <v>11.833</v>
      </c>
      <c r="Q99" s="35">
        <v>0.187</v>
      </c>
      <c r="R99" s="35">
        <v>1.7809999999999999</v>
      </c>
      <c r="S99" s="35">
        <v>0.83599999999999997</v>
      </c>
      <c r="T99" s="35">
        <v>0</v>
      </c>
      <c r="U99" s="35">
        <v>0.25600000000000001</v>
      </c>
      <c r="V99" s="35">
        <v>1.048</v>
      </c>
      <c r="W99" s="35">
        <v>0.56100000000000005</v>
      </c>
      <c r="X99" s="35">
        <v>2.54</v>
      </c>
      <c r="Y99" s="35">
        <v>3.8279999999999998</v>
      </c>
      <c r="Z99" s="35">
        <v>0.51300000000000001</v>
      </c>
      <c r="AA99" s="35">
        <v>2.6859999999999999</v>
      </c>
      <c r="AB99" s="35">
        <v>1.014</v>
      </c>
      <c r="AC99" s="35">
        <v>47.768000000000001</v>
      </c>
      <c r="AD99" s="35">
        <v>5.7489999999999997</v>
      </c>
      <c r="AE99" s="35">
        <v>77.254000000000005</v>
      </c>
      <c r="AF99" s="35">
        <v>20.425000000000001</v>
      </c>
      <c r="AG99" s="35">
        <v>24.460999999999999</v>
      </c>
      <c r="AH99" s="35">
        <v>38.316000000000003</v>
      </c>
      <c r="AI99" s="35">
        <v>239.41200000000001</v>
      </c>
      <c r="AJ99" s="35">
        <v>101.313</v>
      </c>
      <c r="AK99" s="35">
        <v>3.2509999999999999</v>
      </c>
      <c r="AL99" s="35">
        <v>294.84199999999998</v>
      </c>
      <c r="AM99" s="35">
        <v>48.747</v>
      </c>
      <c r="AN99" s="35">
        <v>5.7640000000000002</v>
      </c>
      <c r="AO99" s="35">
        <v>69.968999999999994</v>
      </c>
      <c r="AP99" s="35">
        <v>20.018999999999998</v>
      </c>
      <c r="AQ99" s="35">
        <v>34.630000000000003</v>
      </c>
      <c r="AR99" s="35">
        <v>2319.8609999999999</v>
      </c>
      <c r="AS99" s="35">
        <v>12.304</v>
      </c>
      <c r="AT99" s="35">
        <v>152.02500000000001</v>
      </c>
      <c r="AU99" s="35">
        <v>23.701000000000001</v>
      </c>
      <c r="AV99" s="35">
        <v>21.782</v>
      </c>
      <c r="AW99" s="35">
        <v>0.72799999999999998</v>
      </c>
      <c r="AX99" s="35">
        <v>164.79300000000001</v>
      </c>
      <c r="AY99" s="35">
        <v>0.153</v>
      </c>
      <c r="AZ99" s="35">
        <v>2.907</v>
      </c>
      <c r="BA99" s="35">
        <v>51.728000000000002</v>
      </c>
      <c r="BB99" s="35">
        <v>15.573</v>
      </c>
      <c r="BC99" s="35">
        <v>145.48400000000001</v>
      </c>
      <c r="BD99" s="35">
        <v>4.2640000000000002</v>
      </c>
      <c r="BE99" s="35">
        <v>27.759</v>
      </c>
      <c r="BF99" s="35">
        <v>20.335999999999999</v>
      </c>
      <c r="BG99" s="35">
        <v>1.5669999999999999</v>
      </c>
      <c r="BH99" s="35">
        <v>7.1440000000000001</v>
      </c>
      <c r="BI99" s="35">
        <v>13.491</v>
      </c>
      <c r="BJ99" s="35">
        <v>0</v>
      </c>
      <c r="BK99" s="35">
        <v>0</v>
      </c>
      <c r="BL99" s="80">
        <v>0</v>
      </c>
      <c r="BM99" s="81">
        <f t="shared" si="5"/>
        <v>4264.1060000000016</v>
      </c>
      <c r="BN99" s="37"/>
      <c r="BO99" s="142">
        <v>2688.6819999999998</v>
      </c>
      <c r="BP99" s="82">
        <f t="shared" si="6"/>
        <v>4638.3500000000004</v>
      </c>
      <c r="BQ99" s="36">
        <f t="shared" si="7"/>
        <v>4638.3500000000004</v>
      </c>
      <c r="BR99" s="83">
        <v>0</v>
      </c>
      <c r="BS99" s="34">
        <v>4638.3500000000004</v>
      </c>
      <c r="BT99" s="84">
        <v>0</v>
      </c>
      <c r="BU99" s="84">
        <v>0</v>
      </c>
      <c r="BV99" s="34">
        <v>0</v>
      </c>
      <c r="BW99" s="85">
        <v>0</v>
      </c>
      <c r="BX99" s="37">
        <v>0</v>
      </c>
      <c r="BZ99" s="2"/>
    </row>
    <row r="100" spans="1:78">
      <c r="A100" s="60" t="s">
        <v>52</v>
      </c>
      <c r="B100" s="37" t="s">
        <v>188</v>
      </c>
      <c r="C100" s="35">
        <f t="shared" si="4"/>
        <v>2925.3349999999996</v>
      </c>
      <c r="D100" s="34"/>
      <c r="E100" s="34"/>
      <c r="F100" s="34"/>
      <c r="G100" s="34"/>
      <c r="H100" s="34"/>
      <c r="I100" s="34"/>
      <c r="J100" s="34"/>
      <c r="K100" s="34"/>
      <c r="L100" s="36">
        <v>1.0999999999999999E-2</v>
      </c>
      <c r="M100" s="35">
        <v>0</v>
      </c>
      <c r="N100" s="35">
        <v>0.32400000000000001</v>
      </c>
      <c r="O100" s="35">
        <v>3.29</v>
      </c>
      <c r="P100" s="35">
        <v>8.843</v>
      </c>
      <c r="Q100" s="35">
        <v>7.3999999999999996E-2</v>
      </c>
      <c r="R100" s="35">
        <v>1.1539999999999999</v>
      </c>
      <c r="S100" s="35">
        <v>6.8000000000000005E-2</v>
      </c>
      <c r="T100" s="35">
        <v>0</v>
      </c>
      <c r="U100" s="35">
        <v>4.0049999999999999</v>
      </c>
      <c r="V100" s="35">
        <v>2.6</v>
      </c>
      <c r="W100" s="35">
        <v>0.109</v>
      </c>
      <c r="X100" s="35">
        <v>1.744</v>
      </c>
      <c r="Y100" s="35">
        <v>1.1739999999999999</v>
      </c>
      <c r="Z100" s="35">
        <v>5.0000000000000001E-3</v>
      </c>
      <c r="AA100" s="35">
        <v>0.30199999999999999</v>
      </c>
      <c r="AB100" s="35">
        <v>0.28299999999999997</v>
      </c>
      <c r="AC100" s="35">
        <v>3.3530000000000002</v>
      </c>
      <c r="AD100" s="35">
        <v>10.912000000000001</v>
      </c>
      <c r="AE100" s="35">
        <v>56.94</v>
      </c>
      <c r="AF100" s="35">
        <v>5.9489999999999998</v>
      </c>
      <c r="AG100" s="35">
        <v>9.7050000000000001</v>
      </c>
      <c r="AH100" s="35">
        <v>26.786999999999999</v>
      </c>
      <c r="AI100" s="35">
        <v>33.515000000000001</v>
      </c>
      <c r="AJ100" s="35">
        <v>2.6680000000000001</v>
      </c>
      <c r="AK100" s="35">
        <v>2.5569999999999999</v>
      </c>
      <c r="AL100" s="35">
        <v>223.45599999999999</v>
      </c>
      <c r="AM100" s="35">
        <v>58.139000000000003</v>
      </c>
      <c r="AN100" s="35">
        <v>2.1549999999999998</v>
      </c>
      <c r="AO100" s="35">
        <v>36.798000000000002</v>
      </c>
      <c r="AP100" s="35">
        <v>6.3780000000000001</v>
      </c>
      <c r="AQ100" s="35">
        <v>5.383</v>
      </c>
      <c r="AR100" s="35">
        <v>0.54100000000000004</v>
      </c>
      <c r="AS100" s="35">
        <v>62.783000000000001</v>
      </c>
      <c r="AT100" s="35">
        <v>0</v>
      </c>
      <c r="AU100" s="35">
        <v>0</v>
      </c>
      <c r="AV100" s="35">
        <v>10.824</v>
      </c>
      <c r="AW100" s="35">
        <v>0.41899999999999998</v>
      </c>
      <c r="AX100" s="35">
        <v>18.294</v>
      </c>
      <c r="AY100" s="35">
        <v>9.7000000000000003E-2</v>
      </c>
      <c r="AZ100" s="35">
        <v>0</v>
      </c>
      <c r="BA100" s="35">
        <v>9.0500000000000007</v>
      </c>
      <c r="BB100" s="35">
        <v>4.5</v>
      </c>
      <c r="BC100" s="35">
        <v>130.86000000000001</v>
      </c>
      <c r="BD100" s="35">
        <v>0.47199999999999998</v>
      </c>
      <c r="BE100" s="35">
        <v>7.1829999999999998</v>
      </c>
      <c r="BF100" s="35">
        <v>5.9240000000000004</v>
      </c>
      <c r="BG100" s="35">
        <v>1.0469999999999999</v>
      </c>
      <c r="BH100" s="35">
        <v>0</v>
      </c>
      <c r="BI100" s="35">
        <v>8.6999999999999994E-2</v>
      </c>
      <c r="BJ100" s="35">
        <v>0</v>
      </c>
      <c r="BK100" s="35">
        <v>0</v>
      </c>
      <c r="BL100" s="80">
        <v>0</v>
      </c>
      <c r="BM100" s="81">
        <f t="shared" si="5"/>
        <v>760.76199999999972</v>
      </c>
      <c r="BN100" s="37"/>
      <c r="BO100" s="142">
        <v>175.6</v>
      </c>
      <c r="BP100" s="82">
        <f t="shared" si="6"/>
        <v>0</v>
      </c>
      <c r="BQ100" s="36">
        <f t="shared" si="7"/>
        <v>0</v>
      </c>
      <c r="BR100" s="83">
        <v>0</v>
      </c>
      <c r="BS100" s="34">
        <v>0</v>
      </c>
      <c r="BT100" s="84">
        <v>0</v>
      </c>
      <c r="BU100" s="84">
        <v>0</v>
      </c>
      <c r="BV100" s="34">
        <v>1988.973</v>
      </c>
      <c r="BW100" s="85">
        <v>0</v>
      </c>
      <c r="BX100" s="37">
        <v>0</v>
      </c>
      <c r="BZ100" s="2"/>
    </row>
    <row r="101" spans="1:78">
      <c r="A101" s="60" t="s">
        <v>53</v>
      </c>
      <c r="B101" s="37" t="s">
        <v>137</v>
      </c>
      <c r="C101" s="35">
        <f t="shared" si="4"/>
        <v>16465.399999999998</v>
      </c>
      <c r="D101" s="34"/>
      <c r="E101" s="34"/>
      <c r="F101" s="34"/>
      <c r="G101" s="34"/>
      <c r="H101" s="34"/>
      <c r="I101" s="34"/>
      <c r="J101" s="34"/>
      <c r="K101" s="34"/>
      <c r="L101" s="36">
        <v>0.91600000000000004</v>
      </c>
      <c r="M101" s="35">
        <v>13.288</v>
      </c>
      <c r="N101" s="35">
        <v>1.821</v>
      </c>
      <c r="O101" s="35">
        <v>62.06</v>
      </c>
      <c r="P101" s="35">
        <v>50.368000000000002</v>
      </c>
      <c r="Q101" s="35">
        <v>2.8039999999999998</v>
      </c>
      <c r="R101" s="35">
        <v>2.3340000000000001</v>
      </c>
      <c r="S101" s="35">
        <v>1.2010000000000001</v>
      </c>
      <c r="T101" s="35">
        <v>0</v>
      </c>
      <c r="U101" s="35">
        <v>41.191000000000003</v>
      </c>
      <c r="V101" s="35">
        <v>24.446999999999999</v>
      </c>
      <c r="W101" s="35">
        <v>1.4870000000000001</v>
      </c>
      <c r="X101" s="35">
        <v>15.118</v>
      </c>
      <c r="Y101" s="35">
        <v>26.274999999999999</v>
      </c>
      <c r="Z101" s="35">
        <v>0.03</v>
      </c>
      <c r="AA101" s="35">
        <v>6.7370000000000001</v>
      </c>
      <c r="AB101" s="35">
        <v>2.0640000000000001</v>
      </c>
      <c r="AC101" s="35">
        <v>454.815</v>
      </c>
      <c r="AD101" s="35">
        <v>76.45</v>
      </c>
      <c r="AE101" s="35">
        <v>1087.7149999999999</v>
      </c>
      <c r="AF101" s="35">
        <v>53.698</v>
      </c>
      <c r="AG101" s="35">
        <v>88.927000000000007</v>
      </c>
      <c r="AH101" s="35">
        <v>135.62899999999999</v>
      </c>
      <c r="AI101" s="35">
        <v>366.077</v>
      </c>
      <c r="AJ101" s="35">
        <v>18.391999999999999</v>
      </c>
      <c r="AK101" s="35">
        <v>72.742999999999995</v>
      </c>
      <c r="AL101" s="35">
        <v>31.117000000000001</v>
      </c>
      <c r="AM101" s="35">
        <v>224.441</v>
      </c>
      <c r="AN101" s="35">
        <v>7.9619999999999997</v>
      </c>
      <c r="AO101" s="35">
        <v>430.54700000000003</v>
      </c>
      <c r="AP101" s="35">
        <v>72.515000000000001</v>
      </c>
      <c r="AQ101" s="35">
        <v>9.4060000000000006</v>
      </c>
      <c r="AR101" s="35">
        <v>435.42599999999999</v>
      </c>
      <c r="AS101" s="35">
        <v>9.9220000000000006</v>
      </c>
      <c r="AT101" s="35">
        <v>930.92899999999997</v>
      </c>
      <c r="AU101" s="35">
        <v>47.052</v>
      </c>
      <c r="AV101" s="35">
        <v>197.74</v>
      </c>
      <c r="AW101" s="35">
        <v>477.19900000000001</v>
      </c>
      <c r="AX101" s="35">
        <v>25.224</v>
      </c>
      <c r="AY101" s="35">
        <v>0.14599999999999999</v>
      </c>
      <c r="AZ101" s="35">
        <v>14.512</v>
      </c>
      <c r="BA101" s="35">
        <v>17.491</v>
      </c>
      <c r="BB101" s="35">
        <v>23.187999999999999</v>
      </c>
      <c r="BC101" s="35">
        <v>682.61699999999996</v>
      </c>
      <c r="BD101" s="35">
        <v>0</v>
      </c>
      <c r="BE101" s="35">
        <v>28.635999999999999</v>
      </c>
      <c r="BF101" s="35">
        <v>2.7639999999999998</v>
      </c>
      <c r="BG101" s="35">
        <v>1.9670000000000001</v>
      </c>
      <c r="BH101" s="35">
        <v>2.0070000000000001</v>
      </c>
      <c r="BI101" s="35">
        <v>9.1989999999999998</v>
      </c>
      <c r="BJ101" s="35">
        <v>0</v>
      </c>
      <c r="BK101" s="35">
        <v>0</v>
      </c>
      <c r="BL101" s="80">
        <v>0</v>
      </c>
      <c r="BM101" s="81">
        <f t="shared" si="5"/>
        <v>6288.5939999999982</v>
      </c>
      <c r="BN101" s="37"/>
      <c r="BO101" s="142">
        <v>5613.8810000000003</v>
      </c>
      <c r="BP101" s="82">
        <f t="shared" si="6"/>
        <v>4562.9250000000002</v>
      </c>
      <c r="BQ101" s="36">
        <f t="shared" si="7"/>
        <v>4075.712</v>
      </c>
      <c r="BR101" s="83">
        <v>0</v>
      </c>
      <c r="BS101" s="34">
        <v>4075.712</v>
      </c>
      <c r="BT101" s="84">
        <v>487.21300000000002</v>
      </c>
      <c r="BU101" s="84">
        <v>0</v>
      </c>
      <c r="BV101" s="34">
        <v>0</v>
      </c>
      <c r="BW101" s="85">
        <v>0</v>
      </c>
      <c r="BX101" s="37">
        <v>0</v>
      </c>
      <c r="BZ101" s="2"/>
    </row>
    <row r="102" spans="1:78">
      <c r="A102" s="60" t="s">
        <v>54</v>
      </c>
      <c r="B102" s="37" t="s">
        <v>138</v>
      </c>
      <c r="C102" s="35">
        <f t="shared" si="4"/>
        <v>2670.0830000000005</v>
      </c>
      <c r="D102" s="34"/>
      <c r="E102" s="34"/>
      <c r="F102" s="34"/>
      <c r="G102" s="34"/>
      <c r="H102" s="34"/>
      <c r="I102" s="34"/>
      <c r="J102" s="34"/>
      <c r="K102" s="34"/>
      <c r="L102" s="36">
        <v>0.39100000000000001</v>
      </c>
      <c r="M102" s="35">
        <v>43.12</v>
      </c>
      <c r="N102" s="35">
        <v>0.51600000000000001</v>
      </c>
      <c r="O102" s="35">
        <v>16.067</v>
      </c>
      <c r="P102" s="35">
        <v>15.571</v>
      </c>
      <c r="Q102" s="35">
        <v>0.33700000000000002</v>
      </c>
      <c r="R102" s="35">
        <v>1.583</v>
      </c>
      <c r="S102" s="35">
        <v>7.93</v>
      </c>
      <c r="T102" s="35">
        <v>0</v>
      </c>
      <c r="U102" s="35">
        <v>7.65</v>
      </c>
      <c r="V102" s="35">
        <v>1.4970000000000001</v>
      </c>
      <c r="W102" s="35">
        <v>0.29799999999999999</v>
      </c>
      <c r="X102" s="35">
        <v>3.7669999999999999</v>
      </c>
      <c r="Y102" s="35">
        <v>2.0270000000000001</v>
      </c>
      <c r="Z102" s="35">
        <v>2.5000000000000001E-2</v>
      </c>
      <c r="AA102" s="35">
        <v>1.8380000000000001</v>
      </c>
      <c r="AB102" s="35">
        <v>0.82599999999999996</v>
      </c>
      <c r="AC102" s="35">
        <v>51.616</v>
      </c>
      <c r="AD102" s="35">
        <v>23.809000000000001</v>
      </c>
      <c r="AE102" s="35">
        <v>254.18299999999999</v>
      </c>
      <c r="AF102" s="35">
        <v>14.451000000000001</v>
      </c>
      <c r="AG102" s="35">
        <v>13.061</v>
      </c>
      <c r="AH102" s="35">
        <v>130.88399999999999</v>
      </c>
      <c r="AI102" s="35">
        <v>47.155999999999999</v>
      </c>
      <c r="AJ102" s="35">
        <v>62.987000000000002</v>
      </c>
      <c r="AK102" s="35">
        <v>21.76</v>
      </c>
      <c r="AL102" s="35">
        <v>98.51</v>
      </c>
      <c r="AM102" s="35">
        <v>99.320999999999998</v>
      </c>
      <c r="AN102" s="35">
        <v>1.5760000000000001</v>
      </c>
      <c r="AO102" s="35">
        <v>132.86699999999999</v>
      </c>
      <c r="AP102" s="35">
        <v>4.6980000000000004</v>
      </c>
      <c r="AQ102" s="35">
        <v>7.2560000000000002</v>
      </c>
      <c r="AR102" s="35">
        <v>29.216999999999999</v>
      </c>
      <c r="AS102" s="35">
        <v>12.087</v>
      </c>
      <c r="AT102" s="35">
        <v>37.393999999999998</v>
      </c>
      <c r="AU102" s="35">
        <v>577.98299999999995</v>
      </c>
      <c r="AV102" s="35">
        <v>1.581</v>
      </c>
      <c r="AW102" s="35">
        <v>6.9569999999999999</v>
      </c>
      <c r="AX102" s="35">
        <v>32.624000000000002</v>
      </c>
      <c r="AY102" s="35">
        <v>1E-3</v>
      </c>
      <c r="AZ102" s="35">
        <v>24.97</v>
      </c>
      <c r="BA102" s="35">
        <v>26.995999999999999</v>
      </c>
      <c r="BB102" s="35">
        <v>7.1219999999999999</v>
      </c>
      <c r="BC102" s="35">
        <v>0.23499999999999999</v>
      </c>
      <c r="BD102" s="35">
        <v>21.207000000000001</v>
      </c>
      <c r="BE102" s="35">
        <v>6.0279999999999996</v>
      </c>
      <c r="BF102" s="35">
        <v>5.085</v>
      </c>
      <c r="BG102" s="35">
        <v>1.381</v>
      </c>
      <c r="BH102" s="35">
        <v>0</v>
      </c>
      <c r="BI102" s="35">
        <v>4.9550000000000001</v>
      </c>
      <c r="BJ102" s="35">
        <v>0</v>
      </c>
      <c r="BK102" s="35">
        <v>0</v>
      </c>
      <c r="BL102" s="80">
        <v>0</v>
      </c>
      <c r="BM102" s="81">
        <f t="shared" si="5"/>
        <v>1863.4010000000003</v>
      </c>
      <c r="BN102" s="37"/>
      <c r="BO102" s="142">
        <v>0</v>
      </c>
      <c r="BP102" s="82">
        <f t="shared" si="6"/>
        <v>806.68200000000002</v>
      </c>
      <c r="BQ102" s="36">
        <f t="shared" si="7"/>
        <v>806.68200000000002</v>
      </c>
      <c r="BR102" s="83">
        <v>0</v>
      </c>
      <c r="BS102" s="34">
        <v>806.68200000000002</v>
      </c>
      <c r="BT102" s="84">
        <v>0</v>
      </c>
      <c r="BU102" s="84">
        <v>0</v>
      </c>
      <c r="BV102" s="34">
        <v>0</v>
      </c>
      <c r="BW102" s="85">
        <v>0</v>
      </c>
      <c r="BX102" s="37">
        <v>0</v>
      </c>
      <c r="BZ102" s="2"/>
    </row>
    <row r="103" spans="1:78">
      <c r="A103" s="60" t="s">
        <v>55</v>
      </c>
      <c r="B103" s="37" t="s">
        <v>189</v>
      </c>
      <c r="C103" s="35">
        <f t="shared" si="4"/>
        <v>895.98299999999995</v>
      </c>
      <c r="D103" s="34"/>
      <c r="E103" s="34"/>
      <c r="F103" s="34"/>
      <c r="G103" s="34"/>
      <c r="H103" s="34"/>
      <c r="I103" s="34"/>
      <c r="J103" s="34"/>
      <c r="K103" s="34"/>
      <c r="L103" s="36">
        <v>0.93899999999999995</v>
      </c>
      <c r="M103" s="35">
        <v>0</v>
      </c>
      <c r="N103" s="35">
        <v>6.8000000000000005E-2</v>
      </c>
      <c r="O103" s="35">
        <v>0.68899999999999995</v>
      </c>
      <c r="P103" s="35">
        <v>0</v>
      </c>
      <c r="Q103" s="35">
        <v>9.0999999999999998E-2</v>
      </c>
      <c r="R103" s="35">
        <v>0</v>
      </c>
      <c r="S103" s="35">
        <v>5.2910000000000004</v>
      </c>
      <c r="T103" s="35">
        <v>0</v>
      </c>
      <c r="U103" s="35">
        <v>0</v>
      </c>
      <c r="V103" s="35">
        <v>0</v>
      </c>
      <c r="W103" s="35">
        <v>0</v>
      </c>
      <c r="X103" s="35">
        <v>1.194</v>
      </c>
      <c r="Y103" s="35">
        <v>0.13200000000000001</v>
      </c>
      <c r="Z103" s="35">
        <v>0</v>
      </c>
      <c r="AA103" s="35">
        <v>0.63900000000000001</v>
      </c>
      <c r="AB103" s="35">
        <v>3.9E-2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0.25900000000000001</v>
      </c>
      <c r="AK103" s="35">
        <v>0</v>
      </c>
      <c r="AL103" s="35">
        <v>14.914</v>
      </c>
      <c r="AM103" s="35">
        <v>5.6909999999999998</v>
      </c>
      <c r="AN103" s="35">
        <v>0</v>
      </c>
      <c r="AO103" s="35">
        <v>0</v>
      </c>
      <c r="AP103" s="35">
        <v>0</v>
      </c>
      <c r="AQ103" s="35">
        <v>2.76</v>
      </c>
      <c r="AR103" s="35">
        <v>3.8919999999999999</v>
      </c>
      <c r="AS103" s="35">
        <v>0.496</v>
      </c>
      <c r="AT103" s="35">
        <v>357.48399999999998</v>
      </c>
      <c r="AU103" s="35">
        <v>60.411999999999999</v>
      </c>
      <c r="AV103" s="35">
        <v>-7.2560000000000002</v>
      </c>
      <c r="AW103" s="35">
        <v>0</v>
      </c>
      <c r="AX103" s="35">
        <v>6.7460000000000004</v>
      </c>
      <c r="AY103" s="35">
        <v>0</v>
      </c>
      <c r="AZ103" s="35">
        <v>0</v>
      </c>
      <c r="BA103" s="35">
        <v>1.3160000000000001</v>
      </c>
      <c r="BB103" s="35">
        <v>0</v>
      </c>
      <c r="BC103" s="35">
        <v>163.31700000000001</v>
      </c>
      <c r="BD103" s="35">
        <v>8.6720000000000006</v>
      </c>
      <c r="BE103" s="35">
        <v>101.238</v>
      </c>
      <c r="BF103" s="35">
        <v>116.386</v>
      </c>
      <c r="BG103" s="35">
        <v>0.11799999999999999</v>
      </c>
      <c r="BH103" s="35">
        <v>0</v>
      </c>
      <c r="BI103" s="35">
        <v>2.4380000000000002</v>
      </c>
      <c r="BJ103" s="35">
        <v>0</v>
      </c>
      <c r="BK103" s="35">
        <v>0</v>
      </c>
      <c r="BL103" s="80">
        <v>0</v>
      </c>
      <c r="BM103" s="81">
        <f t="shared" si="5"/>
        <v>847.96499999999992</v>
      </c>
      <c r="BN103" s="37"/>
      <c r="BO103" s="142">
        <v>0</v>
      </c>
      <c r="BP103" s="82">
        <f t="shared" si="6"/>
        <v>48.018000000000001</v>
      </c>
      <c r="BQ103" s="36">
        <f t="shared" si="7"/>
        <v>48.018000000000001</v>
      </c>
      <c r="BR103" s="83">
        <v>0</v>
      </c>
      <c r="BS103" s="34">
        <v>48.018000000000001</v>
      </c>
      <c r="BT103" s="84">
        <v>0</v>
      </c>
      <c r="BU103" s="84">
        <v>0</v>
      </c>
      <c r="BV103" s="34">
        <v>0</v>
      </c>
      <c r="BW103" s="85">
        <v>0</v>
      </c>
      <c r="BX103" s="37">
        <v>0</v>
      </c>
      <c r="BZ103" s="2"/>
    </row>
    <row r="104" spans="1:78">
      <c r="A104" s="60" t="s">
        <v>56</v>
      </c>
      <c r="B104" s="37" t="s">
        <v>175</v>
      </c>
      <c r="C104" s="35">
        <f t="shared" si="4"/>
        <v>21244.397000000001</v>
      </c>
      <c r="D104" s="34"/>
      <c r="E104" s="34"/>
      <c r="F104" s="34"/>
      <c r="G104" s="34"/>
      <c r="H104" s="34"/>
      <c r="I104" s="34"/>
      <c r="J104" s="34"/>
      <c r="K104" s="34"/>
      <c r="L104" s="36">
        <v>0</v>
      </c>
      <c r="M104" s="35">
        <v>0.29399999999999998</v>
      </c>
      <c r="N104" s="35">
        <v>2.0979999999999999</v>
      </c>
      <c r="O104" s="35">
        <v>77.546000000000006</v>
      </c>
      <c r="P104" s="35">
        <v>64.06</v>
      </c>
      <c r="Q104" s="35">
        <v>0.38300000000000001</v>
      </c>
      <c r="R104" s="35">
        <v>11.988</v>
      </c>
      <c r="S104" s="35">
        <v>3.4</v>
      </c>
      <c r="T104" s="35">
        <v>0</v>
      </c>
      <c r="U104" s="35">
        <v>21.239000000000001</v>
      </c>
      <c r="V104" s="35">
        <v>0</v>
      </c>
      <c r="W104" s="35">
        <v>0</v>
      </c>
      <c r="X104" s="35">
        <v>10.375</v>
      </c>
      <c r="Y104" s="35">
        <v>13.010999999999999</v>
      </c>
      <c r="Z104" s="35">
        <v>1.075</v>
      </c>
      <c r="AA104" s="35">
        <v>3.16</v>
      </c>
      <c r="AB104" s="35">
        <v>0.97399999999999998</v>
      </c>
      <c r="AC104" s="35">
        <v>35.302</v>
      </c>
      <c r="AD104" s="35">
        <v>11.253</v>
      </c>
      <c r="AE104" s="35">
        <v>620.78499999999997</v>
      </c>
      <c r="AF104" s="35">
        <v>125.039</v>
      </c>
      <c r="AG104" s="35">
        <v>160.988</v>
      </c>
      <c r="AH104" s="35">
        <v>95.435000000000002</v>
      </c>
      <c r="AI104" s="35">
        <v>634.87400000000002</v>
      </c>
      <c r="AJ104" s="35">
        <v>78.186999999999998</v>
      </c>
      <c r="AK104" s="35">
        <v>15.276999999999999</v>
      </c>
      <c r="AL104" s="35">
        <v>48.741</v>
      </c>
      <c r="AM104" s="35">
        <v>128.68700000000001</v>
      </c>
      <c r="AN104" s="35">
        <v>2.2469999999999999</v>
      </c>
      <c r="AO104" s="35">
        <v>949.30200000000002</v>
      </c>
      <c r="AP104" s="35">
        <v>228.64500000000001</v>
      </c>
      <c r="AQ104" s="35">
        <v>33.991</v>
      </c>
      <c r="AR104" s="35">
        <v>165.95699999999999</v>
      </c>
      <c r="AS104" s="35">
        <v>25.282</v>
      </c>
      <c r="AT104" s="35">
        <v>372.476</v>
      </c>
      <c r="AU104" s="35">
        <v>19.507000000000001</v>
      </c>
      <c r="AV104" s="35">
        <v>7.2510000000000003</v>
      </c>
      <c r="AW104" s="35">
        <v>101.858</v>
      </c>
      <c r="AX104" s="35">
        <v>55.116999999999997</v>
      </c>
      <c r="AY104" s="35">
        <v>0.88500000000000001</v>
      </c>
      <c r="AZ104" s="35">
        <v>14.904999999999999</v>
      </c>
      <c r="BA104" s="35">
        <v>69.394000000000005</v>
      </c>
      <c r="BB104" s="35">
        <v>30.890999999999998</v>
      </c>
      <c r="BC104" s="35">
        <v>217.42099999999999</v>
      </c>
      <c r="BD104" s="35">
        <v>1.81</v>
      </c>
      <c r="BE104" s="35">
        <v>110.947</v>
      </c>
      <c r="BF104" s="35">
        <v>56.368000000000002</v>
      </c>
      <c r="BG104" s="35">
        <v>42.594999999999999</v>
      </c>
      <c r="BH104" s="35">
        <v>20.085999999999999</v>
      </c>
      <c r="BI104" s="35">
        <v>152.39599999999999</v>
      </c>
      <c r="BJ104" s="35">
        <v>0</v>
      </c>
      <c r="BK104" s="35">
        <v>0</v>
      </c>
      <c r="BL104" s="80">
        <v>0</v>
      </c>
      <c r="BM104" s="81">
        <f t="shared" si="5"/>
        <v>4843.5020000000013</v>
      </c>
      <c r="BN104" s="37"/>
      <c r="BO104" s="142">
        <v>0</v>
      </c>
      <c r="BP104" s="82">
        <f t="shared" si="6"/>
        <v>16400.895</v>
      </c>
      <c r="BQ104" s="36">
        <f t="shared" si="7"/>
        <v>16400.895</v>
      </c>
      <c r="BR104" s="83">
        <v>11523.41</v>
      </c>
      <c r="BS104" s="34">
        <v>4877.4849999999997</v>
      </c>
      <c r="BT104" s="84">
        <v>0</v>
      </c>
      <c r="BU104" s="84">
        <v>0</v>
      </c>
      <c r="BV104" s="34">
        <v>0</v>
      </c>
      <c r="BW104" s="85">
        <v>0</v>
      </c>
      <c r="BX104" s="37">
        <v>0</v>
      </c>
      <c r="BZ104" s="2"/>
    </row>
    <row r="105" spans="1:78">
      <c r="A105" s="60" t="s">
        <v>57</v>
      </c>
      <c r="B105" s="37" t="s">
        <v>210</v>
      </c>
      <c r="C105" s="35">
        <f t="shared" si="4"/>
        <v>10779.617</v>
      </c>
      <c r="D105" s="34"/>
      <c r="E105" s="34"/>
      <c r="F105" s="34"/>
      <c r="G105" s="34"/>
      <c r="H105" s="34"/>
      <c r="I105" s="34"/>
      <c r="J105" s="34"/>
      <c r="K105" s="34"/>
      <c r="L105" s="36">
        <v>3.468</v>
      </c>
      <c r="M105" s="35">
        <v>20.195</v>
      </c>
      <c r="N105" s="35">
        <v>7.1449999999999996</v>
      </c>
      <c r="O105" s="35">
        <v>70.768000000000001</v>
      </c>
      <c r="P105" s="35">
        <v>40</v>
      </c>
      <c r="Q105" s="35">
        <v>0.91300000000000003</v>
      </c>
      <c r="R105" s="35">
        <v>8.2010000000000005</v>
      </c>
      <c r="S105" s="35">
        <v>2.9260000000000002</v>
      </c>
      <c r="T105" s="35">
        <v>0</v>
      </c>
      <c r="U105" s="35">
        <v>25.722999999999999</v>
      </c>
      <c r="V105" s="35">
        <v>1.675</v>
      </c>
      <c r="W105" s="35">
        <v>1.9059999999999999</v>
      </c>
      <c r="X105" s="35">
        <v>11.77</v>
      </c>
      <c r="Y105" s="35">
        <v>4.6980000000000004</v>
      </c>
      <c r="Z105" s="35">
        <v>0.19800000000000001</v>
      </c>
      <c r="AA105" s="35">
        <v>6.7949999999999999</v>
      </c>
      <c r="AB105" s="35">
        <v>3.5939999999999999</v>
      </c>
      <c r="AC105" s="35">
        <v>94.001000000000005</v>
      </c>
      <c r="AD105" s="35">
        <v>132.96</v>
      </c>
      <c r="AE105" s="35">
        <v>406.39400000000001</v>
      </c>
      <c r="AF105" s="35">
        <v>66.974000000000004</v>
      </c>
      <c r="AG105" s="35">
        <v>108.596</v>
      </c>
      <c r="AH105" s="35">
        <v>221.19200000000001</v>
      </c>
      <c r="AI105" s="35">
        <v>48.076999999999998</v>
      </c>
      <c r="AJ105" s="35">
        <v>22.741</v>
      </c>
      <c r="AK105" s="35">
        <v>84.271000000000001</v>
      </c>
      <c r="AL105" s="35">
        <v>176.33500000000001</v>
      </c>
      <c r="AM105" s="35">
        <v>232.256</v>
      </c>
      <c r="AN105" s="35">
        <v>16.643999999999998</v>
      </c>
      <c r="AO105" s="35">
        <v>271.18299999999999</v>
      </c>
      <c r="AP105" s="35">
        <v>29.509</v>
      </c>
      <c r="AQ105" s="35">
        <v>152.809</v>
      </c>
      <c r="AR105" s="35">
        <v>781.08199999999999</v>
      </c>
      <c r="AS105" s="35">
        <v>77.364999999999995</v>
      </c>
      <c r="AT105" s="35">
        <v>159.041</v>
      </c>
      <c r="AU105" s="35">
        <v>112.771</v>
      </c>
      <c r="AV105" s="35">
        <v>43.948999999999998</v>
      </c>
      <c r="AW105" s="35">
        <v>6.3419999999999996</v>
      </c>
      <c r="AX105" s="35">
        <v>509.88400000000001</v>
      </c>
      <c r="AY105" s="35">
        <v>0.28699999999999998</v>
      </c>
      <c r="AZ105" s="35">
        <v>7.6280000000000001</v>
      </c>
      <c r="BA105" s="35">
        <v>152.172</v>
      </c>
      <c r="BB105" s="35">
        <v>31.423999999999999</v>
      </c>
      <c r="BC105" s="35">
        <v>1398.19</v>
      </c>
      <c r="BD105" s="35">
        <v>35.643999999999998</v>
      </c>
      <c r="BE105" s="35">
        <v>298.01600000000002</v>
      </c>
      <c r="BF105" s="35">
        <v>198.285</v>
      </c>
      <c r="BG105" s="35">
        <v>6.343</v>
      </c>
      <c r="BH105" s="35">
        <v>2.3759999999999999</v>
      </c>
      <c r="BI105" s="35">
        <v>11.29</v>
      </c>
      <c r="BJ105" s="35">
        <v>0</v>
      </c>
      <c r="BK105" s="35">
        <v>0</v>
      </c>
      <c r="BL105" s="80">
        <v>0</v>
      </c>
      <c r="BM105" s="81">
        <f t="shared" si="5"/>
        <v>6106.0059999999994</v>
      </c>
      <c r="BN105" s="37"/>
      <c r="BO105" s="142">
        <v>4125.5460000000003</v>
      </c>
      <c r="BP105" s="82">
        <f t="shared" si="6"/>
        <v>535.93100000000004</v>
      </c>
      <c r="BQ105" s="36">
        <f t="shared" si="7"/>
        <v>535.93100000000004</v>
      </c>
      <c r="BR105" s="83">
        <v>0</v>
      </c>
      <c r="BS105" s="34">
        <v>535.93100000000004</v>
      </c>
      <c r="BT105" s="84">
        <v>0</v>
      </c>
      <c r="BU105" s="84">
        <v>0</v>
      </c>
      <c r="BV105" s="34">
        <v>12.134</v>
      </c>
      <c r="BW105" s="85">
        <v>0</v>
      </c>
      <c r="BX105" s="37">
        <v>0</v>
      </c>
      <c r="BZ105" s="2"/>
    </row>
    <row r="106" spans="1:78">
      <c r="A106" s="60" t="s">
        <v>58</v>
      </c>
      <c r="B106" s="37" t="s">
        <v>190</v>
      </c>
      <c r="C106" s="35">
        <f t="shared" si="4"/>
        <v>6.6890000000000001</v>
      </c>
      <c r="D106" s="34"/>
      <c r="E106" s="34"/>
      <c r="F106" s="34"/>
      <c r="G106" s="34"/>
      <c r="H106" s="34"/>
      <c r="I106" s="34"/>
      <c r="J106" s="34"/>
      <c r="K106" s="34"/>
      <c r="L106" s="36">
        <v>4.1509999999999998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0.371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80">
        <v>0</v>
      </c>
      <c r="BM106" s="81">
        <f t="shared" si="5"/>
        <v>4.5220000000000002</v>
      </c>
      <c r="BN106" s="37"/>
      <c r="BO106" s="142">
        <v>0</v>
      </c>
      <c r="BP106" s="82">
        <f t="shared" si="6"/>
        <v>2.1669999999999998</v>
      </c>
      <c r="BQ106" s="36">
        <f t="shared" si="7"/>
        <v>2.1669999999999998</v>
      </c>
      <c r="BR106" s="83">
        <v>0</v>
      </c>
      <c r="BS106" s="34">
        <v>2.1669999999999998</v>
      </c>
      <c r="BT106" s="84">
        <v>0</v>
      </c>
      <c r="BU106" s="84">
        <v>0</v>
      </c>
      <c r="BV106" s="34">
        <v>0</v>
      </c>
      <c r="BW106" s="85">
        <v>0</v>
      </c>
      <c r="BX106" s="37">
        <v>0</v>
      </c>
      <c r="BZ106" s="2"/>
    </row>
    <row r="107" spans="1:78">
      <c r="A107" s="60" t="s">
        <v>59</v>
      </c>
      <c r="B107" s="37" t="s">
        <v>191</v>
      </c>
      <c r="C107" s="35">
        <f t="shared" si="4"/>
        <v>4650.7430000000004</v>
      </c>
      <c r="D107" s="34"/>
      <c r="E107" s="34"/>
      <c r="F107" s="34"/>
      <c r="G107" s="34"/>
      <c r="H107" s="34"/>
      <c r="I107" s="34"/>
      <c r="J107" s="34"/>
      <c r="K107" s="34"/>
      <c r="L107" s="36">
        <v>1.0900000000000001</v>
      </c>
      <c r="M107" s="35">
        <v>533.01099999999997</v>
      </c>
      <c r="N107" s="35">
        <v>5.3179999999999996</v>
      </c>
      <c r="O107" s="35">
        <v>8.7989999999999995</v>
      </c>
      <c r="P107" s="35">
        <v>13.372999999999999</v>
      </c>
      <c r="Q107" s="35">
        <v>5.7519999999999998</v>
      </c>
      <c r="R107" s="35">
        <v>2.3E-2</v>
      </c>
      <c r="S107" s="35">
        <v>0.27600000000000002</v>
      </c>
      <c r="T107" s="35">
        <v>0</v>
      </c>
      <c r="U107" s="35">
        <v>0.621</v>
      </c>
      <c r="V107" s="35">
        <v>4.0000000000000001E-3</v>
      </c>
      <c r="W107" s="35">
        <v>1.9E-2</v>
      </c>
      <c r="X107" s="35">
        <v>2.6880000000000002</v>
      </c>
      <c r="Y107" s="35">
        <v>1.367</v>
      </c>
      <c r="Z107" s="35">
        <v>0.67600000000000005</v>
      </c>
      <c r="AA107" s="35">
        <v>2.5000000000000001E-2</v>
      </c>
      <c r="AB107" s="35">
        <v>0.29799999999999999</v>
      </c>
      <c r="AC107" s="35">
        <v>17.87</v>
      </c>
      <c r="AD107" s="35">
        <v>28.302</v>
      </c>
      <c r="AE107" s="35">
        <v>599.19500000000005</v>
      </c>
      <c r="AF107" s="35">
        <v>30.283000000000001</v>
      </c>
      <c r="AG107" s="35">
        <v>3.3</v>
      </c>
      <c r="AH107" s="35">
        <v>38.277999999999999</v>
      </c>
      <c r="AI107" s="35">
        <v>229.04599999999999</v>
      </c>
      <c r="AJ107" s="35">
        <v>317.178</v>
      </c>
      <c r="AK107" s="35">
        <v>9.3680000000000003</v>
      </c>
      <c r="AL107" s="35">
        <v>1324.625</v>
      </c>
      <c r="AM107" s="35">
        <v>8.8070000000000004</v>
      </c>
      <c r="AN107" s="35">
        <v>0</v>
      </c>
      <c r="AO107" s="35">
        <v>129.69399999999999</v>
      </c>
      <c r="AP107" s="35">
        <v>7.4870000000000001</v>
      </c>
      <c r="AQ107" s="35">
        <v>6.8289999999999997</v>
      </c>
      <c r="AR107" s="35">
        <v>21.486999999999998</v>
      </c>
      <c r="AS107" s="35">
        <v>1.252</v>
      </c>
      <c r="AT107" s="35">
        <v>0</v>
      </c>
      <c r="AU107" s="35">
        <v>0.78600000000000003</v>
      </c>
      <c r="AV107" s="35">
        <v>1.4E-2</v>
      </c>
      <c r="AW107" s="35">
        <v>5.8769999999999998</v>
      </c>
      <c r="AX107" s="35">
        <v>32.56</v>
      </c>
      <c r="AY107" s="35">
        <v>0</v>
      </c>
      <c r="AZ107" s="35">
        <v>5.7640000000000002</v>
      </c>
      <c r="BA107" s="35">
        <v>12.374000000000001</v>
      </c>
      <c r="BB107" s="35">
        <v>15.58</v>
      </c>
      <c r="BC107" s="35">
        <v>132.38</v>
      </c>
      <c r="BD107" s="35">
        <v>5.0199999999999996</v>
      </c>
      <c r="BE107" s="35">
        <v>6.8949999999999996</v>
      </c>
      <c r="BF107" s="35">
        <v>6.0330000000000004</v>
      </c>
      <c r="BG107" s="35">
        <v>17.57</v>
      </c>
      <c r="BH107" s="35">
        <v>1.151</v>
      </c>
      <c r="BI107" s="35">
        <v>3.855</v>
      </c>
      <c r="BJ107" s="35">
        <v>0</v>
      </c>
      <c r="BK107" s="35">
        <v>0</v>
      </c>
      <c r="BL107" s="80">
        <v>0</v>
      </c>
      <c r="BM107" s="81">
        <f t="shared" si="5"/>
        <v>3592.2</v>
      </c>
      <c r="BN107" s="37"/>
      <c r="BO107" s="142">
        <v>116.081</v>
      </c>
      <c r="BP107" s="82">
        <f t="shared" si="6"/>
        <v>940.46</v>
      </c>
      <c r="BQ107" s="36">
        <f t="shared" si="7"/>
        <v>940.46</v>
      </c>
      <c r="BR107" s="83">
        <v>0</v>
      </c>
      <c r="BS107" s="34">
        <v>940.46</v>
      </c>
      <c r="BT107" s="84">
        <v>0</v>
      </c>
      <c r="BU107" s="84">
        <v>0</v>
      </c>
      <c r="BV107" s="34">
        <v>2.0019999999999998</v>
      </c>
      <c r="BW107" s="85">
        <v>0</v>
      </c>
      <c r="BX107" s="37">
        <v>0</v>
      </c>
      <c r="BZ107" s="2"/>
    </row>
    <row r="108" spans="1:78">
      <c r="A108" s="60" t="s">
        <v>60</v>
      </c>
      <c r="B108" s="37" t="s">
        <v>192</v>
      </c>
      <c r="C108" s="35">
        <f t="shared" si="4"/>
        <v>5906.3600000000006</v>
      </c>
      <c r="D108" s="34"/>
      <c r="E108" s="34"/>
      <c r="F108" s="34"/>
      <c r="G108" s="34"/>
      <c r="H108" s="34"/>
      <c r="I108" s="34"/>
      <c r="J108" s="34"/>
      <c r="K108" s="34"/>
      <c r="L108" s="36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3.9689999999999999</v>
      </c>
      <c r="AG108" s="35">
        <v>3.4550000000000001</v>
      </c>
      <c r="AH108" s="35">
        <v>30.629000000000001</v>
      </c>
      <c r="AI108" s="35">
        <v>46.277999999999999</v>
      </c>
      <c r="AJ108" s="35">
        <v>0</v>
      </c>
      <c r="AK108" s="35">
        <v>0</v>
      </c>
      <c r="AL108" s="35">
        <v>85.974000000000004</v>
      </c>
      <c r="AM108" s="35">
        <v>0</v>
      </c>
      <c r="AN108" s="35">
        <v>0</v>
      </c>
      <c r="AO108" s="35">
        <v>948.74099999999999</v>
      </c>
      <c r="AP108" s="35">
        <v>0</v>
      </c>
      <c r="AQ108" s="35">
        <v>1.5129999999999999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1350.74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80">
        <v>0</v>
      </c>
      <c r="BM108" s="81">
        <f t="shared" si="5"/>
        <v>2471.299</v>
      </c>
      <c r="BN108" s="37"/>
      <c r="BO108" s="142">
        <v>0</v>
      </c>
      <c r="BP108" s="82">
        <f t="shared" si="6"/>
        <v>3435.0610000000001</v>
      </c>
      <c r="BQ108" s="36">
        <f t="shared" si="7"/>
        <v>3435.0610000000001</v>
      </c>
      <c r="BR108" s="83">
        <v>0</v>
      </c>
      <c r="BS108" s="34">
        <v>3435.0610000000001</v>
      </c>
      <c r="BT108" s="84">
        <v>0</v>
      </c>
      <c r="BU108" s="84">
        <v>0</v>
      </c>
      <c r="BV108" s="34">
        <v>0</v>
      </c>
      <c r="BW108" s="85">
        <v>0</v>
      </c>
      <c r="BX108" s="37">
        <v>0</v>
      </c>
      <c r="BZ108" s="2"/>
    </row>
    <row r="109" spans="1:78">
      <c r="A109" s="60" t="s">
        <v>61</v>
      </c>
      <c r="B109" s="37" t="s">
        <v>193</v>
      </c>
      <c r="C109" s="35">
        <f t="shared" si="4"/>
        <v>2825.6540000000005</v>
      </c>
      <c r="D109" s="34"/>
      <c r="E109" s="34"/>
      <c r="F109" s="34"/>
      <c r="G109" s="34"/>
      <c r="H109" s="34"/>
      <c r="I109" s="34"/>
      <c r="J109" s="34"/>
      <c r="K109" s="34"/>
      <c r="L109" s="36">
        <v>0.35499999999999998</v>
      </c>
      <c r="M109" s="35">
        <v>2.3E-2</v>
      </c>
      <c r="N109" s="35">
        <v>0</v>
      </c>
      <c r="O109" s="35">
        <v>16.960999999999999</v>
      </c>
      <c r="P109" s="35">
        <v>20.257999999999999</v>
      </c>
      <c r="Q109" s="35">
        <v>0.63100000000000001</v>
      </c>
      <c r="R109" s="35">
        <v>1.3939999999999999</v>
      </c>
      <c r="S109" s="35">
        <v>0.193</v>
      </c>
      <c r="T109" s="35">
        <v>0</v>
      </c>
      <c r="U109" s="35">
        <v>14.217000000000001</v>
      </c>
      <c r="V109" s="35">
        <v>4.6609999999999996</v>
      </c>
      <c r="W109" s="35">
        <v>7.5999999999999998E-2</v>
      </c>
      <c r="X109" s="35">
        <v>9.9809999999999999</v>
      </c>
      <c r="Y109" s="35">
        <v>6.7039999999999997</v>
      </c>
      <c r="Z109" s="35">
        <v>7.8E-2</v>
      </c>
      <c r="AA109" s="35">
        <v>0.753</v>
      </c>
      <c r="AB109" s="35">
        <v>0.66600000000000004</v>
      </c>
      <c r="AC109" s="35">
        <v>82.533000000000001</v>
      </c>
      <c r="AD109" s="35">
        <v>11.481999999999999</v>
      </c>
      <c r="AE109" s="35">
        <v>939.35199999999998</v>
      </c>
      <c r="AF109" s="35">
        <v>12.103</v>
      </c>
      <c r="AG109" s="35">
        <v>7.992</v>
      </c>
      <c r="AH109" s="35">
        <v>51.587000000000003</v>
      </c>
      <c r="AI109" s="35">
        <v>50.631999999999998</v>
      </c>
      <c r="AJ109" s="35">
        <v>3.0830000000000002</v>
      </c>
      <c r="AK109" s="35">
        <v>12.58</v>
      </c>
      <c r="AL109" s="35">
        <v>9.2010000000000005</v>
      </c>
      <c r="AM109" s="35">
        <v>216.94399999999999</v>
      </c>
      <c r="AN109" s="35">
        <v>7.1050000000000004</v>
      </c>
      <c r="AO109" s="35">
        <v>352.971</v>
      </c>
      <c r="AP109" s="35">
        <v>38.965000000000003</v>
      </c>
      <c r="AQ109" s="35">
        <v>12.776999999999999</v>
      </c>
      <c r="AR109" s="35">
        <v>155.33500000000001</v>
      </c>
      <c r="AS109" s="35">
        <v>14.205</v>
      </c>
      <c r="AT109" s="35">
        <v>103.229</v>
      </c>
      <c r="AU109" s="35">
        <v>28.251999999999999</v>
      </c>
      <c r="AV109" s="35">
        <v>7.681</v>
      </c>
      <c r="AW109" s="35">
        <v>17.018000000000001</v>
      </c>
      <c r="AX109" s="35">
        <v>59.048000000000002</v>
      </c>
      <c r="AY109" s="35">
        <v>0</v>
      </c>
      <c r="AZ109" s="35">
        <v>67.185000000000002</v>
      </c>
      <c r="BA109" s="35">
        <v>16.855</v>
      </c>
      <c r="BB109" s="35">
        <v>8.6509999999999998</v>
      </c>
      <c r="BC109" s="35">
        <v>164.947</v>
      </c>
      <c r="BD109" s="35">
        <v>22.059000000000001</v>
      </c>
      <c r="BE109" s="35">
        <v>57.963000000000001</v>
      </c>
      <c r="BF109" s="35">
        <v>20.856000000000002</v>
      </c>
      <c r="BG109" s="35">
        <v>13.701000000000001</v>
      </c>
      <c r="BH109" s="35">
        <v>9.6460000000000008</v>
      </c>
      <c r="BI109" s="35">
        <v>5.6289999999999996</v>
      </c>
      <c r="BJ109" s="35">
        <v>0</v>
      </c>
      <c r="BK109" s="35">
        <v>0</v>
      </c>
      <c r="BL109" s="80">
        <v>0</v>
      </c>
      <c r="BM109" s="81">
        <f t="shared" si="5"/>
        <v>2658.5180000000005</v>
      </c>
      <c r="BN109" s="37"/>
      <c r="BO109" s="142">
        <v>0</v>
      </c>
      <c r="BP109" s="82">
        <f t="shared" si="6"/>
        <v>167.136</v>
      </c>
      <c r="BQ109" s="36">
        <f t="shared" si="7"/>
        <v>167.136</v>
      </c>
      <c r="BR109" s="83">
        <v>0</v>
      </c>
      <c r="BS109" s="34">
        <v>167.136</v>
      </c>
      <c r="BT109" s="84">
        <v>0</v>
      </c>
      <c r="BU109" s="84">
        <v>0</v>
      </c>
      <c r="BV109" s="34">
        <v>0</v>
      </c>
      <c r="BW109" s="85">
        <v>0</v>
      </c>
      <c r="BX109" s="37">
        <v>0</v>
      </c>
      <c r="BZ109" s="2"/>
    </row>
    <row r="110" spans="1:78">
      <c r="A110" s="60" t="s">
        <v>62</v>
      </c>
      <c r="B110" s="37" t="s">
        <v>63</v>
      </c>
      <c r="C110" s="35">
        <f t="shared" si="4"/>
        <v>24974.831999999999</v>
      </c>
      <c r="D110" s="34"/>
      <c r="E110" s="34"/>
      <c r="F110" s="34"/>
      <c r="G110" s="34"/>
      <c r="H110" s="34"/>
      <c r="I110" s="34"/>
      <c r="J110" s="34"/>
      <c r="K110" s="34"/>
      <c r="L110" s="36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80">
        <v>0</v>
      </c>
      <c r="BM110" s="81">
        <f t="shared" si="5"/>
        <v>0</v>
      </c>
      <c r="BN110" s="37"/>
      <c r="BO110" s="142">
        <v>0</v>
      </c>
      <c r="BP110" s="82">
        <f t="shared" si="6"/>
        <v>24974.831999999999</v>
      </c>
      <c r="BQ110" s="36">
        <f t="shared" si="7"/>
        <v>2478.9050000000002</v>
      </c>
      <c r="BR110" s="83">
        <v>2478.9050000000002</v>
      </c>
      <c r="BS110" s="34">
        <v>0</v>
      </c>
      <c r="BT110" s="84">
        <v>22495.927</v>
      </c>
      <c r="BU110" s="84">
        <v>0</v>
      </c>
      <c r="BV110" s="34">
        <v>0</v>
      </c>
      <c r="BW110" s="85">
        <v>0</v>
      </c>
      <c r="BX110" s="37">
        <v>0</v>
      </c>
      <c r="BZ110" s="2"/>
    </row>
    <row r="111" spans="1:78">
      <c r="A111" s="60" t="s">
        <v>64</v>
      </c>
      <c r="B111" s="37" t="s">
        <v>211</v>
      </c>
      <c r="C111" s="35">
        <f t="shared" si="4"/>
        <v>698.65700000000004</v>
      </c>
      <c r="D111" s="34"/>
      <c r="E111" s="34"/>
      <c r="F111" s="34"/>
      <c r="G111" s="34"/>
      <c r="H111" s="34"/>
      <c r="I111" s="34"/>
      <c r="J111" s="34"/>
      <c r="K111" s="34"/>
      <c r="L111" s="36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80">
        <v>0</v>
      </c>
      <c r="BM111" s="81">
        <f t="shared" si="5"/>
        <v>0</v>
      </c>
      <c r="BN111" s="37"/>
      <c r="BO111" s="142">
        <v>0</v>
      </c>
      <c r="BP111" s="82">
        <f t="shared" si="6"/>
        <v>698.65700000000004</v>
      </c>
      <c r="BQ111" s="36">
        <f t="shared" si="7"/>
        <v>0</v>
      </c>
      <c r="BR111" s="83">
        <v>0</v>
      </c>
      <c r="BS111" s="34">
        <v>0</v>
      </c>
      <c r="BT111" s="84">
        <v>698.65700000000004</v>
      </c>
      <c r="BU111" s="84">
        <v>0</v>
      </c>
      <c r="BV111" s="34">
        <v>0</v>
      </c>
      <c r="BW111" s="85">
        <v>0</v>
      </c>
      <c r="BX111" s="37">
        <v>0</v>
      </c>
      <c r="BZ111" s="2"/>
    </row>
    <row r="112" spans="1:78">
      <c r="A112" s="60" t="s">
        <v>65</v>
      </c>
      <c r="B112" s="37" t="s">
        <v>74</v>
      </c>
      <c r="C112" s="35">
        <f t="shared" si="4"/>
        <v>10461.619999999999</v>
      </c>
      <c r="D112" s="34"/>
      <c r="E112" s="34"/>
      <c r="F112" s="34"/>
      <c r="G112" s="34"/>
      <c r="H112" s="34"/>
      <c r="I112" s="34"/>
      <c r="J112" s="34"/>
      <c r="K112" s="34"/>
      <c r="L112" s="36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12.664</v>
      </c>
      <c r="AV112" s="35">
        <v>0</v>
      </c>
      <c r="AW112" s="35">
        <v>0</v>
      </c>
      <c r="AX112" s="35">
        <v>12.131</v>
      </c>
      <c r="AY112" s="35">
        <v>0</v>
      </c>
      <c r="AZ112" s="35">
        <v>0</v>
      </c>
      <c r="BA112" s="35">
        <v>0</v>
      </c>
      <c r="BB112" s="35">
        <v>0</v>
      </c>
      <c r="BC112" s="35">
        <v>109.702</v>
      </c>
      <c r="BD112" s="35">
        <v>3.3450000000000002</v>
      </c>
      <c r="BE112" s="35">
        <v>8.8520000000000003</v>
      </c>
      <c r="BF112" s="35">
        <v>7.2510000000000003</v>
      </c>
      <c r="BG112" s="35">
        <v>0</v>
      </c>
      <c r="BH112" s="35">
        <v>0</v>
      </c>
      <c r="BI112" s="35">
        <v>0.151</v>
      </c>
      <c r="BJ112" s="35">
        <v>0</v>
      </c>
      <c r="BK112" s="35">
        <v>0</v>
      </c>
      <c r="BL112" s="80">
        <v>0</v>
      </c>
      <c r="BM112" s="81">
        <f t="shared" si="5"/>
        <v>154.09600000000003</v>
      </c>
      <c r="BN112" s="37"/>
      <c r="BO112" s="142">
        <v>0</v>
      </c>
      <c r="BP112" s="82">
        <f t="shared" si="6"/>
        <v>10307.523999999999</v>
      </c>
      <c r="BQ112" s="36">
        <f t="shared" si="7"/>
        <v>1316.115</v>
      </c>
      <c r="BR112" s="83">
        <v>0.80400000000000005</v>
      </c>
      <c r="BS112" s="34">
        <v>1315.3109999999999</v>
      </c>
      <c r="BT112" s="84">
        <v>8991.2860000000001</v>
      </c>
      <c r="BU112" s="84">
        <v>0.123</v>
      </c>
      <c r="BV112" s="34">
        <v>0</v>
      </c>
      <c r="BW112" s="85">
        <v>0</v>
      </c>
      <c r="BX112" s="37">
        <v>0</v>
      </c>
      <c r="BZ112" s="2"/>
    </row>
    <row r="113" spans="1:79">
      <c r="A113" s="60" t="s">
        <v>66</v>
      </c>
      <c r="B113" s="37" t="s">
        <v>67</v>
      </c>
      <c r="C113" s="35">
        <f t="shared" si="4"/>
        <v>5661.1619999999994</v>
      </c>
      <c r="D113" s="34"/>
      <c r="E113" s="34"/>
      <c r="F113" s="34"/>
      <c r="G113" s="34"/>
      <c r="H113" s="34"/>
      <c r="I113" s="34"/>
      <c r="J113" s="34"/>
      <c r="K113" s="34"/>
      <c r="L113" s="36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1.4370000000000001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8.6999999999999994E-2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3.0609999999999999</v>
      </c>
      <c r="AP113" s="35">
        <v>3.54</v>
      </c>
      <c r="AQ113" s="35">
        <v>1.157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0.01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176.917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80">
        <v>0</v>
      </c>
      <c r="BM113" s="81">
        <f t="shared" si="5"/>
        <v>186.209</v>
      </c>
      <c r="BN113" s="37"/>
      <c r="BO113" s="142">
        <v>0</v>
      </c>
      <c r="BP113" s="82">
        <f t="shared" si="6"/>
        <v>5474.9529999999995</v>
      </c>
      <c r="BQ113" s="36">
        <f t="shared" si="7"/>
        <v>1914.5439999999999</v>
      </c>
      <c r="BR113" s="83">
        <v>898.97699999999998</v>
      </c>
      <c r="BS113" s="34">
        <v>1015.567</v>
      </c>
      <c r="BT113" s="84">
        <v>3547.9949999999999</v>
      </c>
      <c r="BU113" s="84">
        <v>12.414</v>
      </c>
      <c r="BV113" s="34">
        <v>0</v>
      </c>
      <c r="BW113" s="85">
        <v>0</v>
      </c>
      <c r="BX113" s="37">
        <v>0</v>
      </c>
      <c r="BZ113" s="2"/>
    </row>
    <row r="114" spans="1:79">
      <c r="A114" s="60" t="s">
        <v>68</v>
      </c>
      <c r="B114" s="37" t="s">
        <v>291</v>
      </c>
      <c r="C114" s="35">
        <f t="shared" si="4"/>
        <v>2604.3240000000001</v>
      </c>
      <c r="D114" s="34"/>
      <c r="E114" s="34"/>
      <c r="F114" s="34"/>
      <c r="G114" s="34"/>
      <c r="H114" s="34"/>
      <c r="I114" s="34"/>
      <c r="J114" s="34"/>
      <c r="K114" s="34"/>
      <c r="L114" s="36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57.317</v>
      </c>
      <c r="AP114" s="35">
        <v>4.7039999999999997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22.170999999999999</v>
      </c>
      <c r="BD114" s="35">
        <v>0</v>
      </c>
      <c r="BE114" s="35">
        <v>9.0570000000000004</v>
      </c>
      <c r="BF114" s="35">
        <v>2.8000000000000001E-2</v>
      </c>
      <c r="BG114" s="35">
        <v>5.6680000000000001</v>
      </c>
      <c r="BH114" s="35">
        <v>0</v>
      </c>
      <c r="BI114" s="35">
        <v>0.158</v>
      </c>
      <c r="BJ114" s="35">
        <v>0</v>
      </c>
      <c r="BK114" s="35">
        <v>0</v>
      </c>
      <c r="BL114" s="80">
        <v>0</v>
      </c>
      <c r="BM114" s="81">
        <f t="shared" si="5"/>
        <v>99.103000000000023</v>
      </c>
      <c r="BN114" s="37"/>
      <c r="BO114" s="142">
        <v>0</v>
      </c>
      <c r="BP114" s="82">
        <f t="shared" si="6"/>
        <v>2505.221</v>
      </c>
      <c r="BQ114" s="36">
        <f t="shared" si="7"/>
        <v>2493.7959999999998</v>
      </c>
      <c r="BR114" s="83">
        <v>0</v>
      </c>
      <c r="BS114" s="34">
        <v>2493.7959999999998</v>
      </c>
      <c r="BT114" s="84">
        <v>0</v>
      </c>
      <c r="BU114" s="84">
        <v>11.425000000000001</v>
      </c>
      <c r="BV114" s="34">
        <v>0</v>
      </c>
      <c r="BW114" s="85">
        <v>0</v>
      </c>
      <c r="BX114" s="37">
        <v>0</v>
      </c>
      <c r="BZ114" s="2"/>
    </row>
    <row r="115" spans="1:79">
      <c r="A115" s="60" t="s">
        <v>69</v>
      </c>
      <c r="B115" s="37" t="s">
        <v>194</v>
      </c>
      <c r="C115" s="35">
        <f t="shared" si="4"/>
        <v>495.238</v>
      </c>
      <c r="D115" s="34"/>
      <c r="E115" s="34"/>
      <c r="F115" s="34"/>
      <c r="G115" s="34"/>
      <c r="H115" s="34"/>
      <c r="I115" s="34"/>
      <c r="J115" s="34"/>
      <c r="K115" s="34"/>
      <c r="L115" s="36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0.49399999999999999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0.94699999999999995</v>
      </c>
      <c r="AV115" s="35">
        <v>5.1999999999999998E-2</v>
      </c>
      <c r="AW115" s="35">
        <v>0</v>
      </c>
      <c r="AX115" s="35">
        <v>11.141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80">
        <v>0</v>
      </c>
      <c r="BM115" s="81">
        <f t="shared" si="5"/>
        <v>12.634</v>
      </c>
      <c r="BN115" s="37"/>
      <c r="BO115" s="142">
        <v>0</v>
      </c>
      <c r="BP115" s="82">
        <f t="shared" si="6"/>
        <v>482.60399999999998</v>
      </c>
      <c r="BQ115" s="36">
        <f t="shared" si="7"/>
        <v>135.101</v>
      </c>
      <c r="BR115" s="83">
        <v>0</v>
      </c>
      <c r="BS115" s="34">
        <v>135.101</v>
      </c>
      <c r="BT115" s="84">
        <v>0</v>
      </c>
      <c r="BU115" s="84">
        <v>347.50299999999999</v>
      </c>
      <c r="BV115" s="34">
        <v>0</v>
      </c>
      <c r="BW115" s="85">
        <v>0</v>
      </c>
      <c r="BX115" s="37">
        <v>0</v>
      </c>
      <c r="BZ115" s="2"/>
    </row>
    <row r="116" spans="1:79">
      <c r="A116" s="60" t="s">
        <v>70</v>
      </c>
      <c r="B116" s="37" t="s">
        <v>201</v>
      </c>
      <c r="C116" s="35">
        <f t="shared" si="4"/>
        <v>2133.3909999999996</v>
      </c>
      <c r="D116" s="34"/>
      <c r="E116" s="34"/>
      <c r="F116" s="34"/>
      <c r="G116" s="34"/>
      <c r="H116" s="34"/>
      <c r="I116" s="34"/>
      <c r="J116" s="34"/>
      <c r="K116" s="34"/>
      <c r="L116" s="36">
        <v>2.9430000000000001</v>
      </c>
      <c r="M116" s="35">
        <v>0</v>
      </c>
      <c r="N116" s="35">
        <v>14.073</v>
      </c>
      <c r="O116" s="35">
        <v>36.011000000000003</v>
      </c>
      <c r="P116" s="35">
        <v>40.225000000000001</v>
      </c>
      <c r="Q116" s="35">
        <v>0.45</v>
      </c>
      <c r="R116" s="35">
        <v>2.0339999999999998</v>
      </c>
      <c r="S116" s="35">
        <v>1.966</v>
      </c>
      <c r="T116" s="35">
        <v>0</v>
      </c>
      <c r="U116" s="35">
        <v>3.226</v>
      </c>
      <c r="V116" s="35">
        <v>2.1000000000000001E-2</v>
      </c>
      <c r="W116" s="35">
        <v>0.28499999999999998</v>
      </c>
      <c r="X116" s="35">
        <v>1.353</v>
      </c>
      <c r="Y116" s="35">
        <v>1.2010000000000001</v>
      </c>
      <c r="Z116" s="35">
        <v>1.7749999999999999</v>
      </c>
      <c r="AA116" s="35">
        <v>10.749000000000001</v>
      </c>
      <c r="AB116" s="35">
        <v>3.806</v>
      </c>
      <c r="AC116" s="35">
        <v>8.5410000000000004</v>
      </c>
      <c r="AD116" s="35">
        <v>28.509</v>
      </c>
      <c r="AE116" s="35">
        <v>52.018999999999998</v>
      </c>
      <c r="AF116" s="35">
        <v>5.18</v>
      </c>
      <c r="AG116" s="35">
        <v>14.265000000000001</v>
      </c>
      <c r="AH116" s="35">
        <v>11.249000000000001</v>
      </c>
      <c r="AI116" s="35">
        <v>13.576000000000001</v>
      </c>
      <c r="AJ116" s="35">
        <v>46.161999999999999</v>
      </c>
      <c r="AK116" s="35">
        <v>7.5350000000000001</v>
      </c>
      <c r="AL116" s="35">
        <v>44.442999999999998</v>
      </c>
      <c r="AM116" s="35">
        <v>53.427</v>
      </c>
      <c r="AN116" s="35">
        <v>6.774</v>
      </c>
      <c r="AO116" s="35">
        <v>135.37899999999999</v>
      </c>
      <c r="AP116" s="35">
        <v>41.268999999999998</v>
      </c>
      <c r="AQ116" s="35">
        <v>13.54</v>
      </c>
      <c r="AR116" s="35">
        <v>56.720999999999997</v>
      </c>
      <c r="AS116" s="35">
        <v>8.3529999999999998</v>
      </c>
      <c r="AT116" s="35">
        <v>59.033999999999999</v>
      </c>
      <c r="AU116" s="35">
        <v>5.0389999999999997</v>
      </c>
      <c r="AV116" s="35">
        <v>39.011000000000003</v>
      </c>
      <c r="AW116" s="35">
        <v>2.7360000000000002</v>
      </c>
      <c r="AX116" s="35">
        <v>26.192</v>
      </c>
      <c r="AY116" s="35">
        <v>0.91800000000000004</v>
      </c>
      <c r="AZ116" s="35">
        <v>11.613</v>
      </c>
      <c r="BA116" s="35">
        <v>8.0820000000000007</v>
      </c>
      <c r="BB116" s="35">
        <v>48.271999999999998</v>
      </c>
      <c r="BC116" s="35">
        <v>0.99099999999999999</v>
      </c>
      <c r="BD116" s="35">
        <v>14.134</v>
      </c>
      <c r="BE116" s="35">
        <v>7.3449999999999998</v>
      </c>
      <c r="BF116" s="35">
        <v>27.673999999999999</v>
      </c>
      <c r="BG116" s="35">
        <v>3.5249999999999999</v>
      </c>
      <c r="BH116" s="35">
        <v>16.536999999999999</v>
      </c>
      <c r="BI116" s="35">
        <v>45.648000000000003</v>
      </c>
      <c r="BJ116" s="35">
        <v>0</v>
      </c>
      <c r="BK116" s="35">
        <v>0</v>
      </c>
      <c r="BL116" s="80">
        <v>0</v>
      </c>
      <c r="BM116" s="81">
        <f t="shared" si="5"/>
        <v>983.81099999999992</v>
      </c>
      <c r="BN116" s="37"/>
      <c r="BO116" s="142">
        <v>0</v>
      </c>
      <c r="BP116" s="82">
        <f t="shared" si="6"/>
        <v>1149.58</v>
      </c>
      <c r="BQ116" s="36">
        <f t="shared" si="7"/>
        <v>1149.58</v>
      </c>
      <c r="BR116" s="83">
        <v>0</v>
      </c>
      <c r="BS116" s="34">
        <v>1149.58</v>
      </c>
      <c r="BT116" s="84">
        <v>0</v>
      </c>
      <c r="BU116" s="84">
        <v>0</v>
      </c>
      <c r="BV116" s="34">
        <v>0</v>
      </c>
      <c r="BW116" s="85">
        <v>0</v>
      </c>
      <c r="BX116" s="37">
        <v>0</v>
      </c>
      <c r="BZ116" s="2"/>
    </row>
    <row r="117" spans="1:79">
      <c r="A117" s="60" t="s">
        <v>71</v>
      </c>
      <c r="B117" s="37" t="s">
        <v>195</v>
      </c>
      <c r="C117" s="35">
        <f t="shared" si="4"/>
        <v>940.71199999999999</v>
      </c>
      <c r="D117" s="34"/>
      <c r="E117" s="34"/>
      <c r="F117" s="34"/>
      <c r="G117" s="34"/>
      <c r="H117" s="34"/>
      <c r="I117" s="34"/>
      <c r="J117" s="34"/>
      <c r="K117" s="34"/>
      <c r="L117" s="36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80">
        <v>0</v>
      </c>
      <c r="BM117" s="81">
        <f t="shared" si="5"/>
        <v>0</v>
      </c>
      <c r="BN117" s="37"/>
      <c r="BO117" s="142">
        <v>0</v>
      </c>
      <c r="BP117" s="82">
        <f t="shared" si="6"/>
        <v>940.71199999999999</v>
      </c>
      <c r="BQ117" s="36">
        <f t="shared" si="7"/>
        <v>940.71199999999999</v>
      </c>
      <c r="BR117" s="83">
        <v>940.71199999999999</v>
      </c>
      <c r="BS117" s="34">
        <v>0</v>
      </c>
      <c r="BT117" s="84">
        <v>0</v>
      </c>
      <c r="BU117" s="84">
        <v>0</v>
      </c>
      <c r="BV117" s="34">
        <v>0</v>
      </c>
      <c r="BW117" s="85">
        <v>0</v>
      </c>
      <c r="BX117" s="37">
        <v>0</v>
      </c>
      <c r="BZ117" s="2"/>
    </row>
    <row r="118" spans="1:79">
      <c r="A118" s="60" t="s">
        <v>75</v>
      </c>
      <c r="B118" s="37" t="s">
        <v>196</v>
      </c>
      <c r="C118" s="35">
        <f t="shared" si="4"/>
        <v>8302.3900000000031</v>
      </c>
      <c r="D118" s="34"/>
      <c r="E118" s="34"/>
      <c r="F118" s="34"/>
      <c r="G118" s="34"/>
      <c r="H118" s="34"/>
      <c r="I118" s="34"/>
      <c r="J118" s="34"/>
      <c r="K118" s="34"/>
      <c r="L118" s="36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80">
        <v>0</v>
      </c>
      <c r="BM118" s="81">
        <f t="shared" si="5"/>
        <v>0</v>
      </c>
      <c r="BN118" s="37"/>
      <c r="BO118" s="142">
        <v>38370.675000000003</v>
      </c>
      <c r="BP118" s="82">
        <f t="shared" si="6"/>
        <v>-30068.285</v>
      </c>
      <c r="BQ118" s="36">
        <f t="shared" si="7"/>
        <v>-30068.285</v>
      </c>
      <c r="BR118" s="83">
        <v>0</v>
      </c>
      <c r="BS118" s="34">
        <v>-30068.285</v>
      </c>
      <c r="BT118" s="84">
        <v>0</v>
      </c>
      <c r="BU118" s="84">
        <v>0</v>
      </c>
      <c r="BV118" s="34">
        <v>0</v>
      </c>
      <c r="BW118" s="85">
        <v>0</v>
      </c>
      <c r="BX118" s="37">
        <v>0</v>
      </c>
      <c r="BZ118" s="2"/>
    </row>
    <row r="119" spans="1:79" ht="13.5" thickBot="1">
      <c r="A119" s="72" t="s">
        <v>76</v>
      </c>
      <c r="B119" s="37" t="s">
        <v>139</v>
      </c>
      <c r="C119" s="35">
        <f t="shared" si="4"/>
        <v>0</v>
      </c>
      <c r="D119" s="34"/>
      <c r="E119" s="34"/>
      <c r="F119" s="34"/>
      <c r="G119" s="34"/>
      <c r="H119" s="34"/>
      <c r="I119" s="34"/>
      <c r="J119" s="34"/>
      <c r="K119" s="34"/>
      <c r="L119" s="36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81">
        <f t="shared" si="5"/>
        <v>0</v>
      </c>
      <c r="BN119" s="37"/>
      <c r="BO119" s="142">
        <v>0</v>
      </c>
      <c r="BP119" s="82">
        <f t="shared" si="6"/>
        <v>0</v>
      </c>
      <c r="BQ119" s="36">
        <f t="shared" si="7"/>
        <v>0</v>
      </c>
      <c r="BR119" s="83">
        <v>0</v>
      </c>
      <c r="BS119" s="34">
        <v>0</v>
      </c>
      <c r="BT119" s="84">
        <v>0</v>
      </c>
      <c r="BU119" s="84">
        <v>0</v>
      </c>
      <c r="BV119" s="34">
        <v>0</v>
      </c>
      <c r="BW119" s="85">
        <v>0</v>
      </c>
      <c r="BX119" s="37">
        <v>0</v>
      </c>
      <c r="BZ119" s="2"/>
    </row>
    <row r="120" spans="1:79" ht="14.25" thickTop="1" thickBot="1">
      <c r="B120" s="86" t="s">
        <v>80</v>
      </c>
      <c r="C120" s="44">
        <f>SUM(C67:C119)</f>
        <v>419941.33200000011</v>
      </c>
      <c r="D120" s="44">
        <f t="shared" ref="D120:BR120" si="8">SUM(D67:D119)</f>
        <v>0</v>
      </c>
      <c r="E120" s="44">
        <f t="shared" si="8"/>
        <v>0</v>
      </c>
      <c r="F120" s="44">
        <f t="shared" si="8"/>
        <v>0</v>
      </c>
      <c r="G120" s="44">
        <f t="shared" si="8"/>
        <v>0</v>
      </c>
      <c r="H120" s="44">
        <f t="shared" si="8"/>
        <v>0</v>
      </c>
      <c r="I120" s="44">
        <f t="shared" si="8"/>
        <v>0</v>
      </c>
      <c r="J120" s="44">
        <f t="shared" si="8"/>
        <v>0</v>
      </c>
      <c r="K120" s="87">
        <f t="shared" si="8"/>
        <v>0</v>
      </c>
      <c r="L120" s="44">
        <f t="shared" si="8"/>
        <v>5737.1589999999987</v>
      </c>
      <c r="M120" s="44">
        <f t="shared" si="8"/>
        <v>3270.2370000000005</v>
      </c>
      <c r="N120" s="44">
        <f t="shared" si="8"/>
        <v>228.89000000000004</v>
      </c>
      <c r="O120" s="44">
        <f t="shared" si="8"/>
        <v>7204.2860000000028</v>
      </c>
      <c r="P120" s="44">
        <f t="shared" si="8"/>
        <v>2306.5949999999998</v>
      </c>
      <c r="Q120" s="44">
        <f t="shared" si="8"/>
        <v>260.36400000000003</v>
      </c>
      <c r="R120" s="44">
        <f t="shared" si="8"/>
        <v>639.803</v>
      </c>
      <c r="S120" s="44">
        <f t="shared" si="8"/>
        <v>570.88599999999974</v>
      </c>
      <c r="T120" s="44">
        <f t="shared" si="8"/>
        <v>0</v>
      </c>
      <c r="U120" s="44">
        <f t="shared" si="8"/>
        <v>769.17299999999989</v>
      </c>
      <c r="V120" s="44">
        <f t="shared" si="8"/>
        <v>214.54899999999998</v>
      </c>
      <c r="W120" s="44">
        <f t="shared" si="8"/>
        <v>124.38</v>
      </c>
      <c r="X120" s="44">
        <f t="shared" si="8"/>
        <v>538.18900000000008</v>
      </c>
      <c r="Y120" s="44">
        <f t="shared" si="8"/>
        <v>693.98799999999972</v>
      </c>
      <c r="Z120" s="44">
        <f t="shared" si="8"/>
        <v>405.27199999999988</v>
      </c>
      <c r="AA120" s="44">
        <f t="shared" si="8"/>
        <v>705.68700000000001</v>
      </c>
      <c r="AB120" s="44">
        <f t="shared" si="8"/>
        <v>193.74099999999996</v>
      </c>
      <c r="AC120" s="44">
        <f t="shared" si="8"/>
        <v>4738.143</v>
      </c>
      <c r="AD120" s="44">
        <f t="shared" si="8"/>
        <v>1710.7060000000004</v>
      </c>
      <c r="AE120" s="44">
        <f t="shared" si="8"/>
        <v>26860.828000000005</v>
      </c>
      <c r="AF120" s="44">
        <f t="shared" si="8"/>
        <v>649.97800000000007</v>
      </c>
      <c r="AG120" s="44">
        <f t="shared" si="8"/>
        <v>692.27</v>
      </c>
      <c r="AH120" s="44">
        <f t="shared" si="8"/>
        <v>3243.762999999999</v>
      </c>
      <c r="AI120" s="44">
        <f t="shared" si="8"/>
        <v>4347.482</v>
      </c>
      <c r="AJ120" s="44">
        <f t="shared" si="8"/>
        <v>7043.4160000000002</v>
      </c>
      <c r="AK120" s="44">
        <f t="shared" si="8"/>
        <v>820.34299999999996</v>
      </c>
      <c r="AL120" s="44">
        <f t="shared" si="8"/>
        <v>7399.3600000000015</v>
      </c>
      <c r="AM120" s="44">
        <f t="shared" si="8"/>
        <v>3090.6069999999991</v>
      </c>
      <c r="AN120" s="44">
        <f t="shared" si="8"/>
        <v>110.20800000000001</v>
      </c>
      <c r="AO120" s="44">
        <f t="shared" si="8"/>
        <v>15749.819999999998</v>
      </c>
      <c r="AP120" s="44">
        <f t="shared" si="8"/>
        <v>4771.4150000000018</v>
      </c>
      <c r="AQ120" s="44">
        <f t="shared" si="8"/>
        <v>545.76699999999994</v>
      </c>
      <c r="AR120" s="44">
        <f t="shared" si="8"/>
        <v>5708.759</v>
      </c>
      <c r="AS120" s="44">
        <f t="shared" si="8"/>
        <v>697.76299999999981</v>
      </c>
      <c r="AT120" s="44">
        <f t="shared" si="8"/>
        <v>3376.0569999999998</v>
      </c>
      <c r="AU120" s="44">
        <f t="shared" si="8"/>
        <v>983.69299999999976</v>
      </c>
      <c r="AV120" s="44">
        <f t="shared" si="8"/>
        <v>366.18600000000009</v>
      </c>
      <c r="AW120" s="44">
        <f t="shared" si="8"/>
        <v>803.93599999999992</v>
      </c>
      <c r="AX120" s="44">
        <f t="shared" si="8"/>
        <v>1906.5350000000001</v>
      </c>
      <c r="AY120" s="44">
        <f t="shared" si="8"/>
        <v>4.0629999999999997</v>
      </c>
      <c r="AZ120" s="44">
        <f t="shared" si="8"/>
        <v>375.19199999999995</v>
      </c>
      <c r="BA120" s="44">
        <f t="shared" si="8"/>
        <v>3652.2020000000002</v>
      </c>
      <c r="BB120" s="44">
        <f t="shared" si="8"/>
        <v>748.62200000000007</v>
      </c>
      <c r="BC120" s="44">
        <f t="shared" si="8"/>
        <v>6574.3110000000015</v>
      </c>
      <c r="BD120" s="44">
        <f t="shared" si="8"/>
        <v>167.60900000000004</v>
      </c>
      <c r="BE120" s="44">
        <f t="shared" si="8"/>
        <v>1197.1410000000001</v>
      </c>
      <c r="BF120" s="44">
        <f t="shared" si="8"/>
        <v>1959.4539999999995</v>
      </c>
      <c r="BG120" s="44">
        <f t="shared" si="8"/>
        <v>1121.1010000000003</v>
      </c>
      <c r="BH120" s="44">
        <f t="shared" si="8"/>
        <v>183.15099999999998</v>
      </c>
      <c r="BI120" s="44">
        <f t="shared" si="8"/>
        <v>673.88599999999985</v>
      </c>
      <c r="BJ120" s="44">
        <f t="shared" si="8"/>
        <v>0</v>
      </c>
      <c r="BK120" s="44">
        <f t="shared" si="8"/>
        <v>0</v>
      </c>
      <c r="BL120" s="44">
        <f t="shared" si="8"/>
        <v>0</v>
      </c>
      <c r="BM120" s="44">
        <f t="shared" si="8"/>
        <v>136136.96599999996</v>
      </c>
      <c r="BN120" s="86">
        <f t="shared" si="8"/>
        <v>0</v>
      </c>
      <c r="BO120" s="87">
        <f t="shared" si="8"/>
        <v>76476.978000000003</v>
      </c>
      <c r="BP120" s="87">
        <f t="shared" si="8"/>
        <v>154670.67799999996</v>
      </c>
      <c r="BQ120" s="44">
        <f t="shared" si="8"/>
        <v>117729.24899999992</v>
      </c>
      <c r="BR120" s="44">
        <f t="shared" si="8"/>
        <v>17349.067999999999</v>
      </c>
      <c r="BS120" s="88">
        <f t="shared" ref="BS120:BX120" si="9">SUM(BS67:BS119)</f>
        <v>100380.181</v>
      </c>
      <c r="BT120" s="88">
        <f t="shared" si="9"/>
        <v>36569.964</v>
      </c>
      <c r="BU120" s="88">
        <f t="shared" si="9"/>
        <v>371.46499999999997</v>
      </c>
      <c r="BV120" s="44">
        <f t="shared" si="9"/>
        <v>47761.138999999996</v>
      </c>
      <c r="BW120" s="44">
        <f t="shared" si="9"/>
        <v>4895.5709999999999</v>
      </c>
      <c r="BX120" s="89">
        <f t="shared" si="9"/>
        <v>0</v>
      </c>
      <c r="BZ120" s="2"/>
    </row>
    <row r="121" spans="1:79" ht="13.5" thickTop="1">
      <c r="B121" s="90" t="s">
        <v>111</v>
      </c>
      <c r="C121" s="91"/>
      <c r="D121" s="92"/>
      <c r="E121" s="92"/>
      <c r="F121" s="92">
        <f>F61</f>
        <v>11030.367</v>
      </c>
      <c r="G121" s="92">
        <f>G61</f>
        <v>-10.644</v>
      </c>
      <c r="H121" s="92">
        <f>H61</f>
        <v>1691.9350000000002</v>
      </c>
      <c r="I121" s="92">
        <f>I61</f>
        <v>0</v>
      </c>
      <c r="J121" s="92">
        <f>J61</f>
        <v>8927.5390000000007</v>
      </c>
      <c r="K121" s="92"/>
      <c r="L121" s="91">
        <v>9183.06</v>
      </c>
      <c r="M121" s="93">
        <v>2459.2069999999999</v>
      </c>
      <c r="N121" s="93">
        <v>457.78699999999998</v>
      </c>
      <c r="O121" s="93">
        <v>3260.748</v>
      </c>
      <c r="P121" s="93">
        <v>2024.596</v>
      </c>
      <c r="Q121" s="93">
        <v>344.71199999999999</v>
      </c>
      <c r="R121" s="93">
        <v>542.78099999999995</v>
      </c>
      <c r="S121" s="93">
        <v>273.99700000000001</v>
      </c>
      <c r="T121" s="93">
        <v>0</v>
      </c>
      <c r="U121" s="93">
        <v>313.32499999999999</v>
      </c>
      <c r="V121" s="93">
        <v>231.48599999999999</v>
      </c>
      <c r="W121" s="93">
        <v>36.868000000000002</v>
      </c>
      <c r="X121" s="93">
        <v>225.44499999999999</v>
      </c>
      <c r="Y121" s="93">
        <v>328.959</v>
      </c>
      <c r="Z121" s="93">
        <v>313.791</v>
      </c>
      <c r="AA121" s="93">
        <v>1080.7819999999999</v>
      </c>
      <c r="AB121" s="93">
        <v>433.93</v>
      </c>
      <c r="AC121" s="93">
        <v>4151.8789999999999</v>
      </c>
      <c r="AD121" s="93">
        <v>859.654</v>
      </c>
      <c r="AE121" s="93">
        <v>8477.1929999999993</v>
      </c>
      <c r="AF121" s="93">
        <v>1323.441</v>
      </c>
      <c r="AG121" s="93">
        <v>1152.0060000000001</v>
      </c>
      <c r="AH121" s="93">
        <v>3361.4090000000001</v>
      </c>
      <c r="AI121" s="93">
        <v>12027.236999999999</v>
      </c>
      <c r="AJ121" s="93">
        <v>10052.460999999999</v>
      </c>
      <c r="AK121" s="93">
        <v>784.70799999999997</v>
      </c>
      <c r="AL121" s="93">
        <v>-752.16200000000003</v>
      </c>
      <c r="AM121" s="93">
        <v>8259.8950000000004</v>
      </c>
      <c r="AN121" s="93">
        <v>196.53100000000001</v>
      </c>
      <c r="AO121" s="93">
        <v>7746.0940000000001</v>
      </c>
      <c r="AP121" s="93">
        <v>3514.67</v>
      </c>
      <c r="AQ121" s="93">
        <v>635.202</v>
      </c>
      <c r="AR121" s="93">
        <v>4372.5789999999997</v>
      </c>
      <c r="AS121" s="93">
        <v>291.589</v>
      </c>
      <c r="AT121" s="93">
        <v>11997.625</v>
      </c>
      <c r="AU121" s="93">
        <v>710.27200000000005</v>
      </c>
      <c r="AV121" s="93">
        <v>480.79</v>
      </c>
      <c r="AW121" s="93">
        <v>19129.183000000001</v>
      </c>
      <c r="AX121" s="93">
        <v>2038.116</v>
      </c>
      <c r="AY121" s="93">
        <v>3.3010000000000002</v>
      </c>
      <c r="AZ121" s="93">
        <v>403.22899999999998</v>
      </c>
      <c r="BA121" s="93">
        <v>1827.777</v>
      </c>
      <c r="BB121" s="93">
        <v>1887.144</v>
      </c>
      <c r="BC121" s="93">
        <v>18990.348999999998</v>
      </c>
      <c r="BD121" s="93">
        <v>533.64</v>
      </c>
      <c r="BE121" s="93">
        <v>9363.152</v>
      </c>
      <c r="BF121" s="93">
        <v>3543.6010000000001</v>
      </c>
      <c r="BG121" s="93">
        <v>1493.5840000000001</v>
      </c>
      <c r="BH121" s="93">
        <v>312.08699999999999</v>
      </c>
      <c r="BI121" s="93">
        <v>1142.4559999999999</v>
      </c>
      <c r="BJ121" s="93">
        <v>940.71199999999999</v>
      </c>
      <c r="BK121" s="93">
        <v>0</v>
      </c>
      <c r="BL121" s="93">
        <v>0</v>
      </c>
      <c r="BM121" s="94">
        <f>SUM(L121:BL121)</f>
        <v>162762.87800000003</v>
      </c>
      <c r="BN121" s="94">
        <f>SUM(C121:BL121)</f>
        <v>184402.07500000001</v>
      </c>
      <c r="BZ121" s="2"/>
    </row>
    <row r="122" spans="1:79" ht="13.5" thickBot="1">
      <c r="B122" s="90" t="s">
        <v>11</v>
      </c>
      <c r="C122" s="36"/>
      <c r="D122" s="34"/>
      <c r="E122" s="34"/>
      <c r="F122" s="34"/>
      <c r="G122" s="34"/>
      <c r="H122" s="34"/>
      <c r="I122" s="34"/>
      <c r="J122" s="34"/>
      <c r="K122" s="34"/>
      <c r="L122" s="36">
        <v>1604.27</v>
      </c>
      <c r="M122" s="35">
        <v>430.58199999999999</v>
      </c>
      <c r="N122" s="35">
        <v>55.195</v>
      </c>
      <c r="O122" s="35">
        <v>1198.8209999999999</v>
      </c>
      <c r="P122" s="35">
        <v>499.02199999999999</v>
      </c>
      <c r="Q122" s="35">
        <v>56.332999999999998</v>
      </c>
      <c r="R122" s="35">
        <v>165.32400000000001</v>
      </c>
      <c r="S122" s="35">
        <v>80.210999999999999</v>
      </c>
      <c r="T122" s="35">
        <v>0</v>
      </c>
      <c r="U122" s="35">
        <v>175.86199999999999</v>
      </c>
      <c r="V122" s="35">
        <v>86.626999999999995</v>
      </c>
      <c r="W122" s="35">
        <v>2.8239999999999998</v>
      </c>
      <c r="X122" s="35">
        <v>140.124</v>
      </c>
      <c r="Y122" s="35">
        <v>210.41499999999999</v>
      </c>
      <c r="Z122" s="35">
        <v>91.906000000000006</v>
      </c>
      <c r="AA122" s="35">
        <v>170.53200000000001</v>
      </c>
      <c r="AB122" s="35">
        <v>379.935</v>
      </c>
      <c r="AC122" s="35">
        <v>1163.307</v>
      </c>
      <c r="AD122" s="35">
        <v>302.95400000000001</v>
      </c>
      <c r="AE122" s="35">
        <v>3733.7170000000001</v>
      </c>
      <c r="AF122" s="35">
        <v>410.065</v>
      </c>
      <c r="AG122" s="35">
        <v>605.57799999999997</v>
      </c>
      <c r="AH122" s="35">
        <v>1472.2639999999999</v>
      </c>
      <c r="AI122" s="35">
        <v>2559.0990000000002</v>
      </c>
      <c r="AJ122" s="35">
        <v>1104.588</v>
      </c>
      <c r="AK122" s="35">
        <v>387.113</v>
      </c>
      <c r="AL122" s="35">
        <v>1487.759</v>
      </c>
      <c r="AM122" s="35">
        <v>3502.904</v>
      </c>
      <c r="AN122" s="35">
        <v>216.60900000000001</v>
      </c>
      <c r="AO122" s="35">
        <v>3774.9830000000002</v>
      </c>
      <c r="AP122" s="35">
        <v>813.94299999999998</v>
      </c>
      <c r="AQ122" s="35">
        <v>497.85399999999998</v>
      </c>
      <c r="AR122" s="35">
        <v>1701.798</v>
      </c>
      <c r="AS122" s="35">
        <v>393.30700000000002</v>
      </c>
      <c r="AT122" s="35">
        <v>3624.07</v>
      </c>
      <c r="AU122" s="35">
        <v>331.66199999999998</v>
      </c>
      <c r="AV122" s="35">
        <v>157.74100000000001</v>
      </c>
      <c r="AW122" s="35">
        <v>363.48899999999998</v>
      </c>
      <c r="AX122" s="35">
        <v>1481.6130000000001</v>
      </c>
      <c r="AY122" s="35">
        <v>4.0640000000000001</v>
      </c>
      <c r="AZ122" s="35">
        <v>101.931</v>
      </c>
      <c r="BA122" s="35">
        <v>497.012</v>
      </c>
      <c r="BB122" s="35">
        <v>1466.364</v>
      </c>
      <c r="BC122" s="35">
        <v>15385.212</v>
      </c>
      <c r="BD122" s="35">
        <v>450.79599999999999</v>
      </c>
      <c r="BE122" s="35">
        <v>7954.1419999999998</v>
      </c>
      <c r="BF122" s="35">
        <v>2668.9659999999999</v>
      </c>
      <c r="BG122" s="35">
        <v>211.411</v>
      </c>
      <c r="BH122" s="35">
        <v>312.08699999999999</v>
      </c>
      <c r="BI122" s="35">
        <v>158.37899999999999</v>
      </c>
      <c r="BJ122" s="35">
        <v>940.71199999999999</v>
      </c>
      <c r="BK122" s="35">
        <v>0</v>
      </c>
      <c r="BL122" s="35">
        <v>0</v>
      </c>
      <c r="BM122" s="37">
        <f t="shared" ref="BM122:BM129" si="10">SUM(L122:BL122)</f>
        <v>65585.47600000001</v>
      </c>
      <c r="BN122" s="37">
        <f t="shared" ref="BN122:BN129" si="11">SUM(C122:BL122)</f>
        <v>65585.47600000001</v>
      </c>
      <c r="BZ122" s="2"/>
    </row>
    <row r="123" spans="1:79" ht="13.5" thickTop="1">
      <c r="B123" s="90" t="s">
        <v>108</v>
      </c>
      <c r="C123" s="36"/>
      <c r="D123" s="34"/>
      <c r="E123" s="34"/>
      <c r="F123" s="34"/>
      <c r="G123" s="34"/>
      <c r="H123" s="34"/>
      <c r="I123" s="34"/>
      <c r="J123" s="34"/>
      <c r="K123" s="34"/>
      <c r="L123" s="36">
        <v>1595.6279999999999</v>
      </c>
      <c r="M123" s="35">
        <v>429.214</v>
      </c>
      <c r="N123" s="35">
        <v>50.932000000000002</v>
      </c>
      <c r="O123" s="35">
        <v>1077.452</v>
      </c>
      <c r="P123" s="35">
        <v>444.82299999999998</v>
      </c>
      <c r="Q123" s="35">
        <v>50.244</v>
      </c>
      <c r="R123" s="35">
        <v>148.70099999999999</v>
      </c>
      <c r="S123" s="35">
        <v>74.715999999999994</v>
      </c>
      <c r="T123" s="35">
        <v>0</v>
      </c>
      <c r="U123" s="35">
        <v>157.36500000000001</v>
      </c>
      <c r="V123" s="35">
        <v>76.668999999999997</v>
      </c>
      <c r="W123" s="35">
        <v>2.508</v>
      </c>
      <c r="X123" s="35">
        <v>127.758</v>
      </c>
      <c r="Y123" s="35">
        <v>185.37200000000001</v>
      </c>
      <c r="Z123" s="35">
        <v>89.573999999999998</v>
      </c>
      <c r="AA123" s="35">
        <v>150.678</v>
      </c>
      <c r="AB123" s="35">
        <v>334.11700000000002</v>
      </c>
      <c r="AC123" s="35">
        <v>1016.288</v>
      </c>
      <c r="AD123" s="35">
        <v>269.13200000000001</v>
      </c>
      <c r="AE123" s="35">
        <v>3473.1590000000001</v>
      </c>
      <c r="AF123" s="35">
        <v>378.51499999999999</v>
      </c>
      <c r="AG123" s="35">
        <v>534.66</v>
      </c>
      <c r="AH123" s="35">
        <v>1298.2860000000001</v>
      </c>
      <c r="AI123" s="35">
        <v>2290.3530000000001</v>
      </c>
      <c r="AJ123" s="35">
        <v>1004.438</v>
      </c>
      <c r="AK123" s="35">
        <v>342.20499999999998</v>
      </c>
      <c r="AL123" s="35">
        <v>1298.7529999999999</v>
      </c>
      <c r="AM123" s="35">
        <v>3066.741</v>
      </c>
      <c r="AN123" s="35">
        <v>188.578</v>
      </c>
      <c r="AO123" s="35">
        <v>3282.078</v>
      </c>
      <c r="AP123" s="35">
        <v>763.83199999999999</v>
      </c>
      <c r="AQ123" s="35">
        <v>441.54199999999997</v>
      </c>
      <c r="AR123" s="35">
        <v>1517.7909999999999</v>
      </c>
      <c r="AS123" s="35">
        <v>346.33100000000002</v>
      </c>
      <c r="AT123" s="35">
        <v>3003.152</v>
      </c>
      <c r="AU123" s="35">
        <v>283.01799999999997</v>
      </c>
      <c r="AV123" s="35">
        <v>142.14099999999999</v>
      </c>
      <c r="AW123" s="35">
        <v>342.77</v>
      </c>
      <c r="AX123" s="35">
        <v>1358.1849999999999</v>
      </c>
      <c r="AY123" s="35">
        <v>3.5750000000000002</v>
      </c>
      <c r="AZ123" s="35">
        <v>92.387</v>
      </c>
      <c r="BA123" s="35">
        <v>456.87</v>
      </c>
      <c r="BB123" s="35">
        <v>1302.615</v>
      </c>
      <c r="BC123" s="35">
        <v>10722.15</v>
      </c>
      <c r="BD123" s="35">
        <v>402.78</v>
      </c>
      <c r="BE123" s="35">
        <v>7848.7749999999996</v>
      </c>
      <c r="BF123" s="35">
        <v>2564.2489999999998</v>
      </c>
      <c r="BG123" s="35">
        <v>191.11099999999999</v>
      </c>
      <c r="BH123" s="35">
        <v>291.54500000000002</v>
      </c>
      <c r="BI123" s="35">
        <v>147.56100000000001</v>
      </c>
      <c r="BJ123" s="35">
        <v>908.524</v>
      </c>
      <c r="BK123" s="35">
        <v>0</v>
      </c>
      <c r="BL123" s="35">
        <v>0</v>
      </c>
      <c r="BM123" s="37">
        <f t="shared" si="10"/>
        <v>56569.841</v>
      </c>
      <c r="BN123" s="37">
        <f t="shared" si="11"/>
        <v>56569.841</v>
      </c>
      <c r="BP123" s="95" t="s">
        <v>115</v>
      </c>
      <c r="BQ123" s="96"/>
      <c r="BR123" s="96"/>
      <c r="BS123" s="96"/>
      <c r="BT123" s="97">
        <f>BM121</f>
        <v>162762.87800000003</v>
      </c>
      <c r="BV123" s="95" t="s">
        <v>120</v>
      </c>
      <c r="BW123" s="96"/>
      <c r="BX123" s="96"/>
      <c r="BY123" s="96"/>
      <c r="BZ123" s="97">
        <f>BP120</f>
        <v>154670.67799999996</v>
      </c>
    </row>
    <row r="124" spans="1:79">
      <c r="B124" s="90" t="s">
        <v>109</v>
      </c>
      <c r="C124" s="36"/>
      <c r="D124" s="34"/>
      <c r="E124" s="34"/>
      <c r="F124" s="34"/>
      <c r="G124" s="34"/>
      <c r="H124" s="34"/>
      <c r="I124" s="34"/>
      <c r="J124" s="34"/>
      <c r="K124" s="34"/>
      <c r="L124" s="36">
        <v>8.4939999999999998</v>
      </c>
      <c r="M124" s="35">
        <v>1.2370000000000001</v>
      </c>
      <c r="N124" s="35">
        <v>3.778</v>
      </c>
      <c r="O124" s="35">
        <v>111.102</v>
      </c>
      <c r="P124" s="35">
        <v>50.938000000000002</v>
      </c>
      <c r="Q124" s="35">
        <v>5.8579999999999997</v>
      </c>
      <c r="R124" s="35">
        <v>14.58</v>
      </c>
      <c r="S124" s="35">
        <v>5.1559999999999997</v>
      </c>
      <c r="T124" s="35">
        <v>0</v>
      </c>
      <c r="U124" s="35">
        <v>17.312999999999999</v>
      </c>
      <c r="V124" s="35">
        <v>8.5190000000000001</v>
      </c>
      <c r="W124" s="35">
        <v>0.30299999999999999</v>
      </c>
      <c r="X124" s="35">
        <v>11.555999999999999</v>
      </c>
      <c r="Y124" s="35">
        <v>23.335999999999999</v>
      </c>
      <c r="Z124" s="35">
        <v>2.161</v>
      </c>
      <c r="AA124" s="35">
        <v>19.248999999999999</v>
      </c>
      <c r="AB124" s="35">
        <v>42.56</v>
      </c>
      <c r="AC124" s="35">
        <v>141.917</v>
      </c>
      <c r="AD124" s="35">
        <v>32.625</v>
      </c>
      <c r="AE124" s="35">
        <v>201.499</v>
      </c>
      <c r="AF124" s="35">
        <v>29.797999999999998</v>
      </c>
      <c r="AG124" s="35">
        <v>68.233000000000004</v>
      </c>
      <c r="AH124" s="35">
        <v>169.77699999999999</v>
      </c>
      <c r="AI124" s="35">
        <v>256.86200000000002</v>
      </c>
      <c r="AJ124" s="35">
        <v>97.087000000000003</v>
      </c>
      <c r="AK124" s="35">
        <v>42.390999999999998</v>
      </c>
      <c r="AL124" s="35">
        <v>168.61099999999999</v>
      </c>
      <c r="AM124" s="35">
        <v>427.19299999999998</v>
      </c>
      <c r="AN124" s="35">
        <v>27.495000000000001</v>
      </c>
      <c r="AO124" s="35">
        <v>470.755</v>
      </c>
      <c r="AP124" s="35">
        <v>46.576000000000001</v>
      </c>
      <c r="AQ124" s="35">
        <v>55.606999999999999</v>
      </c>
      <c r="AR124" s="35">
        <v>180.84700000000001</v>
      </c>
      <c r="AS124" s="35">
        <v>46.607999999999997</v>
      </c>
      <c r="AT124" s="35">
        <v>614.27</v>
      </c>
      <c r="AU124" s="35">
        <v>40.851999999999997</v>
      </c>
      <c r="AV124" s="35">
        <v>15.382</v>
      </c>
      <c r="AW124" s="35">
        <v>19.863</v>
      </c>
      <c r="AX124" s="35">
        <v>120.782</v>
      </c>
      <c r="AY124" s="35">
        <v>0.48899999999999999</v>
      </c>
      <c r="AZ124" s="35">
        <v>9.3879999999999999</v>
      </c>
      <c r="BA124" s="35">
        <v>34.158999999999999</v>
      </c>
      <c r="BB124" s="35">
        <v>153.11600000000001</v>
      </c>
      <c r="BC124" s="35">
        <v>1030.943</v>
      </c>
      <c r="BD124" s="35">
        <v>48.015999999999998</v>
      </c>
      <c r="BE124" s="35">
        <v>97.459000000000003</v>
      </c>
      <c r="BF124" s="35">
        <v>95.614000000000004</v>
      </c>
      <c r="BG124" s="35">
        <v>18.872</v>
      </c>
      <c r="BH124" s="35">
        <v>20.509</v>
      </c>
      <c r="BI124" s="35">
        <v>10.349</v>
      </c>
      <c r="BJ124" s="35">
        <v>23.344999999999999</v>
      </c>
      <c r="BK124" s="35">
        <v>0</v>
      </c>
      <c r="BL124" s="35">
        <v>0</v>
      </c>
      <c r="BM124" s="37">
        <f t="shared" si="10"/>
        <v>5143.4290000000001</v>
      </c>
      <c r="BN124" s="37">
        <f t="shared" si="11"/>
        <v>5143.4290000000001</v>
      </c>
      <c r="BP124" s="60" t="s">
        <v>119</v>
      </c>
      <c r="BQ124" s="3"/>
      <c r="BR124" s="3"/>
      <c r="BS124" s="3"/>
      <c r="BT124" s="82">
        <f>J121</f>
        <v>8927.5390000000007</v>
      </c>
      <c r="BV124" s="60" t="s">
        <v>81</v>
      </c>
      <c r="BW124" s="3"/>
      <c r="BX124" s="3"/>
      <c r="BY124" s="3"/>
      <c r="BZ124" s="82">
        <f>BV120</f>
        <v>47761.138999999996</v>
      </c>
    </row>
    <row r="125" spans="1:79" s="98" customFormat="1" ht="11.25" customHeight="1">
      <c r="B125" s="90" t="s">
        <v>110</v>
      </c>
      <c r="C125" s="99"/>
      <c r="D125" s="100"/>
      <c r="E125" s="100"/>
      <c r="F125" s="100"/>
      <c r="G125" s="100"/>
      <c r="H125" s="100"/>
      <c r="I125" s="100"/>
      <c r="J125" s="100"/>
      <c r="K125" s="100"/>
      <c r="L125" s="99">
        <v>0.14799999999999999</v>
      </c>
      <c r="M125" s="101">
        <v>0.13100000000000001</v>
      </c>
      <c r="N125" s="101">
        <v>0.48499999999999999</v>
      </c>
      <c r="O125" s="101">
        <v>10.266999999999999</v>
      </c>
      <c r="P125" s="101">
        <v>3.2610000000000001</v>
      </c>
      <c r="Q125" s="101">
        <v>0.23100000000000001</v>
      </c>
      <c r="R125" s="101">
        <v>2.0430000000000001</v>
      </c>
      <c r="S125" s="101">
        <v>0.33900000000000002</v>
      </c>
      <c r="T125" s="101">
        <v>0</v>
      </c>
      <c r="U125" s="101">
        <v>1.1839999999999999</v>
      </c>
      <c r="V125" s="101">
        <v>1.4390000000000001</v>
      </c>
      <c r="W125" s="101">
        <v>1.2999999999999999E-2</v>
      </c>
      <c r="X125" s="101">
        <v>0.81</v>
      </c>
      <c r="Y125" s="101">
        <v>1.7070000000000001</v>
      </c>
      <c r="Z125" s="101">
        <v>0.17100000000000001</v>
      </c>
      <c r="AA125" s="101">
        <v>0.60499999999999998</v>
      </c>
      <c r="AB125" s="101">
        <v>3.258</v>
      </c>
      <c r="AC125" s="101">
        <v>5.1020000000000003</v>
      </c>
      <c r="AD125" s="101">
        <v>1.1970000000000001</v>
      </c>
      <c r="AE125" s="101">
        <v>59.058999999999997</v>
      </c>
      <c r="AF125" s="101">
        <v>1.752</v>
      </c>
      <c r="AG125" s="101">
        <v>2.6850000000000001</v>
      </c>
      <c r="AH125" s="101">
        <v>4.2009999999999996</v>
      </c>
      <c r="AI125" s="101">
        <v>11.884</v>
      </c>
      <c r="AJ125" s="101">
        <v>3.0630000000000002</v>
      </c>
      <c r="AK125" s="101">
        <v>2.5169999999999999</v>
      </c>
      <c r="AL125" s="101">
        <v>20.395</v>
      </c>
      <c r="AM125" s="101">
        <v>8.9700000000000006</v>
      </c>
      <c r="AN125" s="101">
        <v>0.53600000000000003</v>
      </c>
      <c r="AO125" s="101">
        <v>22.15</v>
      </c>
      <c r="AP125" s="101">
        <v>3.5350000000000001</v>
      </c>
      <c r="AQ125" s="101">
        <v>0.70499999999999996</v>
      </c>
      <c r="AR125" s="101">
        <v>3.16</v>
      </c>
      <c r="AS125" s="101">
        <v>0.36799999999999999</v>
      </c>
      <c r="AT125" s="101">
        <v>6.6479999999999997</v>
      </c>
      <c r="AU125" s="101">
        <v>7.7919999999999998</v>
      </c>
      <c r="AV125" s="101">
        <v>0.218</v>
      </c>
      <c r="AW125" s="101">
        <v>0.85599999999999998</v>
      </c>
      <c r="AX125" s="101">
        <v>2.6459999999999999</v>
      </c>
      <c r="AY125" s="101">
        <v>0</v>
      </c>
      <c r="AZ125" s="101">
        <v>0.156</v>
      </c>
      <c r="BA125" s="101">
        <v>5.9829999999999997</v>
      </c>
      <c r="BB125" s="101">
        <v>10.632999999999999</v>
      </c>
      <c r="BC125" s="101">
        <v>3632.1190000000001</v>
      </c>
      <c r="BD125" s="101">
        <v>0</v>
      </c>
      <c r="BE125" s="101">
        <v>7.9080000000000004</v>
      </c>
      <c r="BF125" s="101">
        <v>9.1029999999999998</v>
      </c>
      <c r="BG125" s="101">
        <v>1.4279999999999999</v>
      </c>
      <c r="BH125" s="101">
        <v>3.3000000000000002E-2</v>
      </c>
      <c r="BI125" s="101">
        <v>0.46899999999999997</v>
      </c>
      <c r="BJ125" s="101">
        <v>8.843</v>
      </c>
      <c r="BK125" s="101">
        <v>0</v>
      </c>
      <c r="BL125" s="101">
        <v>0</v>
      </c>
      <c r="BM125" s="37">
        <f t="shared" si="10"/>
        <v>3872.2059999999997</v>
      </c>
      <c r="BN125" s="37">
        <f t="shared" si="11"/>
        <v>3872.2059999999997</v>
      </c>
      <c r="BO125" s="8"/>
      <c r="BP125" s="60" t="s">
        <v>116</v>
      </c>
      <c r="BQ125" s="49"/>
      <c r="BR125" s="49"/>
      <c r="BS125" s="49"/>
      <c r="BT125" s="102">
        <f>I121</f>
        <v>0</v>
      </c>
      <c r="BV125" s="60" t="s">
        <v>121</v>
      </c>
      <c r="BW125" s="3"/>
      <c r="BX125" s="3"/>
      <c r="BY125" s="3"/>
      <c r="BZ125" s="82">
        <f>BW120</f>
        <v>4895.5709999999999</v>
      </c>
      <c r="CA125" s="103"/>
    </row>
    <row r="126" spans="1:79">
      <c r="B126" s="90" t="s">
        <v>112</v>
      </c>
      <c r="C126" s="36"/>
      <c r="D126" s="34"/>
      <c r="E126" s="34"/>
      <c r="F126" s="34"/>
      <c r="G126" s="34"/>
      <c r="H126" s="34"/>
      <c r="I126" s="34"/>
      <c r="J126" s="34"/>
      <c r="K126" s="34"/>
      <c r="L126" s="36">
        <v>11.075265587864042</v>
      </c>
      <c r="M126" s="35">
        <v>2.00324229967593</v>
      </c>
      <c r="N126" s="35">
        <v>5.658193019796868</v>
      </c>
      <c r="O126" s="35">
        <v>30.205579704778593</v>
      </c>
      <c r="P126" s="35">
        <v>17.312548462668126</v>
      </c>
      <c r="Q126" s="35">
        <v>40.760385036400109</v>
      </c>
      <c r="R126" s="35">
        <v>11.616763994085391</v>
      </c>
      <c r="S126" s="35">
        <v>0.77889016034211267</v>
      </c>
      <c r="T126" s="35">
        <v>0</v>
      </c>
      <c r="U126" s="35">
        <v>6.7206835909870621</v>
      </c>
      <c r="V126" s="35">
        <v>6.3915269693811991</v>
      </c>
      <c r="W126" s="35">
        <v>0.51802054540865594</v>
      </c>
      <c r="X126" s="35">
        <v>5.6499422748669659</v>
      </c>
      <c r="Y126" s="35">
        <v>4.7236909564461227</v>
      </c>
      <c r="Z126" s="35">
        <v>0.3291244464272598</v>
      </c>
      <c r="AA126" s="35">
        <v>6.1461443576040748</v>
      </c>
      <c r="AB126" s="35">
        <v>3.7883005165465473</v>
      </c>
      <c r="AC126" s="35">
        <v>44.460922233182245</v>
      </c>
      <c r="AD126" s="35">
        <v>14.808644677226553</v>
      </c>
      <c r="AE126" s="35">
        <v>330.22614581723576</v>
      </c>
      <c r="AF126" s="35">
        <v>21.307858466756596</v>
      </c>
      <c r="AG126" s="35">
        <v>20.180625298596603</v>
      </c>
      <c r="AH126" s="35">
        <v>87.426322013247514</v>
      </c>
      <c r="AI126" s="35">
        <v>443.84352529683986</v>
      </c>
      <c r="AJ126" s="35">
        <v>4.9893618535791422</v>
      </c>
      <c r="AK126" s="35">
        <v>9.9060254701202428</v>
      </c>
      <c r="AL126" s="35">
        <v>50.975376877854451</v>
      </c>
      <c r="AM126" s="35">
        <v>107.96037918063803</v>
      </c>
      <c r="AN126" s="35">
        <v>3.1646783810624748</v>
      </c>
      <c r="AO126" s="35">
        <v>223.86551495470661</v>
      </c>
      <c r="AP126" s="35">
        <v>17.281911410096438</v>
      </c>
      <c r="AQ126" s="35">
        <v>4.3447457980079713</v>
      </c>
      <c r="AR126" s="35">
        <v>21.565303439504234</v>
      </c>
      <c r="AS126" s="35">
        <v>3.7650038455800656</v>
      </c>
      <c r="AT126" s="35">
        <v>0.61720178012618254</v>
      </c>
      <c r="AU126" s="35">
        <v>0</v>
      </c>
      <c r="AV126" s="35">
        <v>16.813731152859059</v>
      </c>
      <c r="AW126" s="35">
        <v>68.944252025734002</v>
      </c>
      <c r="AX126" s="35">
        <v>18.083226468552091</v>
      </c>
      <c r="AY126" s="35">
        <v>0.23272679318547873</v>
      </c>
      <c r="AZ126" s="35">
        <v>2.4582399252693397</v>
      </c>
      <c r="BA126" s="35">
        <v>6.6042272837794851</v>
      </c>
      <c r="BB126" s="35">
        <v>2.4596057817324173</v>
      </c>
      <c r="BC126" s="35">
        <v>0</v>
      </c>
      <c r="BD126" s="35">
        <v>0</v>
      </c>
      <c r="BE126" s="35">
        <v>4.5201886572998928</v>
      </c>
      <c r="BF126" s="35">
        <v>5.0949863342898141</v>
      </c>
      <c r="BG126" s="35">
        <v>4.0481779988082254</v>
      </c>
      <c r="BH126" s="35">
        <v>1.6937290636788165</v>
      </c>
      <c r="BI126" s="35">
        <v>4.4360597971715388</v>
      </c>
      <c r="BJ126" s="35">
        <v>0</v>
      </c>
      <c r="BK126" s="35">
        <v>0</v>
      </c>
      <c r="BL126" s="35">
        <v>0</v>
      </c>
      <c r="BM126" s="37">
        <f t="shared" si="10"/>
        <v>1699.7569999999998</v>
      </c>
      <c r="BN126" s="37">
        <f t="shared" si="11"/>
        <v>1699.7569999999998</v>
      </c>
      <c r="BO126" s="8"/>
      <c r="BP126" s="60" t="s">
        <v>117</v>
      </c>
      <c r="BQ126" s="3"/>
      <c r="BR126" s="3"/>
      <c r="BS126" s="3"/>
      <c r="BT126" s="82">
        <f>H121+F121</f>
        <v>12722.302</v>
      </c>
      <c r="BV126" s="60" t="s">
        <v>122</v>
      </c>
      <c r="BW126" s="3"/>
      <c r="BX126" s="3"/>
      <c r="BY126" s="3"/>
      <c r="BZ126" s="82">
        <f>BX120</f>
        <v>0</v>
      </c>
      <c r="CA126" s="7"/>
    </row>
    <row r="127" spans="1:79">
      <c r="B127" s="90" t="s">
        <v>213</v>
      </c>
      <c r="C127" s="36"/>
      <c r="D127" s="34"/>
      <c r="E127" s="34"/>
      <c r="F127" s="34"/>
      <c r="G127" s="34"/>
      <c r="H127" s="34"/>
      <c r="I127" s="34"/>
      <c r="J127" s="34"/>
      <c r="K127" s="34"/>
      <c r="L127" s="36">
        <v>0</v>
      </c>
      <c r="M127" s="35">
        <v>0</v>
      </c>
      <c r="N127" s="35">
        <v>0</v>
      </c>
      <c r="O127" s="35">
        <v>-15.558196435079287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-5.6512133837875824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-33.546809998791382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-47.165466264808586</v>
      </c>
      <c r="AR127" s="35">
        <v>0</v>
      </c>
      <c r="AS127" s="35">
        <v>-55.844302808475767</v>
      </c>
      <c r="AT127" s="35">
        <v>0</v>
      </c>
      <c r="AU127" s="35">
        <v>0</v>
      </c>
      <c r="AV127" s="35">
        <v>0</v>
      </c>
      <c r="AW127" s="35">
        <v>0</v>
      </c>
      <c r="AX127" s="35">
        <v>-1.4020111090574119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7">
        <f t="shared" si="10"/>
        <v>-159.16800000000001</v>
      </c>
      <c r="BN127" s="37">
        <f t="shared" si="11"/>
        <v>-159.16800000000001</v>
      </c>
      <c r="BO127" s="8"/>
      <c r="BP127" s="60" t="s">
        <v>118</v>
      </c>
      <c r="BQ127" s="3"/>
      <c r="BR127" s="3"/>
      <c r="BS127" s="3"/>
      <c r="BT127" s="82">
        <f>G121</f>
        <v>-10.644</v>
      </c>
      <c r="BV127" s="60" t="s">
        <v>266</v>
      </c>
      <c r="BW127" s="3"/>
      <c r="BX127" s="3"/>
      <c r="BY127" s="3"/>
      <c r="BZ127" s="82">
        <f>BO120</f>
        <v>76476.978000000003</v>
      </c>
      <c r="CA127" s="7"/>
    </row>
    <row r="128" spans="1:79" ht="13.5" thickBot="1">
      <c r="B128" s="90" t="s">
        <v>113</v>
      </c>
      <c r="C128" s="104"/>
      <c r="D128" s="105"/>
      <c r="E128" s="105"/>
      <c r="F128" s="105"/>
      <c r="G128" s="105"/>
      <c r="H128" s="105"/>
      <c r="I128" s="105"/>
      <c r="J128" s="105"/>
      <c r="K128" s="105"/>
      <c r="L128" s="104">
        <v>7567.7147344121349</v>
      </c>
      <c r="M128" s="106">
        <v>2026.621757700324</v>
      </c>
      <c r="N128" s="106">
        <v>396.93380698020314</v>
      </c>
      <c r="O128" s="106">
        <v>2047.2796167303009</v>
      </c>
      <c r="P128" s="106">
        <v>1508.2614515373321</v>
      </c>
      <c r="Q128" s="106">
        <v>247.6186149635999</v>
      </c>
      <c r="R128" s="106">
        <v>365.84023600591456</v>
      </c>
      <c r="S128" s="106">
        <v>193.00710983965789</v>
      </c>
      <c r="T128" s="106">
        <v>0</v>
      </c>
      <c r="U128" s="106">
        <v>130.74231640901294</v>
      </c>
      <c r="V128" s="106">
        <v>138.46747303061878</v>
      </c>
      <c r="W128" s="106">
        <v>33.525979454591351</v>
      </c>
      <c r="X128" s="106">
        <v>79.671057725133039</v>
      </c>
      <c r="Y128" s="106">
        <v>113.82030904355389</v>
      </c>
      <c r="Z128" s="106">
        <v>221.55587555357272</v>
      </c>
      <c r="AA128" s="106">
        <v>904.10385564239584</v>
      </c>
      <c r="AB128" s="106">
        <v>50.206699483453455</v>
      </c>
      <c r="AC128" s="106">
        <v>2949.7622911506055</v>
      </c>
      <c r="AD128" s="106">
        <v>541.89135532277351</v>
      </c>
      <c r="AE128" s="106">
        <v>4413.2498541827626</v>
      </c>
      <c r="AF128" s="106">
        <v>892.06814153324342</v>
      </c>
      <c r="AG128" s="106">
        <v>526.24737470140349</v>
      </c>
      <c r="AH128" s="106">
        <v>1801.7186779867527</v>
      </c>
      <c r="AI128" s="106">
        <v>9024.2944747031597</v>
      </c>
      <c r="AJ128" s="106">
        <v>8942.8836381464207</v>
      </c>
      <c r="AK128" s="106">
        <v>421.2357845286711</v>
      </c>
      <c r="AL128" s="106">
        <v>-2290.8963768778549</v>
      </c>
      <c r="AM128" s="106">
        <v>4649.0306208193615</v>
      </c>
      <c r="AN128" s="106">
        <v>-23.242678381062479</v>
      </c>
      <c r="AO128" s="106">
        <v>3747.2454850452932</v>
      </c>
      <c r="AP128" s="106">
        <v>2683.4450885899032</v>
      </c>
      <c r="AQ128" s="106">
        <v>180.16872046680061</v>
      </c>
      <c r="AR128" s="106">
        <v>2649.2156965604959</v>
      </c>
      <c r="AS128" s="106">
        <v>-49.638701037104319</v>
      </c>
      <c r="AT128" s="106">
        <v>8372.9377982198748</v>
      </c>
      <c r="AU128" s="106">
        <v>378.61000000000007</v>
      </c>
      <c r="AV128" s="106">
        <v>306.2352688471409</v>
      </c>
      <c r="AW128" s="106">
        <v>18696.749747974267</v>
      </c>
      <c r="AX128" s="106">
        <v>539.82178464050526</v>
      </c>
      <c r="AY128" s="106">
        <v>-0.99572679318547863</v>
      </c>
      <c r="AZ128" s="106">
        <v>298.83976007473063</v>
      </c>
      <c r="BA128" s="106">
        <v>1324.1607727162207</v>
      </c>
      <c r="BB128" s="106">
        <v>418.32039421826755</v>
      </c>
      <c r="BC128" s="106">
        <v>3605.1369999999988</v>
      </c>
      <c r="BD128" s="106">
        <v>82.843999999999994</v>
      </c>
      <c r="BE128" s="106">
        <v>1404.4898113427002</v>
      </c>
      <c r="BF128" s="106">
        <v>869.54001366571038</v>
      </c>
      <c r="BG128" s="106">
        <v>1278.1248220011919</v>
      </c>
      <c r="BH128" s="106">
        <v>-1.6937290636788165</v>
      </c>
      <c r="BI128" s="106">
        <v>979.64094020282835</v>
      </c>
      <c r="BJ128" s="106">
        <v>0</v>
      </c>
      <c r="BK128" s="106">
        <v>0</v>
      </c>
      <c r="BL128" s="106">
        <v>0</v>
      </c>
      <c r="BM128" s="107">
        <f>SUM(L128:BL128)</f>
        <v>95636.812999999995</v>
      </c>
      <c r="BN128" s="107">
        <f t="shared" si="11"/>
        <v>95636.812999999995</v>
      </c>
      <c r="BO128" s="8"/>
      <c r="BP128" s="60"/>
      <c r="BQ128" s="3"/>
      <c r="BR128" s="3"/>
      <c r="BS128" s="3"/>
      <c r="BT128" s="82"/>
      <c r="BV128" s="60" t="s">
        <v>267</v>
      </c>
      <c r="BW128" s="3"/>
      <c r="BX128" s="3"/>
      <c r="BY128" s="3"/>
      <c r="BZ128" s="82">
        <f>BO61</f>
        <v>99402.290999999968</v>
      </c>
      <c r="CA128" s="7"/>
    </row>
    <row r="129" spans="2:79" ht="14.25" thickTop="1" thickBot="1">
      <c r="B129" s="108" t="s">
        <v>114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10">
        <v>34023</v>
      </c>
      <c r="M129" s="111">
        <v>4695</v>
      </c>
      <c r="N129" s="111">
        <v>1453</v>
      </c>
      <c r="O129" s="111">
        <v>6830</v>
      </c>
      <c r="P129" s="111">
        <v>1298</v>
      </c>
      <c r="Q129" s="111">
        <v>44</v>
      </c>
      <c r="R129" s="111">
        <v>2491</v>
      </c>
      <c r="S129" s="111">
        <v>1301</v>
      </c>
      <c r="T129" s="111">
        <v>0</v>
      </c>
      <c r="U129" s="111">
        <v>203</v>
      </c>
      <c r="V129" s="111">
        <v>54</v>
      </c>
      <c r="W129" s="111">
        <v>66</v>
      </c>
      <c r="X129" s="111">
        <v>355</v>
      </c>
      <c r="Y129" s="111">
        <v>2145</v>
      </c>
      <c r="Z129" s="111">
        <v>1620</v>
      </c>
      <c r="AA129" s="111">
        <v>576</v>
      </c>
      <c r="AB129" s="111">
        <v>534</v>
      </c>
      <c r="AC129" s="111">
        <v>718</v>
      </c>
      <c r="AD129" s="111">
        <v>339</v>
      </c>
      <c r="AE129" s="111">
        <v>18312</v>
      </c>
      <c r="AF129" s="111">
        <v>4475</v>
      </c>
      <c r="AG129" s="111">
        <v>1417</v>
      </c>
      <c r="AH129" s="111">
        <v>1330</v>
      </c>
      <c r="AI129" s="111">
        <v>24311</v>
      </c>
      <c r="AJ129" s="111">
        <v>6185</v>
      </c>
      <c r="AK129" s="111">
        <v>306</v>
      </c>
      <c r="AL129" s="111">
        <v>541</v>
      </c>
      <c r="AM129" s="111">
        <v>2055</v>
      </c>
      <c r="AN129" s="111">
        <v>201</v>
      </c>
      <c r="AO129" s="111">
        <v>8710</v>
      </c>
      <c r="AP129" s="111">
        <v>7592</v>
      </c>
      <c r="AQ129" s="111">
        <v>589</v>
      </c>
      <c r="AR129" s="111">
        <v>1488</v>
      </c>
      <c r="AS129" s="111">
        <v>412</v>
      </c>
      <c r="AT129" s="111">
        <v>1330</v>
      </c>
      <c r="AU129" s="111">
        <v>171</v>
      </c>
      <c r="AV129" s="111">
        <v>97</v>
      </c>
      <c r="AW129" s="111">
        <v>632</v>
      </c>
      <c r="AX129" s="111">
        <v>2112</v>
      </c>
      <c r="AY129" s="111">
        <v>13</v>
      </c>
      <c r="AZ129" s="111">
        <v>538</v>
      </c>
      <c r="BA129" s="111">
        <v>1222</v>
      </c>
      <c r="BB129" s="111">
        <v>3176</v>
      </c>
      <c r="BC129" s="111">
        <v>23371</v>
      </c>
      <c r="BD129" s="111">
        <v>357</v>
      </c>
      <c r="BE129" s="111">
        <v>14599</v>
      </c>
      <c r="BF129" s="111">
        <v>3225</v>
      </c>
      <c r="BG129" s="111">
        <v>1329</v>
      </c>
      <c r="BH129" s="111">
        <v>887</v>
      </c>
      <c r="BI129" s="111">
        <v>4240</v>
      </c>
      <c r="BJ129" s="111">
        <v>12565</v>
      </c>
      <c r="BK129" s="111">
        <v>0</v>
      </c>
      <c r="BL129" s="111">
        <v>0</v>
      </c>
      <c r="BM129" s="89">
        <f t="shared" si="10"/>
        <v>206533</v>
      </c>
      <c r="BN129" s="112">
        <f t="shared" si="11"/>
        <v>206533</v>
      </c>
      <c r="BO129" s="8"/>
      <c r="BP129" s="11" t="s">
        <v>82</v>
      </c>
      <c r="BQ129" s="12"/>
      <c r="BR129" s="12"/>
      <c r="BS129" s="12"/>
      <c r="BT129" s="112">
        <f>BT123+BT124+BT125+BT126+BT127</f>
        <v>184402.07500000001</v>
      </c>
      <c r="BV129" s="11" t="s">
        <v>82</v>
      </c>
      <c r="BW129" s="12"/>
      <c r="BX129" s="12"/>
      <c r="BY129" s="12"/>
      <c r="BZ129" s="112">
        <f>BZ123+BZ124+BZ125+BZ126+BZ127-BZ128</f>
        <v>184402.07499999995</v>
      </c>
      <c r="CA129" s="7"/>
    </row>
    <row r="130" spans="2:79" ht="13.5" thickTop="1"/>
    <row r="132" spans="2:79"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  <c r="BG132" s="410"/>
      <c r="BH132" s="410"/>
      <c r="BI132" s="410"/>
      <c r="BJ132" s="410"/>
      <c r="BK132" s="410"/>
      <c r="BL132" s="410"/>
      <c r="BM132" s="410"/>
      <c r="BN132" s="409"/>
    </row>
    <row r="133" spans="2:79">
      <c r="L133" s="408"/>
      <c r="M133" s="408"/>
      <c r="N133" s="408"/>
      <c r="O133" s="408"/>
      <c r="P133" s="408"/>
      <c r="Q133" s="408"/>
      <c r="R133" s="408"/>
      <c r="S133" s="408"/>
      <c r="T133" s="408"/>
      <c r="U133" s="408"/>
      <c r="V133" s="408"/>
      <c r="W133" s="408"/>
      <c r="X133" s="408"/>
      <c r="Y133" s="408"/>
      <c r="Z133" s="408"/>
      <c r="AA133" s="408"/>
      <c r="AB133" s="408"/>
      <c r="AC133" s="408"/>
      <c r="AD133" s="408"/>
      <c r="AE133" s="408"/>
      <c r="AF133" s="408"/>
      <c r="AG133" s="408"/>
      <c r="AH133" s="408"/>
      <c r="AI133" s="408"/>
      <c r="AJ133" s="408"/>
      <c r="AK133" s="408"/>
      <c r="AL133" s="408"/>
      <c r="AM133" s="408"/>
      <c r="AN133" s="408"/>
      <c r="AO133" s="408"/>
      <c r="AP133" s="408"/>
      <c r="AQ133" s="408"/>
      <c r="AR133" s="408"/>
      <c r="AS133" s="408"/>
      <c r="AT133" s="408"/>
      <c r="AU133" s="408"/>
      <c r="AV133" s="408"/>
      <c r="AW133" s="408"/>
      <c r="AX133" s="408"/>
      <c r="AY133" s="408"/>
      <c r="AZ133" s="408"/>
      <c r="BA133" s="408"/>
      <c r="BB133" s="408"/>
      <c r="BC133" s="408"/>
      <c r="BD133" s="408"/>
      <c r="BE133" s="408"/>
      <c r="BF133" s="408"/>
      <c r="BG133" s="408"/>
      <c r="BH133" s="408"/>
      <c r="BI133" s="408"/>
      <c r="BJ133" s="408"/>
      <c r="BK133" s="408"/>
      <c r="BL133" s="408"/>
      <c r="BM133" s="408"/>
    </row>
  </sheetData>
  <printOptions gridLines="1"/>
  <pageMargins left="0.19685039370078741" right="0.19685039370078741" top="0.59055118110236227" bottom="0.31496062992125984" header="0.51181102362204722" footer="0.23622047244094491"/>
  <pageSetup paperSize="9" scale="14" fitToWidth="3" orientation="landscape" horizontalDpi="300" verticalDpi="30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0"/>
  <sheetViews>
    <sheetView showGridLines="0" view="pageLayout" topLeftCell="D1" zoomScale="55" zoomScaleNormal="100" zoomScaleSheetLayoutView="55" zoomScalePageLayoutView="55" workbookViewId="0">
      <selection activeCell="D1" sqref="D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4" width="10.7109375" style="2" bestFit="1" customWidth="1"/>
    <col min="5" max="5" width="9.7109375" style="2" customWidth="1"/>
    <col min="6" max="6" width="10.140625" style="2" bestFit="1" customWidth="1"/>
    <col min="7" max="8" width="9.7109375" style="2" customWidth="1"/>
    <col min="9" max="9" width="11.140625" style="2" customWidth="1"/>
    <col min="10" max="10" width="11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3.42578125" style="2" customWidth="1"/>
    <col min="68" max="68" width="11" style="2" customWidth="1"/>
    <col min="69" max="71" width="9.7109375" style="2" customWidth="1"/>
    <col min="72" max="72" width="11.140625" style="2" bestFit="1" customWidth="1"/>
    <col min="73" max="75" width="9.7109375" style="2" customWidth="1"/>
    <col min="76" max="76" width="10.42578125" style="2" customWidth="1"/>
    <col min="77" max="77" width="14.7109375" style="2" customWidth="1"/>
    <col min="78" max="78" width="11.140625" style="7" bestFit="1" customWidth="1"/>
    <col min="79" max="16384" width="11.42578125" style="2"/>
  </cols>
  <sheetData>
    <row r="1" spans="1:78" ht="15.75">
      <c r="F1" s="4" t="s">
        <v>141</v>
      </c>
      <c r="G1" s="483" t="s">
        <v>278</v>
      </c>
      <c r="H1" s="113"/>
      <c r="I1" s="114"/>
      <c r="J1" s="114"/>
      <c r="K1" s="114"/>
      <c r="N1" s="1" t="s">
        <v>127</v>
      </c>
      <c r="BM1" s="2"/>
      <c r="BN1" s="2"/>
    </row>
    <row r="2" spans="1:78">
      <c r="A2" s="194" t="s">
        <v>0</v>
      </c>
      <c r="N2" s="8" t="s">
        <v>279</v>
      </c>
    </row>
    <row r="3" spans="1:78" ht="13.5" thickBot="1">
      <c r="C3" s="9" t="s">
        <v>85</v>
      </c>
      <c r="BN3" s="10"/>
      <c r="BT3" s="9"/>
    </row>
    <row r="4" spans="1:78" ht="14.25" thickTop="1" thickBot="1">
      <c r="L4" s="11" t="s">
        <v>86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84</v>
      </c>
      <c r="C5" s="484" t="s">
        <v>280</v>
      </c>
      <c r="D5" s="16" t="s">
        <v>87</v>
      </c>
      <c r="E5" s="16" t="s">
        <v>88</v>
      </c>
      <c r="F5" s="16" t="s">
        <v>214</v>
      </c>
      <c r="G5" s="16" t="s">
        <v>212</v>
      </c>
      <c r="H5" s="16" t="s">
        <v>89</v>
      </c>
      <c r="I5" s="16" t="s">
        <v>90</v>
      </c>
      <c r="J5" s="17" t="s">
        <v>91</v>
      </c>
      <c r="K5" s="18" t="s">
        <v>124</v>
      </c>
      <c r="L5" s="485" t="s">
        <v>281</v>
      </c>
      <c r="M5" s="19" t="s">
        <v>265</v>
      </c>
      <c r="N5" s="486" t="s">
        <v>270</v>
      </c>
      <c r="O5" s="486" t="s">
        <v>146</v>
      </c>
      <c r="P5" s="486" t="s">
        <v>282</v>
      </c>
      <c r="Q5" s="486" t="s">
        <v>283</v>
      </c>
      <c r="R5" s="19" t="s">
        <v>204</v>
      </c>
      <c r="S5" s="486" t="s">
        <v>284</v>
      </c>
      <c r="T5" s="486" t="s">
        <v>285</v>
      </c>
      <c r="U5" s="486" t="s">
        <v>147</v>
      </c>
      <c r="V5" s="19" t="s">
        <v>132</v>
      </c>
      <c r="W5" s="19" t="s">
        <v>133</v>
      </c>
      <c r="X5" s="486" t="s">
        <v>286</v>
      </c>
      <c r="Y5" s="19" t="s">
        <v>134</v>
      </c>
      <c r="Z5" s="19" t="s">
        <v>205</v>
      </c>
      <c r="AA5" s="486" t="s">
        <v>287</v>
      </c>
      <c r="AB5" s="19" t="s">
        <v>135</v>
      </c>
      <c r="AC5" s="19" t="s">
        <v>207</v>
      </c>
      <c r="AD5" s="19" t="s">
        <v>136</v>
      </c>
      <c r="AE5" s="486" t="s">
        <v>197</v>
      </c>
      <c r="AF5" s="486" t="s">
        <v>288</v>
      </c>
      <c r="AG5" s="486" t="s">
        <v>151</v>
      </c>
      <c r="AH5" s="486" t="s">
        <v>289</v>
      </c>
      <c r="AI5" s="486" t="s">
        <v>152</v>
      </c>
      <c r="AJ5" s="486" t="s">
        <v>153</v>
      </c>
      <c r="AK5" s="19" t="s">
        <v>41</v>
      </c>
      <c r="AL5" s="19" t="s">
        <v>43</v>
      </c>
      <c r="AM5" s="486" t="s">
        <v>154</v>
      </c>
      <c r="AN5" s="19" t="s">
        <v>187</v>
      </c>
      <c r="AO5" s="19" t="s">
        <v>47</v>
      </c>
      <c r="AP5" s="486" t="s">
        <v>290</v>
      </c>
      <c r="AQ5" s="19" t="s">
        <v>209</v>
      </c>
      <c r="AR5" s="19" t="s">
        <v>51</v>
      </c>
      <c r="AS5" s="19" t="s">
        <v>188</v>
      </c>
      <c r="AT5" s="19" t="s">
        <v>137</v>
      </c>
      <c r="AU5" s="19" t="s">
        <v>138</v>
      </c>
      <c r="AV5" s="19" t="s">
        <v>189</v>
      </c>
      <c r="AW5" s="19" t="s">
        <v>175</v>
      </c>
      <c r="AX5" s="19" t="s">
        <v>210</v>
      </c>
      <c r="AY5" s="19" t="s">
        <v>190</v>
      </c>
      <c r="AZ5" s="19" t="s">
        <v>191</v>
      </c>
      <c r="BA5" s="19" t="s">
        <v>192</v>
      </c>
      <c r="BB5" s="19" t="s">
        <v>193</v>
      </c>
      <c r="BC5" s="19" t="s">
        <v>63</v>
      </c>
      <c r="BD5" s="19" t="s">
        <v>211</v>
      </c>
      <c r="BE5" s="486" t="s">
        <v>74</v>
      </c>
      <c r="BF5" s="19" t="s">
        <v>67</v>
      </c>
      <c r="BG5" s="486" t="s">
        <v>291</v>
      </c>
      <c r="BH5" s="19" t="s">
        <v>194</v>
      </c>
      <c r="BI5" s="486" t="s">
        <v>201</v>
      </c>
      <c r="BJ5" s="19" t="s">
        <v>195</v>
      </c>
      <c r="BK5" s="19" t="s">
        <v>196</v>
      </c>
      <c r="BL5" s="16" t="s">
        <v>139</v>
      </c>
      <c r="BM5" s="18" t="s">
        <v>92</v>
      </c>
      <c r="BN5" s="20" t="s">
        <v>93</v>
      </c>
      <c r="BO5" s="21" t="s">
        <v>94</v>
      </c>
      <c r="BZ5" s="2"/>
    </row>
    <row r="6" spans="1:78" ht="15" customHeight="1">
      <c r="A6" s="22"/>
      <c r="B6" s="23"/>
      <c r="C6" s="24"/>
      <c r="D6" s="23"/>
      <c r="E6" s="23"/>
      <c r="F6" s="23"/>
      <c r="G6" s="23"/>
      <c r="H6" s="23"/>
      <c r="I6" s="23"/>
      <c r="J6" s="23"/>
      <c r="K6" s="23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6"/>
      <c r="BN6" s="27"/>
      <c r="BO6" s="28"/>
      <c r="BZ6" s="2"/>
    </row>
    <row r="7" spans="1:78" ht="15" customHeight="1" thickBot="1">
      <c r="A7" s="29"/>
      <c r="B7" s="30"/>
      <c r="C7" s="31"/>
      <c r="D7" s="30"/>
      <c r="E7" s="30"/>
      <c r="F7" s="30"/>
      <c r="G7" s="30"/>
      <c r="H7" s="30"/>
      <c r="I7" s="30"/>
      <c r="J7" s="30"/>
      <c r="K7" s="30"/>
      <c r="L7" s="32" t="s">
        <v>15</v>
      </c>
      <c r="M7" s="31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30</v>
      </c>
      <c r="AB7" s="31" t="s">
        <v>31</v>
      </c>
      <c r="AC7" s="31" t="s">
        <v>32</v>
      </c>
      <c r="AD7" s="31" t="s">
        <v>33</v>
      </c>
      <c r="AE7" s="31" t="s">
        <v>34</v>
      </c>
      <c r="AF7" s="31" t="s">
        <v>35</v>
      </c>
      <c r="AG7" s="31" t="s">
        <v>36</v>
      </c>
      <c r="AH7" s="31" t="s">
        <v>37</v>
      </c>
      <c r="AI7" s="31" t="s">
        <v>38</v>
      </c>
      <c r="AJ7" s="31" t="s">
        <v>39</v>
      </c>
      <c r="AK7" s="31" t="s">
        <v>40</v>
      </c>
      <c r="AL7" s="31" t="s">
        <v>42</v>
      </c>
      <c r="AM7" s="31" t="s">
        <v>44</v>
      </c>
      <c r="AN7" s="31" t="s">
        <v>45</v>
      </c>
      <c r="AO7" s="31" t="s">
        <v>46</v>
      </c>
      <c r="AP7" s="31" t="s">
        <v>48</v>
      </c>
      <c r="AQ7" s="31" t="s">
        <v>49</v>
      </c>
      <c r="AR7" s="31" t="s">
        <v>50</v>
      </c>
      <c r="AS7" s="31" t="s">
        <v>52</v>
      </c>
      <c r="AT7" s="31" t="s">
        <v>53</v>
      </c>
      <c r="AU7" s="31" t="s">
        <v>54</v>
      </c>
      <c r="AV7" s="31" t="s">
        <v>55</v>
      </c>
      <c r="AW7" s="31" t="s">
        <v>56</v>
      </c>
      <c r="AX7" s="31" t="s">
        <v>57</v>
      </c>
      <c r="AY7" s="31" t="s">
        <v>58</v>
      </c>
      <c r="AZ7" s="31" t="s">
        <v>59</v>
      </c>
      <c r="BA7" s="31" t="s">
        <v>60</v>
      </c>
      <c r="BB7" s="31" t="s">
        <v>61</v>
      </c>
      <c r="BC7" s="31" t="s">
        <v>62</v>
      </c>
      <c r="BD7" s="31" t="s">
        <v>64</v>
      </c>
      <c r="BE7" s="31" t="s">
        <v>65</v>
      </c>
      <c r="BF7" s="31" t="s">
        <v>66</v>
      </c>
      <c r="BG7" s="31" t="s">
        <v>68</v>
      </c>
      <c r="BH7" s="31" t="s">
        <v>69</v>
      </c>
      <c r="BI7" s="31" t="s">
        <v>70</v>
      </c>
      <c r="BJ7" s="31" t="s">
        <v>71</v>
      </c>
      <c r="BK7" s="31" t="s">
        <v>75</v>
      </c>
      <c r="BL7" s="31" t="s">
        <v>76</v>
      </c>
      <c r="BM7" s="33"/>
      <c r="BN7" s="27"/>
      <c r="BO7" s="28"/>
      <c r="BZ7" s="2"/>
    </row>
    <row r="8" spans="1:78" ht="13.5" thickTop="1">
      <c r="A8" s="22" t="s">
        <v>15</v>
      </c>
      <c r="B8" s="34" t="s">
        <v>281</v>
      </c>
      <c r="C8" s="35">
        <f>D8+E8+F8+G8+H8+I8+J8+K8</f>
        <v>19808.371999999996</v>
      </c>
      <c r="D8" s="34">
        <v>2901.1109999999999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191.07499999999999</v>
      </c>
      <c r="K8" s="34">
        <f>BM8+BN8+BO8</f>
        <v>16716.185999999998</v>
      </c>
      <c r="L8" s="36">
        <v>12986.382</v>
      </c>
      <c r="M8" s="35">
        <v>0</v>
      </c>
      <c r="N8" s="35">
        <v>0</v>
      </c>
      <c r="O8" s="35">
        <v>368.22899999999998</v>
      </c>
      <c r="P8" s="35">
        <v>0</v>
      </c>
      <c r="Q8" s="35">
        <v>0</v>
      </c>
      <c r="R8" s="35">
        <v>0</v>
      </c>
      <c r="S8" s="35">
        <v>47.103999999999999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1.339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6.609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7">
        <f>SUM(L8:BL8)</f>
        <v>13409.662999999999</v>
      </c>
      <c r="BN8" s="38"/>
      <c r="BO8" s="139">
        <v>3306.5230000000001</v>
      </c>
      <c r="BZ8" s="2"/>
    </row>
    <row r="9" spans="1:78">
      <c r="A9" s="22" t="s">
        <v>16</v>
      </c>
      <c r="B9" s="34" t="s">
        <v>265</v>
      </c>
      <c r="C9" s="35">
        <f t="shared" ref="C9:C60" si="0">D9+E9+F9+G9+H9+I9+J9+K9</f>
        <v>7731.5150000000003</v>
      </c>
      <c r="D9" s="34">
        <v>1875.83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1.54</v>
      </c>
      <c r="K9" s="34">
        <f t="shared" ref="K9:K60" si="1">BM9+BN9+BO9</f>
        <v>5854.1450000000004</v>
      </c>
      <c r="L9" s="36">
        <v>0</v>
      </c>
      <c r="M9" s="35">
        <v>5745.5370000000003</v>
      </c>
      <c r="N9" s="35">
        <v>0</v>
      </c>
      <c r="O9" s="35">
        <v>41.780999999999999</v>
      </c>
      <c r="P9" s="35">
        <v>0</v>
      </c>
      <c r="Q9" s="35">
        <v>0</v>
      </c>
      <c r="R9" s="35">
        <v>0</v>
      </c>
      <c r="S9" s="35">
        <v>60.088999999999999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7">
        <f t="shared" ref="BM9:BM60" si="2">SUM(L9:BL9)</f>
        <v>5847.4070000000002</v>
      </c>
      <c r="BN9" s="39"/>
      <c r="BO9" s="140">
        <v>6.7380000000000004</v>
      </c>
      <c r="BZ9" s="2"/>
    </row>
    <row r="10" spans="1:78">
      <c r="A10" s="22" t="s">
        <v>17</v>
      </c>
      <c r="B10" s="34" t="s">
        <v>270</v>
      </c>
      <c r="C10" s="35">
        <f t="shared" si="0"/>
        <v>1284.817</v>
      </c>
      <c r="D10" s="34">
        <v>484.20499999999998</v>
      </c>
      <c r="E10" s="34">
        <v>0</v>
      </c>
      <c r="F10" s="34">
        <v>6.5609999999999999</v>
      </c>
      <c r="G10" s="34">
        <v>0</v>
      </c>
      <c r="H10" s="34">
        <v>0</v>
      </c>
      <c r="I10" s="34">
        <v>0</v>
      </c>
      <c r="J10" s="34">
        <v>4.4619999999999997</v>
      </c>
      <c r="K10" s="34">
        <f t="shared" si="1"/>
        <v>789.58899999999994</v>
      </c>
      <c r="L10" s="36">
        <v>0</v>
      </c>
      <c r="M10" s="35">
        <v>0</v>
      </c>
      <c r="N10" s="35">
        <v>637.58600000000001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7.18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5.0590000000000002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7">
        <f t="shared" si="2"/>
        <v>649.82499999999993</v>
      </c>
      <c r="BN10" s="39"/>
      <c r="BO10" s="140">
        <v>139.76400000000001</v>
      </c>
      <c r="BZ10" s="2"/>
    </row>
    <row r="11" spans="1:78">
      <c r="A11" s="22" t="s">
        <v>18</v>
      </c>
      <c r="B11" s="34" t="s">
        <v>146</v>
      </c>
      <c r="C11" s="35">
        <f t="shared" si="0"/>
        <v>33985.781999999999</v>
      </c>
      <c r="D11" s="34">
        <v>4645.8180000000002</v>
      </c>
      <c r="E11" s="34">
        <v>0</v>
      </c>
      <c r="F11" s="34">
        <v>2271.8809999999999</v>
      </c>
      <c r="G11" s="34">
        <v>0</v>
      </c>
      <c r="H11" s="34">
        <v>0</v>
      </c>
      <c r="I11" s="34">
        <v>0</v>
      </c>
      <c r="J11" s="34">
        <v>2322.0650000000001</v>
      </c>
      <c r="K11" s="34">
        <f t="shared" si="1"/>
        <v>24746.018</v>
      </c>
      <c r="L11" s="36">
        <v>597.51900000000001</v>
      </c>
      <c r="M11" s="35">
        <v>12.217000000000001</v>
      </c>
      <c r="N11" s="35">
        <v>0</v>
      </c>
      <c r="O11" s="35">
        <v>9250.9140000000007</v>
      </c>
      <c r="P11" s="35">
        <v>12.202</v>
      </c>
      <c r="Q11" s="35">
        <v>0</v>
      </c>
      <c r="R11" s="35">
        <v>0</v>
      </c>
      <c r="S11" s="35">
        <v>61.16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0.40799999999999997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9.7409999999999997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7">
        <f t="shared" si="2"/>
        <v>9944.1610000000001</v>
      </c>
      <c r="BN11" s="39"/>
      <c r="BO11" s="140">
        <v>14801.857</v>
      </c>
      <c r="BZ11" s="2"/>
    </row>
    <row r="12" spans="1:78">
      <c r="A12" s="22" t="s">
        <v>19</v>
      </c>
      <c r="B12" s="34" t="s">
        <v>282</v>
      </c>
      <c r="C12" s="35">
        <f t="shared" si="0"/>
        <v>12455.238000000001</v>
      </c>
      <c r="D12" s="34">
        <v>1176.692</v>
      </c>
      <c r="E12" s="34">
        <v>0</v>
      </c>
      <c r="F12" s="34">
        <v>741.827</v>
      </c>
      <c r="G12" s="34">
        <v>0</v>
      </c>
      <c r="H12" s="34">
        <v>0</v>
      </c>
      <c r="I12" s="34">
        <v>0</v>
      </c>
      <c r="J12" s="34">
        <v>2330.645</v>
      </c>
      <c r="K12" s="34">
        <f t="shared" si="1"/>
        <v>8206.0740000000005</v>
      </c>
      <c r="L12" s="36">
        <v>1752.817</v>
      </c>
      <c r="M12" s="35">
        <v>0</v>
      </c>
      <c r="N12" s="35">
        <v>0</v>
      </c>
      <c r="O12" s="35">
        <v>266.70299999999997</v>
      </c>
      <c r="P12" s="35">
        <v>3309.6010000000001</v>
      </c>
      <c r="Q12" s="35">
        <v>0</v>
      </c>
      <c r="R12" s="35">
        <v>7.7750000000000004</v>
      </c>
      <c r="S12" s="35">
        <v>8.8219999999999992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3.3719999999999999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7">
        <f t="shared" si="2"/>
        <v>5349.09</v>
      </c>
      <c r="BN12" s="39"/>
      <c r="BO12" s="140">
        <v>2856.9839999999999</v>
      </c>
      <c r="BZ12" s="2"/>
    </row>
    <row r="13" spans="1:78">
      <c r="A13" s="22" t="s">
        <v>20</v>
      </c>
      <c r="B13" s="34" t="s">
        <v>283</v>
      </c>
      <c r="C13" s="35">
        <f t="shared" si="0"/>
        <v>1547.3829999999998</v>
      </c>
      <c r="D13" s="34">
        <v>463.27199999999999</v>
      </c>
      <c r="E13" s="34">
        <v>0</v>
      </c>
      <c r="F13" s="34">
        <v>161.36500000000001</v>
      </c>
      <c r="G13" s="34">
        <v>0</v>
      </c>
      <c r="H13" s="34">
        <v>28.114999999999998</v>
      </c>
      <c r="I13" s="34">
        <v>0</v>
      </c>
      <c r="J13" s="34">
        <v>114.711</v>
      </c>
      <c r="K13" s="34">
        <f t="shared" si="1"/>
        <v>779.92</v>
      </c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35">
        <v>523.72299999999996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7">
        <f t="shared" si="2"/>
        <v>523.72299999999996</v>
      </c>
      <c r="BN13" s="39"/>
      <c r="BO13" s="140">
        <v>256.197</v>
      </c>
      <c r="BZ13" s="2"/>
    </row>
    <row r="14" spans="1:78">
      <c r="A14" s="22" t="s">
        <v>21</v>
      </c>
      <c r="B14" s="34" t="s">
        <v>204</v>
      </c>
      <c r="C14" s="35">
        <f t="shared" si="0"/>
        <v>4961.3389999999999</v>
      </c>
      <c r="D14" s="34">
        <v>839.428</v>
      </c>
      <c r="E14" s="34">
        <v>0</v>
      </c>
      <c r="F14" s="34">
        <v>382.06599999999997</v>
      </c>
      <c r="G14" s="34">
        <v>0</v>
      </c>
      <c r="H14" s="34">
        <v>0</v>
      </c>
      <c r="I14" s="34">
        <v>0</v>
      </c>
      <c r="J14" s="34">
        <v>498.50599999999997</v>
      </c>
      <c r="K14" s="34">
        <f t="shared" si="1"/>
        <v>3241.3390000000004</v>
      </c>
      <c r="L14" s="36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1047.3530000000001</v>
      </c>
      <c r="S14" s="35">
        <v>93.69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0.81499999999999995</v>
      </c>
      <c r="AA14" s="35">
        <v>8.1300000000000008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7">
        <f t="shared" si="2"/>
        <v>1149.9880000000003</v>
      </c>
      <c r="BN14" s="39"/>
      <c r="BO14" s="140">
        <v>2091.3510000000001</v>
      </c>
      <c r="BZ14" s="2"/>
    </row>
    <row r="15" spans="1:78">
      <c r="A15" s="22" t="s">
        <v>22</v>
      </c>
      <c r="B15" s="34" t="s">
        <v>284</v>
      </c>
      <c r="C15" s="35">
        <f t="shared" si="0"/>
        <v>3128.6210000000001</v>
      </c>
      <c r="D15" s="34">
        <v>540.44100000000003</v>
      </c>
      <c r="E15" s="34">
        <v>0</v>
      </c>
      <c r="F15" s="34">
        <v>146.74700000000001</v>
      </c>
      <c r="G15" s="34">
        <v>0</v>
      </c>
      <c r="H15" s="34">
        <v>0</v>
      </c>
      <c r="I15" s="34">
        <v>0</v>
      </c>
      <c r="J15" s="34">
        <v>103.863</v>
      </c>
      <c r="K15" s="34">
        <f t="shared" si="1"/>
        <v>2337.5700000000002</v>
      </c>
      <c r="L15" s="36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530.64200000000005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158.13999999999999</v>
      </c>
      <c r="AA15" s="35">
        <v>23.271000000000001</v>
      </c>
      <c r="AB15" s="35">
        <v>0</v>
      </c>
      <c r="AC15" s="35">
        <v>0</v>
      </c>
      <c r="AD15" s="35">
        <v>0</v>
      </c>
      <c r="AE15" s="35">
        <v>3.1150000000000002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7">
        <f t="shared" si="2"/>
        <v>715.16800000000001</v>
      </c>
      <c r="BN15" s="39"/>
      <c r="BO15" s="140">
        <v>1622.402</v>
      </c>
      <c r="BZ15" s="2"/>
    </row>
    <row r="16" spans="1:78">
      <c r="A16" s="22" t="s">
        <v>23</v>
      </c>
      <c r="B16" s="34" t="s">
        <v>285</v>
      </c>
      <c r="C16" s="35">
        <f t="shared" si="0"/>
        <v>21950.152000000002</v>
      </c>
      <c r="D16" s="34">
        <v>3762.049</v>
      </c>
      <c r="E16" s="34">
        <v>0</v>
      </c>
      <c r="F16" s="34">
        <v>721.48800000000006</v>
      </c>
      <c r="G16" s="34">
        <v>0</v>
      </c>
      <c r="H16" s="34">
        <v>479.01600000000002</v>
      </c>
      <c r="I16" s="34">
        <v>0</v>
      </c>
      <c r="J16" s="34">
        <v>850.83600000000001</v>
      </c>
      <c r="K16" s="34">
        <f t="shared" si="1"/>
        <v>16136.763000000001</v>
      </c>
      <c r="L16" s="36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0.45900000000000002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7">
        <f t="shared" si="2"/>
        <v>0.45900000000000002</v>
      </c>
      <c r="BN16" s="39"/>
      <c r="BO16" s="140">
        <v>16136.304</v>
      </c>
      <c r="BZ16" s="2"/>
    </row>
    <row r="17" spans="1:78">
      <c r="A17" s="22" t="s">
        <v>24</v>
      </c>
      <c r="B17" s="34" t="s">
        <v>147</v>
      </c>
      <c r="C17" s="35">
        <f t="shared" si="0"/>
        <v>6073.2170000000006</v>
      </c>
      <c r="D17" s="34">
        <v>958.95699999999999</v>
      </c>
      <c r="E17" s="34">
        <v>0</v>
      </c>
      <c r="F17" s="34">
        <v>313.78399999999999</v>
      </c>
      <c r="G17" s="34">
        <v>0</v>
      </c>
      <c r="H17" s="34">
        <v>0</v>
      </c>
      <c r="I17" s="34">
        <v>0</v>
      </c>
      <c r="J17" s="34">
        <v>403.774</v>
      </c>
      <c r="K17" s="34">
        <f t="shared" si="1"/>
        <v>4396.7020000000002</v>
      </c>
      <c r="L17" s="36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17.545000000000002</v>
      </c>
      <c r="S17" s="35">
        <v>0</v>
      </c>
      <c r="T17" s="35">
        <v>0</v>
      </c>
      <c r="U17" s="35">
        <v>927.56100000000004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104.98</v>
      </c>
      <c r="AB17" s="35">
        <v>0</v>
      </c>
      <c r="AC17" s="35">
        <v>0</v>
      </c>
      <c r="AD17" s="35">
        <v>0</v>
      </c>
      <c r="AE17" s="35">
        <v>30.454999999999998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7">
        <f t="shared" si="2"/>
        <v>1080.5409999999999</v>
      </c>
      <c r="BN17" s="39"/>
      <c r="BO17" s="140">
        <v>3316.1610000000001</v>
      </c>
      <c r="BZ17" s="2"/>
    </row>
    <row r="18" spans="1:78">
      <c r="A18" s="22" t="s">
        <v>25</v>
      </c>
      <c r="B18" s="34" t="s">
        <v>132</v>
      </c>
      <c r="C18" s="35">
        <f t="shared" si="0"/>
        <v>1959.0540000000001</v>
      </c>
      <c r="D18" s="34">
        <v>737.80799999999999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4.665</v>
      </c>
      <c r="K18" s="34">
        <f t="shared" si="1"/>
        <v>1216.5810000000001</v>
      </c>
      <c r="L18" s="36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329.94600000000003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5.1820000000000004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7">
        <f t="shared" si="2"/>
        <v>335.12800000000004</v>
      </c>
      <c r="BN18" s="39"/>
      <c r="BO18" s="140">
        <v>881.45299999999997</v>
      </c>
      <c r="BZ18" s="2"/>
    </row>
    <row r="19" spans="1:78">
      <c r="A19" s="22" t="s">
        <v>26</v>
      </c>
      <c r="B19" s="34" t="s">
        <v>133</v>
      </c>
      <c r="C19" s="35">
        <f t="shared" si="0"/>
        <v>3699.855</v>
      </c>
      <c r="D19" s="34">
        <v>365.00099999999998</v>
      </c>
      <c r="E19" s="34">
        <v>0</v>
      </c>
      <c r="F19" s="34">
        <v>35.887999999999998</v>
      </c>
      <c r="G19" s="34">
        <v>0</v>
      </c>
      <c r="H19" s="34">
        <v>0</v>
      </c>
      <c r="I19" s="34">
        <v>0</v>
      </c>
      <c r="J19" s="34">
        <v>346.76</v>
      </c>
      <c r="K19" s="34">
        <f t="shared" si="1"/>
        <v>2952.2060000000001</v>
      </c>
      <c r="L19" s="36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161.40899999999999</v>
      </c>
      <c r="X19" s="35">
        <v>0</v>
      </c>
      <c r="Y19" s="35">
        <v>0</v>
      </c>
      <c r="Z19" s="35">
        <v>2.78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6.3150000000000004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7">
        <f t="shared" si="2"/>
        <v>170.50399999999999</v>
      </c>
      <c r="BN19" s="39"/>
      <c r="BO19" s="140">
        <v>2781.7020000000002</v>
      </c>
      <c r="BZ19" s="2"/>
    </row>
    <row r="20" spans="1:78">
      <c r="A20" s="22" t="s">
        <v>27</v>
      </c>
      <c r="B20" s="34" t="s">
        <v>286</v>
      </c>
      <c r="C20" s="35">
        <f t="shared" si="0"/>
        <v>7943.0540000000001</v>
      </c>
      <c r="D20" s="34">
        <v>1488.7149999999999</v>
      </c>
      <c r="E20" s="34">
        <v>0</v>
      </c>
      <c r="F20" s="34">
        <v>40.619</v>
      </c>
      <c r="G20" s="34">
        <v>0</v>
      </c>
      <c r="H20" s="34">
        <v>0</v>
      </c>
      <c r="I20" s="34">
        <v>0</v>
      </c>
      <c r="J20" s="34">
        <v>420.75799999999998</v>
      </c>
      <c r="K20" s="34">
        <f t="shared" si="1"/>
        <v>5992.9620000000004</v>
      </c>
      <c r="L20" s="36">
        <v>0</v>
      </c>
      <c r="M20" s="35">
        <v>0</v>
      </c>
      <c r="N20" s="35">
        <v>14.773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844.77099999999996</v>
      </c>
      <c r="Y20" s="35">
        <v>0</v>
      </c>
      <c r="Z20" s="35">
        <v>0</v>
      </c>
      <c r="AA20" s="35">
        <v>3.802</v>
      </c>
      <c r="AB20" s="35">
        <v>0</v>
      </c>
      <c r="AC20" s="35">
        <v>0</v>
      </c>
      <c r="AD20" s="35">
        <v>0</v>
      </c>
      <c r="AE20" s="35">
        <v>37.927999999999997</v>
      </c>
      <c r="AF20" s="35">
        <v>0</v>
      </c>
      <c r="AG20" s="35">
        <v>0</v>
      </c>
      <c r="AH20" s="35">
        <v>431.37400000000002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7">
        <f t="shared" si="2"/>
        <v>1332.6480000000001</v>
      </c>
      <c r="BN20" s="39"/>
      <c r="BO20" s="140">
        <v>4660.3140000000003</v>
      </c>
      <c r="BZ20" s="2"/>
    </row>
    <row r="21" spans="1:78">
      <c r="A21" s="22" t="s">
        <v>28</v>
      </c>
      <c r="B21" s="34" t="s">
        <v>134</v>
      </c>
      <c r="C21" s="35">
        <f t="shared" si="0"/>
        <v>9586.8179999999993</v>
      </c>
      <c r="D21" s="34">
        <v>2589.4929999999999</v>
      </c>
      <c r="E21" s="34">
        <v>0</v>
      </c>
      <c r="F21" s="34">
        <v>77.84</v>
      </c>
      <c r="G21" s="34">
        <v>0</v>
      </c>
      <c r="H21" s="34">
        <v>0</v>
      </c>
      <c r="I21" s="34">
        <v>0</v>
      </c>
      <c r="J21" s="34">
        <v>195.02600000000001</v>
      </c>
      <c r="K21" s="34">
        <f t="shared" si="1"/>
        <v>6724.4589999999998</v>
      </c>
      <c r="L21" s="36">
        <v>0</v>
      </c>
      <c r="M21" s="35">
        <v>0</v>
      </c>
      <c r="N21" s="35">
        <v>20.933</v>
      </c>
      <c r="O21" s="35">
        <v>0</v>
      </c>
      <c r="P21" s="35">
        <v>0</v>
      </c>
      <c r="Q21" s="35">
        <v>0</v>
      </c>
      <c r="R21" s="35">
        <v>0</v>
      </c>
      <c r="S21" s="35">
        <v>130.30000000000001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1131.335</v>
      </c>
      <c r="Z21" s="35">
        <v>41.289000000000001</v>
      </c>
      <c r="AA21" s="35">
        <v>68.150000000000006</v>
      </c>
      <c r="AB21" s="35">
        <v>0</v>
      </c>
      <c r="AC21" s="35">
        <v>0</v>
      </c>
      <c r="AD21" s="35">
        <v>0</v>
      </c>
      <c r="AE21" s="35">
        <v>0</v>
      </c>
      <c r="AF21" s="35">
        <v>217.68100000000001</v>
      </c>
      <c r="AG21" s="35">
        <v>0.53200000000000003</v>
      </c>
      <c r="AH21" s="35">
        <v>0</v>
      </c>
      <c r="AI21" s="35">
        <v>3.548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7">
        <f t="shared" si="2"/>
        <v>1613.768</v>
      </c>
      <c r="BN21" s="39"/>
      <c r="BO21" s="140">
        <v>5110.6909999999998</v>
      </c>
      <c r="BZ21" s="2"/>
    </row>
    <row r="22" spans="1:78">
      <c r="A22" s="22" t="s">
        <v>29</v>
      </c>
      <c r="B22" s="34" t="s">
        <v>205</v>
      </c>
      <c r="C22" s="35">
        <f t="shared" si="0"/>
        <v>3062.09</v>
      </c>
      <c r="D22" s="34">
        <v>553.19000000000005</v>
      </c>
      <c r="E22" s="34">
        <v>0</v>
      </c>
      <c r="F22" s="34">
        <v>280.65100000000001</v>
      </c>
      <c r="G22" s="34">
        <v>0</v>
      </c>
      <c r="H22" s="34">
        <v>0</v>
      </c>
      <c r="I22" s="34">
        <v>0</v>
      </c>
      <c r="J22" s="34">
        <v>419.77600000000001</v>
      </c>
      <c r="K22" s="34">
        <f t="shared" si="1"/>
        <v>1808.4730000000002</v>
      </c>
      <c r="L22" s="36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9.141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446.97300000000001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2.988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7">
        <f t="shared" si="2"/>
        <v>459.10200000000003</v>
      </c>
      <c r="BN22" s="39"/>
      <c r="BO22" s="140">
        <v>1349.3710000000001</v>
      </c>
      <c r="BZ22" s="2"/>
    </row>
    <row r="23" spans="1:78">
      <c r="A23" s="22" t="s">
        <v>30</v>
      </c>
      <c r="B23" s="34" t="s">
        <v>287</v>
      </c>
      <c r="C23" s="35">
        <f t="shared" si="0"/>
        <v>25894.852999999999</v>
      </c>
      <c r="D23" s="34">
        <v>3487.3910000000001</v>
      </c>
      <c r="E23" s="34">
        <v>0</v>
      </c>
      <c r="F23" s="34">
        <v>1013.984</v>
      </c>
      <c r="G23" s="34">
        <v>0</v>
      </c>
      <c r="H23" s="34">
        <v>0</v>
      </c>
      <c r="I23" s="34">
        <v>0</v>
      </c>
      <c r="J23" s="34">
        <v>1408.9949999999999</v>
      </c>
      <c r="K23" s="34">
        <f t="shared" si="1"/>
        <v>19984.483</v>
      </c>
      <c r="L23" s="36">
        <v>0</v>
      </c>
      <c r="M23" s="35">
        <v>0</v>
      </c>
      <c r="N23" s="35">
        <v>0</v>
      </c>
      <c r="O23" s="35">
        <v>3.8220000000000001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14.204000000000001</v>
      </c>
      <c r="AA23" s="35">
        <v>1566.287</v>
      </c>
      <c r="AB23" s="35">
        <v>0</v>
      </c>
      <c r="AC23" s="35">
        <v>0</v>
      </c>
      <c r="AD23" s="35">
        <v>0</v>
      </c>
      <c r="AE23" s="35">
        <v>0</v>
      </c>
      <c r="AF23" s="35">
        <v>23.384</v>
      </c>
      <c r="AG23" s="35">
        <v>0</v>
      </c>
      <c r="AH23" s="35">
        <v>0</v>
      </c>
      <c r="AI23" s="35">
        <v>0.26500000000000001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0.19400000000000001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7">
        <f t="shared" si="2"/>
        <v>1608.1560000000002</v>
      </c>
      <c r="BN23" s="39"/>
      <c r="BO23" s="140">
        <v>18376.327000000001</v>
      </c>
      <c r="BZ23" s="2"/>
    </row>
    <row r="24" spans="1:78">
      <c r="A24" s="22" t="s">
        <v>31</v>
      </c>
      <c r="B24" s="34" t="s">
        <v>135</v>
      </c>
      <c r="C24" s="35">
        <f t="shared" si="0"/>
        <v>1301.8029999999999</v>
      </c>
      <c r="D24" s="34">
        <v>0</v>
      </c>
      <c r="E24" s="34">
        <v>0</v>
      </c>
      <c r="F24" s="34">
        <v>4.7450000000000001</v>
      </c>
      <c r="G24" s="34">
        <v>0</v>
      </c>
      <c r="H24" s="34">
        <v>0</v>
      </c>
      <c r="I24" s="34">
        <v>0</v>
      </c>
      <c r="J24" s="34">
        <v>0</v>
      </c>
      <c r="K24" s="34">
        <f t="shared" si="1"/>
        <v>1297.058</v>
      </c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614.86</v>
      </c>
      <c r="AC24" s="35">
        <v>0</v>
      </c>
      <c r="AD24" s="35">
        <v>0</v>
      </c>
      <c r="AE24" s="35">
        <v>0</v>
      </c>
      <c r="AF24" s="35">
        <v>66.605000000000004</v>
      </c>
      <c r="AG24" s="35">
        <v>0</v>
      </c>
      <c r="AH24" s="35">
        <v>0</v>
      </c>
      <c r="AI24" s="35">
        <v>4.6479999999999997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1.8</v>
      </c>
      <c r="BJ24" s="35">
        <v>0</v>
      </c>
      <c r="BK24" s="35">
        <v>0</v>
      </c>
      <c r="BL24" s="35">
        <v>0</v>
      </c>
      <c r="BM24" s="37">
        <f t="shared" si="2"/>
        <v>687.91300000000001</v>
      </c>
      <c r="BN24" s="39"/>
      <c r="BO24" s="140">
        <v>609.14499999999998</v>
      </c>
      <c r="BZ24" s="2"/>
    </row>
    <row r="25" spans="1:78">
      <c r="A25" s="22" t="s">
        <v>32</v>
      </c>
      <c r="B25" s="34" t="s">
        <v>207</v>
      </c>
      <c r="C25" s="35">
        <f t="shared" si="0"/>
        <v>8871.0390000000007</v>
      </c>
      <c r="D25" s="34">
        <v>0</v>
      </c>
      <c r="E25" s="34">
        <v>0</v>
      </c>
      <c r="F25" s="34">
        <v>685.24800000000005</v>
      </c>
      <c r="G25" s="34">
        <v>0</v>
      </c>
      <c r="H25" s="34">
        <v>0</v>
      </c>
      <c r="I25" s="34">
        <v>0</v>
      </c>
      <c r="J25" s="34">
        <v>0</v>
      </c>
      <c r="K25" s="34">
        <f t="shared" si="1"/>
        <v>8185.7910000000002</v>
      </c>
      <c r="L25" s="36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7484.7269999999999</v>
      </c>
      <c r="AD25" s="35">
        <v>700.86400000000003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0.13900000000000001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6.0999999999999999E-2</v>
      </c>
      <c r="BJ25" s="35">
        <v>0</v>
      </c>
      <c r="BK25" s="35">
        <v>0</v>
      </c>
      <c r="BL25" s="35">
        <v>0</v>
      </c>
      <c r="BM25" s="37">
        <f t="shared" si="2"/>
        <v>8185.7910000000002</v>
      </c>
      <c r="BN25" s="39"/>
      <c r="BO25" s="140">
        <v>0</v>
      </c>
      <c r="BZ25" s="2"/>
    </row>
    <row r="26" spans="1:78">
      <c r="A26" s="22" t="s">
        <v>33</v>
      </c>
      <c r="B26" s="34" t="s">
        <v>136</v>
      </c>
      <c r="C26" s="35">
        <f t="shared" si="0"/>
        <v>3270.0830000000001</v>
      </c>
      <c r="D26" s="34">
        <v>0</v>
      </c>
      <c r="E26" s="34">
        <v>0</v>
      </c>
      <c r="F26" s="34">
        <v>230.69900000000001</v>
      </c>
      <c r="G26" s="34">
        <v>0</v>
      </c>
      <c r="H26" s="34">
        <v>0</v>
      </c>
      <c r="I26" s="34">
        <v>0</v>
      </c>
      <c r="J26" s="34">
        <v>0</v>
      </c>
      <c r="K26" s="34">
        <f t="shared" si="1"/>
        <v>3039.384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1193.0119999999999</v>
      </c>
      <c r="AD26" s="35">
        <v>1782.9449999999999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62.139000000000003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1.288</v>
      </c>
      <c r="BJ26" s="35">
        <v>0</v>
      </c>
      <c r="BK26" s="35">
        <v>0</v>
      </c>
      <c r="BL26" s="35">
        <v>0</v>
      </c>
      <c r="BM26" s="37">
        <f t="shared" si="2"/>
        <v>3039.384</v>
      </c>
      <c r="BN26" s="39"/>
      <c r="BO26" s="140">
        <v>0</v>
      </c>
      <c r="BZ26" s="2"/>
    </row>
    <row r="27" spans="1:78">
      <c r="A27" s="22" t="s">
        <v>34</v>
      </c>
      <c r="B27" s="34" t="s">
        <v>197</v>
      </c>
      <c r="C27" s="35">
        <f t="shared" si="0"/>
        <v>36879.560000000005</v>
      </c>
      <c r="D27" s="34">
        <v>0</v>
      </c>
      <c r="E27" s="34">
        <v>0</v>
      </c>
      <c r="F27" s="34">
        <v>67.855000000000004</v>
      </c>
      <c r="G27" s="34">
        <v>0</v>
      </c>
      <c r="H27" s="34">
        <v>0</v>
      </c>
      <c r="I27" s="34">
        <v>0</v>
      </c>
      <c r="J27" s="34">
        <v>34.246000000000002</v>
      </c>
      <c r="K27" s="34">
        <f t="shared" si="1"/>
        <v>36777.459000000003</v>
      </c>
      <c r="L27" s="36">
        <v>0</v>
      </c>
      <c r="M27" s="35">
        <v>0</v>
      </c>
      <c r="N27" s="35">
        <v>0.98199999999999998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8.3670000000000009</v>
      </c>
      <c r="Y27" s="35">
        <v>0</v>
      </c>
      <c r="Z27" s="35">
        <v>0</v>
      </c>
      <c r="AA27" s="35">
        <v>23.783999999999999</v>
      </c>
      <c r="AB27" s="35">
        <v>0</v>
      </c>
      <c r="AC27" s="35">
        <v>0</v>
      </c>
      <c r="AD27" s="35">
        <v>0</v>
      </c>
      <c r="AE27" s="35">
        <v>35176.989000000001</v>
      </c>
      <c r="AF27" s="35">
        <v>0</v>
      </c>
      <c r="AG27" s="35">
        <v>8.01</v>
      </c>
      <c r="AH27" s="35">
        <v>116.526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656.928</v>
      </c>
      <c r="AP27" s="35">
        <v>0</v>
      </c>
      <c r="AQ27" s="35">
        <v>0</v>
      </c>
      <c r="AR27" s="35">
        <v>22.7</v>
      </c>
      <c r="AS27" s="35">
        <v>0</v>
      </c>
      <c r="AT27" s="35">
        <v>0</v>
      </c>
      <c r="AU27" s="35">
        <v>0</v>
      </c>
      <c r="AV27" s="35">
        <v>0</v>
      </c>
      <c r="AW27" s="35">
        <v>5.3639999999999999</v>
      </c>
      <c r="AX27" s="35">
        <v>9.0999999999999998E-2</v>
      </c>
      <c r="AY27" s="35">
        <v>0</v>
      </c>
      <c r="AZ27" s="35">
        <v>0</v>
      </c>
      <c r="BA27" s="35">
        <v>0</v>
      </c>
      <c r="BB27" s="35">
        <v>0.88300000000000001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7">
        <f t="shared" si="2"/>
        <v>36020.624000000003</v>
      </c>
      <c r="BN27" s="39"/>
      <c r="BO27" s="140">
        <v>756.83500000000004</v>
      </c>
      <c r="BZ27" s="2"/>
    </row>
    <row r="28" spans="1:78">
      <c r="A28" s="22" t="s">
        <v>35</v>
      </c>
      <c r="B28" s="34" t="s">
        <v>288</v>
      </c>
      <c r="C28" s="35">
        <f t="shared" si="0"/>
        <v>926.14600000000007</v>
      </c>
      <c r="D28" s="34">
        <v>-739.29899999999998</v>
      </c>
      <c r="E28" s="34">
        <v>0</v>
      </c>
      <c r="F28" s="34">
        <v>41.87</v>
      </c>
      <c r="G28" s="34">
        <v>0</v>
      </c>
      <c r="H28" s="34">
        <v>0</v>
      </c>
      <c r="I28" s="34">
        <v>0</v>
      </c>
      <c r="J28" s="34">
        <v>0</v>
      </c>
      <c r="K28" s="34">
        <f t="shared" si="1"/>
        <v>1623.575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1583.7</v>
      </c>
      <c r="AG28" s="35">
        <v>8.516</v>
      </c>
      <c r="AH28" s="35">
        <v>13.944000000000001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17.414999999999999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7">
        <f t="shared" si="2"/>
        <v>1623.575</v>
      </c>
      <c r="BN28" s="39"/>
      <c r="BO28" s="140">
        <v>0</v>
      </c>
      <c r="BZ28" s="2"/>
    </row>
    <row r="29" spans="1:78">
      <c r="A29" s="22" t="s">
        <v>36</v>
      </c>
      <c r="B29" s="34" t="s">
        <v>151</v>
      </c>
      <c r="C29" s="35">
        <f t="shared" si="0"/>
        <v>0</v>
      </c>
      <c r="D29" s="34">
        <v>-1982.4880000000001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 t="shared" si="1"/>
        <v>1982.4880000000001</v>
      </c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58.441000000000003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1738.365</v>
      </c>
      <c r="AH29" s="35">
        <v>0</v>
      </c>
      <c r="AI29" s="35">
        <v>1.708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170.19499999999999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13.779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7">
        <f t="shared" si="2"/>
        <v>1982.4880000000001</v>
      </c>
      <c r="BN29" s="39"/>
      <c r="BO29" s="140">
        <v>0</v>
      </c>
      <c r="BZ29" s="2"/>
    </row>
    <row r="30" spans="1:78">
      <c r="A30" s="22" t="s">
        <v>37</v>
      </c>
      <c r="B30" s="34" t="s">
        <v>289</v>
      </c>
      <c r="C30" s="35">
        <f t="shared" si="0"/>
        <v>0</v>
      </c>
      <c r="D30" s="34">
        <v>-5517.32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f t="shared" si="1"/>
        <v>5517.32</v>
      </c>
      <c r="L30" s="3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13.433999999999999</v>
      </c>
      <c r="AB30" s="35">
        <v>0</v>
      </c>
      <c r="AC30" s="35">
        <v>0.66100000000000003</v>
      </c>
      <c r="AD30" s="35">
        <v>0</v>
      </c>
      <c r="AE30" s="35">
        <v>41.417999999999999</v>
      </c>
      <c r="AF30" s="35">
        <v>0</v>
      </c>
      <c r="AG30" s="35">
        <v>0</v>
      </c>
      <c r="AH30" s="35">
        <v>5451.3890000000001</v>
      </c>
      <c r="AI30" s="35">
        <v>9.4380000000000006</v>
      </c>
      <c r="AJ30" s="35">
        <v>0</v>
      </c>
      <c r="AK30" s="35">
        <v>0</v>
      </c>
      <c r="AL30" s="35">
        <v>0</v>
      </c>
      <c r="AM30" s="35">
        <v>0.98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7">
        <f t="shared" si="2"/>
        <v>5517.32</v>
      </c>
      <c r="BN30" s="39"/>
      <c r="BO30" s="140">
        <v>0</v>
      </c>
      <c r="BZ30" s="2"/>
    </row>
    <row r="31" spans="1:78">
      <c r="A31" s="22" t="s">
        <v>38</v>
      </c>
      <c r="B31" s="34" t="s">
        <v>152</v>
      </c>
      <c r="C31" s="35">
        <f t="shared" si="0"/>
        <v>0</v>
      </c>
      <c r="D31" s="34">
        <v>-18630.294000000002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f t="shared" si="1"/>
        <v>18630.294000000002</v>
      </c>
      <c r="L31" s="36">
        <v>0</v>
      </c>
      <c r="M31" s="35">
        <v>0</v>
      </c>
      <c r="N31" s="35">
        <v>0</v>
      </c>
      <c r="O31" s="35">
        <v>356.11099999999999</v>
      </c>
      <c r="P31" s="35">
        <v>883.24699999999996</v>
      </c>
      <c r="Q31" s="35">
        <v>86.153000000000006</v>
      </c>
      <c r="R31" s="35">
        <v>23.82</v>
      </c>
      <c r="S31" s="35">
        <v>0</v>
      </c>
      <c r="T31" s="35">
        <v>0</v>
      </c>
      <c r="U31" s="35">
        <v>0</v>
      </c>
      <c r="V31" s="35">
        <v>134.01599999999999</v>
      </c>
      <c r="W31" s="35">
        <v>0</v>
      </c>
      <c r="X31" s="35">
        <v>0</v>
      </c>
      <c r="Y31" s="35">
        <v>0</v>
      </c>
      <c r="Z31" s="35">
        <v>0.96599999999999997</v>
      </c>
      <c r="AA31" s="35">
        <v>8.3729999999999993</v>
      </c>
      <c r="AB31" s="35">
        <v>13.506</v>
      </c>
      <c r="AC31" s="35">
        <v>0</v>
      </c>
      <c r="AD31" s="35">
        <v>0</v>
      </c>
      <c r="AE31" s="35">
        <v>10.452</v>
      </c>
      <c r="AF31" s="35">
        <v>0</v>
      </c>
      <c r="AG31" s="35">
        <v>1.1739999999999999</v>
      </c>
      <c r="AH31" s="35">
        <v>11.599</v>
      </c>
      <c r="AI31" s="35">
        <v>15950.411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46.161999999999999</v>
      </c>
      <c r="AP31" s="35">
        <v>1000.527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1.4450000000000001</v>
      </c>
      <c r="AZ31" s="35">
        <v>0</v>
      </c>
      <c r="BA31" s="35">
        <v>0.65100000000000002</v>
      </c>
      <c r="BB31" s="35">
        <v>0</v>
      </c>
      <c r="BC31" s="35">
        <v>0</v>
      </c>
      <c r="BD31" s="35">
        <v>0</v>
      </c>
      <c r="BE31" s="35">
        <v>6.952</v>
      </c>
      <c r="BF31" s="35">
        <v>0</v>
      </c>
      <c r="BG31" s="35">
        <v>91.893000000000001</v>
      </c>
      <c r="BH31" s="35">
        <v>0</v>
      </c>
      <c r="BI31" s="35">
        <v>2.8359999999999999</v>
      </c>
      <c r="BJ31" s="35">
        <v>0</v>
      </c>
      <c r="BK31" s="35">
        <v>0</v>
      </c>
      <c r="BL31" s="35">
        <v>0</v>
      </c>
      <c r="BM31" s="37">
        <f t="shared" si="2"/>
        <v>18630.294000000002</v>
      </c>
      <c r="BN31" s="39"/>
      <c r="BO31" s="140">
        <v>0</v>
      </c>
      <c r="BZ31" s="2"/>
    </row>
    <row r="32" spans="1:78">
      <c r="A32" s="22" t="s">
        <v>39</v>
      </c>
      <c r="B32" s="34" t="s">
        <v>153</v>
      </c>
      <c r="C32" s="35">
        <f t="shared" si="0"/>
        <v>16219.65</v>
      </c>
      <c r="D32" s="34">
        <v>0</v>
      </c>
      <c r="E32" s="34">
        <v>0</v>
      </c>
      <c r="F32" s="34">
        <v>200.749</v>
      </c>
      <c r="G32" s="34">
        <v>0</v>
      </c>
      <c r="H32" s="34">
        <v>0</v>
      </c>
      <c r="I32" s="34">
        <v>0</v>
      </c>
      <c r="J32" s="34">
        <v>0</v>
      </c>
      <c r="K32" s="34">
        <f t="shared" si="1"/>
        <v>16018.901</v>
      </c>
      <c r="L32" s="36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3.9359999999999999</v>
      </c>
      <c r="AH32" s="35">
        <v>91.552000000000007</v>
      </c>
      <c r="AI32" s="35">
        <v>7.8360000000000003</v>
      </c>
      <c r="AJ32" s="35">
        <v>15914.509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1.0680000000000001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7">
        <f t="shared" si="2"/>
        <v>16018.901</v>
      </c>
      <c r="BN32" s="39"/>
      <c r="BO32" s="140">
        <v>0</v>
      </c>
      <c r="BZ32" s="2"/>
    </row>
    <row r="33" spans="1:78">
      <c r="A33" s="22" t="s">
        <v>40</v>
      </c>
      <c r="B33" s="34" t="s">
        <v>41</v>
      </c>
      <c r="C33" s="35">
        <f t="shared" si="0"/>
        <v>1994.34</v>
      </c>
      <c r="D33" s="34">
        <v>0</v>
      </c>
      <c r="E33" s="34">
        <v>0</v>
      </c>
      <c r="F33" s="34">
        <v>89.007999999999996</v>
      </c>
      <c r="G33" s="34">
        <v>0</v>
      </c>
      <c r="H33" s="34">
        <v>0</v>
      </c>
      <c r="I33" s="34">
        <v>0</v>
      </c>
      <c r="J33" s="34">
        <v>0</v>
      </c>
      <c r="K33" s="34">
        <f t="shared" si="1"/>
        <v>1905.3319999999999</v>
      </c>
      <c r="L33" s="36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313.39499999999998</v>
      </c>
      <c r="AI33" s="35">
        <v>0</v>
      </c>
      <c r="AJ33" s="35">
        <v>0</v>
      </c>
      <c r="AK33" s="35">
        <v>1591.9369999999999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7">
        <f t="shared" si="2"/>
        <v>1905.3319999999999</v>
      </c>
      <c r="BN33" s="39"/>
      <c r="BO33" s="140">
        <v>0</v>
      </c>
      <c r="BZ33" s="2"/>
    </row>
    <row r="34" spans="1:78">
      <c r="A34" s="22" t="s">
        <v>42</v>
      </c>
      <c r="B34" s="34" t="s">
        <v>43</v>
      </c>
      <c r="C34" s="35">
        <f t="shared" si="0"/>
        <v>8589.6489999999994</v>
      </c>
      <c r="D34" s="34">
        <v>0</v>
      </c>
      <c r="E34" s="34">
        <v>0</v>
      </c>
      <c r="F34" s="34">
        <v>462.572</v>
      </c>
      <c r="G34" s="34">
        <v>0</v>
      </c>
      <c r="H34" s="34">
        <v>11.824999999999999</v>
      </c>
      <c r="I34" s="34">
        <v>0</v>
      </c>
      <c r="J34" s="34">
        <v>0</v>
      </c>
      <c r="K34" s="34">
        <f t="shared" si="1"/>
        <v>8115.2519999999995</v>
      </c>
      <c r="L34" s="36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7283.9759999999997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7">
        <f t="shared" si="2"/>
        <v>7283.9759999999997</v>
      </c>
      <c r="BN34" s="39"/>
      <c r="BO34" s="140">
        <v>831.27599999999995</v>
      </c>
      <c r="BZ34" s="2"/>
    </row>
    <row r="35" spans="1:78">
      <c r="A35" s="22" t="s">
        <v>44</v>
      </c>
      <c r="B35" s="34" t="s">
        <v>154</v>
      </c>
      <c r="C35" s="35">
        <f t="shared" si="0"/>
        <v>14101.816999999999</v>
      </c>
      <c r="D35" s="34">
        <v>0</v>
      </c>
      <c r="E35" s="34">
        <v>0</v>
      </c>
      <c r="F35" s="34">
        <v>2.7770000000000001</v>
      </c>
      <c r="G35" s="34">
        <v>0</v>
      </c>
      <c r="H35" s="34">
        <v>0</v>
      </c>
      <c r="I35" s="34">
        <v>0</v>
      </c>
      <c r="J35" s="34">
        <v>0</v>
      </c>
      <c r="K35" s="34">
        <f t="shared" si="1"/>
        <v>14099.039999999999</v>
      </c>
      <c r="L35" s="36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5.6000000000000001E-2</v>
      </c>
      <c r="AH35" s="35">
        <v>17.718</v>
      </c>
      <c r="AI35" s="35">
        <v>9.6579999999999995</v>
      </c>
      <c r="AJ35" s="35">
        <v>687.29899999999998</v>
      </c>
      <c r="AK35" s="35">
        <v>0</v>
      </c>
      <c r="AL35" s="35">
        <v>0</v>
      </c>
      <c r="AM35" s="35">
        <v>11355.098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7">
        <f t="shared" si="2"/>
        <v>12069.829</v>
      </c>
      <c r="BN35" s="39"/>
      <c r="BO35" s="140">
        <v>2029.211</v>
      </c>
      <c r="BZ35" s="2"/>
    </row>
    <row r="36" spans="1:78">
      <c r="A36" s="22" t="s">
        <v>45</v>
      </c>
      <c r="B36" s="34" t="s">
        <v>187</v>
      </c>
      <c r="C36" s="35">
        <f t="shared" si="0"/>
        <v>266.983</v>
      </c>
      <c r="D36" s="34">
        <v>0</v>
      </c>
      <c r="E36" s="34">
        <v>0</v>
      </c>
      <c r="F36" s="34">
        <v>26.899000000000001</v>
      </c>
      <c r="G36" s="34">
        <v>0</v>
      </c>
      <c r="H36" s="34">
        <v>0</v>
      </c>
      <c r="I36" s="34">
        <v>0</v>
      </c>
      <c r="J36" s="34">
        <v>0</v>
      </c>
      <c r="K36" s="34">
        <f t="shared" si="1"/>
        <v>240.084</v>
      </c>
      <c r="L36" s="36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232.459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7">
        <f t="shared" si="2"/>
        <v>232.459</v>
      </c>
      <c r="BN36" s="39"/>
      <c r="BO36" s="140">
        <v>7.625</v>
      </c>
      <c r="BZ36" s="2"/>
    </row>
    <row r="37" spans="1:78">
      <c r="A37" s="22" t="s">
        <v>46</v>
      </c>
      <c r="B37" s="34" t="s">
        <v>47</v>
      </c>
      <c r="C37" s="35">
        <f t="shared" si="0"/>
        <v>22248.461000000003</v>
      </c>
      <c r="D37" s="34">
        <v>0</v>
      </c>
      <c r="E37" s="34">
        <v>0</v>
      </c>
      <c r="F37" s="34">
        <v>1466.559</v>
      </c>
      <c r="G37" s="34">
        <v>0</v>
      </c>
      <c r="H37" s="34">
        <v>757.471</v>
      </c>
      <c r="I37" s="34">
        <v>0</v>
      </c>
      <c r="J37" s="34">
        <v>0</v>
      </c>
      <c r="K37" s="34">
        <f t="shared" si="1"/>
        <v>20024.431000000004</v>
      </c>
      <c r="L37" s="36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6.1120000000000001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19936.151000000002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82.168000000000006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7">
        <f t="shared" si="2"/>
        <v>20024.431000000004</v>
      </c>
      <c r="BN37" s="39"/>
      <c r="BO37" s="140">
        <v>0</v>
      </c>
      <c r="BZ37" s="2"/>
    </row>
    <row r="38" spans="1:78">
      <c r="A38" s="22" t="s">
        <v>48</v>
      </c>
      <c r="B38" s="34" t="s">
        <v>290</v>
      </c>
      <c r="C38" s="35">
        <f t="shared" si="0"/>
        <v>9723.4210000000003</v>
      </c>
      <c r="D38" s="34">
        <v>0</v>
      </c>
      <c r="E38" s="34">
        <v>0</v>
      </c>
      <c r="F38" s="34">
        <v>251.28700000000001</v>
      </c>
      <c r="G38" s="34">
        <v>0</v>
      </c>
      <c r="H38" s="34">
        <v>0</v>
      </c>
      <c r="I38" s="34">
        <v>0</v>
      </c>
      <c r="J38" s="34">
        <v>0</v>
      </c>
      <c r="K38" s="34">
        <f t="shared" si="1"/>
        <v>9472.134</v>
      </c>
      <c r="L38" s="36">
        <v>6.3540000000000001</v>
      </c>
      <c r="M38" s="35">
        <v>0</v>
      </c>
      <c r="N38" s="35">
        <v>0</v>
      </c>
      <c r="O38" s="35">
        <v>17.454999999999998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6.7389999999999999</v>
      </c>
      <c r="AH38" s="35">
        <v>0.111</v>
      </c>
      <c r="AI38" s="35">
        <v>39.276000000000003</v>
      </c>
      <c r="AJ38" s="35">
        <v>9.6349999999999998</v>
      </c>
      <c r="AK38" s="35">
        <v>2.073</v>
      </c>
      <c r="AL38" s="35">
        <v>0</v>
      </c>
      <c r="AM38" s="35">
        <v>0</v>
      </c>
      <c r="AN38" s="35">
        <v>0</v>
      </c>
      <c r="AO38" s="35">
        <v>3096.663</v>
      </c>
      <c r="AP38" s="35">
        <v>6279.8590000000004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3.044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10.925000000000001</v>
      </c>
      <c r="BJ38" s="35">
        <v>0</v>
      </c>
      <c r="BK38" s="35">
        <v>0</v>
      </c>
      <c r="BL38" s="35">
        <v>0</v>
      </c>
      <c r="BM38" s="37">
        <f t="shared" si="2"/>
        <v>9472.134</v>
      </c>
      <c r="BN38" s="39"/>
      <c r="BO38" s="140">
        <v>0</v>
      </c>
      <c r="BZ38" s="2"/>
    </row>
    <row r="39" spans="1:78">
      <c r="A39" s="22" t="s">
        <v>49</v>
      </c>
      <c r="B39" s="34" t="s">
        <v>209</v>
      </c>
      <c r="C39" s="35">
        <f t="shared" si="0"/>
        <v>1739.46</v>
      </c>
      <c r="D39" s="34">
        <v>0</v>
      </c>
      <c r="E39" s="34">
        <v>0</v>
      </c>
      <c r="F39" s="34">
        <v>90.034999999999997</v>
      </c>
      <c r="G39" s="34">
        <v>0</v>
      </c>
      <c r="H39" s="34">
        <v>0</v>
      </c>
      <c r="I39" s="34">
        <v>0</v>
      </c>
      <c r="J39" s="34">
        <v>6.202</v>
      </c>
      <c r="K39" s="34">
        <f t="shared" si="1"/>
        <v>1643.223</v>
      </c>
      <c r="L39" s="36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7.9870000000000001</v>
      </c>
      <c r="AJ39" s="35">
        <v>0</v>
      </c>
      <c r="AK39" s="35">
        <v>0</v>
      </c>
      <c r="AL39" s="35">
        <v>0</v>
      </c>
      <c r="AM39" s="35">
        <v>0</v>
      </c>
      <c r="AN39" s="35">
        <v>3.899</v>
      </c>
      <c r="AO39" s="35">
        <v>0</v>
      </c>
      <c r="AP39" s="35">
        <v>0</v>
      </c>
      <c r="AQ39" s="35">
        <v>1195.056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10.406000000000001</v>
      </c>
      <c r="AY39" s="35">
        <v>0</v>
      </c>
      <c r="AZ39" s="35">
        <v>0</v>
      </c>
      <c r="BA39" s="35">
        <v>0</v>
      </c>
      <c r="BB39" s="35">
        <v>0</v>
      </c>
      <c r="BC39" s="35">
        <v>114.82899999999999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11.776999999999999</v>
      </c>
      <c r="BJ39" s="35">
        <v>0</v>
      </c>
      <c r="BK39" s="35">
        <v>0</v>
      </c>
      <c r="BL39" s="35">
        <v>0</v>
      </c>
      <c r="BM39" s="37">
        <f t="shared" si="2"/>
        <v>1343.954</v>
      </c>
      <c r="BN39" s="39"/>
      <c r="BO39" s="140">
        <v>299.26900000000001</v>
      </c>
      <c r="BZ39" s="2"/>
    </row>
    <row r="40" spans="1:78">
      <c r="A40" s="22" t="s">
        <v>50</v>
      </c>
      <c r="B40" s="34" t="s">
        <v>51</v>
      </c>
      <c r="C40" s="35">
        <f t="shared" si="0"/>
        <v>10997.289000000001</v>
      </c>
      <c r="D40" s="34">
        <v>0</v>
      </c>
      <c r="E40" s="34">
        <v>0</v>
      </c>
      <c r="F40" s="34">
        <v>638.73199999999997</v>
      </c>
      <c r="G40" s="34">
        <v>0</v>
      </c>
      <c r="H40" s="34">
        <v>0</v>
      </c>
      <c r="I40" s="34">
        <v>0</v>
      </c>
      <c r="J40" s="34">
        <v>0</v>
      </c>
      <c r="K40" s="34">
        <f t="shared" si="1"/>
        <v>10358.557000000001</v>
      </c>
      <c r="L40" s="3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0.33200000000000002</v>
      </c>
      <c r="AI40" s="35">
        <v>100.473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41.915999999999997</v>
      </c>
      <c r="AP40" s="35">
        <v>28.738</v>
      </c>
      <c r="AQ40" s="35">
        <v>0</v>
      </c>
      <c r="AR40" s="35">
        <v>9317.0110000000004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1.51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9.0670000000000002</v>
      </c>
      <c r="BJ40" s="35">
        <v>0</v>
      </c>
      <c r="BK40" s="35">
        <v>0</v>
      </c>
      <c r="BL40" s="35">
        <v>0</v>
      </c>
      <c r="BM40" s="37">
        <f t="shared" si="2"/>
        <v>9499.0470000000005</v>
      </c>
      <c r="BN40" s="39"/>
      <c r="BO40" s="140">
        <v>859.51</v>
      </c>
      <c r="BZ40" s="2"/>
    </row>
    <row r="41" spans="1:78">
      <c r="A41" s="22" t="s">
        <v>52</v>
      </c>
      <c r="B41" s="34" t="s">
        <v>188</v>
      </c>
      <c r="C41" s="35">
        <f t="shared" si="0"/>
        <v>2928.3659999999995</v>
      </c>
      <c r="D41" s="34">
        <v>0</v>
      </c>
      <c r="E41" s="34">
        <v>0</v>
      </c>
      <c r="F41" s="34">
        <v>11.528</v>
      </c>
      <c r="G41" s="34">
        <v>0</v>
      </c>
      <c r="H41" s="34">
        <v>0</v>
      </c>
      <c r="I41" s="34">
        <v>0</v>
      </c>
      <c r="J41" s="34">
        <v>0</v>
      </c>
      <c r="K41" s="34">
        <f t="shared" si="1"/>
        <v>2916.8379999999997</v>
      </c>
      <c r="L41" s="36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990.34199999999998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1.5489999999999999</v>
      </c>
      <c r="BJ41" s="35">
        <v>0</v>
      </c>
      <c r="BK41" s="35">
        <v>0</v>
      </c>
      <c r="BL41" s="35">
        <v>0</v>
      </c>
      <c r="BM41" s="37">
        <f t="shared" si="2"/>
        <v>991.89099999999996</v>
      </c>
      <c r="BN41" s="39"/>
      <c r="BO41" s="140">
        <v>1924.9469999999999</v>
      </c>
      <c r="BZ41" s="2"/>
    </row>
    <row r="42" spans="1:78">
      <c r="A42" s="22" t="s">
        <v>53</v>
      </c>
      <c r="B42" s="34" t="s">
        <v>137</v>
      </c>
      <c r="C42" s="35">
        <f t="shared" si="0"/>
        <v>16481.159</v>
      </c>
      <c r="D42" s="34">
        <v>0</v>
      </c>
      <c r="E42" s="34">
        <v>0</v>
      </c>
      <c r="F42" s="34">
        <v>0</v>
      </c>
      <c r="G42" s="34">
        <v>0</v>
      </c>
      <c r="H42" s="34">
        <v>265.66000000000003</v>
      </c>
      <c r="I42" s="34">
        <v>0</v>
      </c>
      <c r="J42" s="34">
        <v>0</v>
      </c>
      <c r="K42" s="34">
        <f t="shared" si="1"/>
        <v>16215.499</v>
      </c>
      <c r="L42" s="36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15388.349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7">
        <f t="shared" si="2"/>
        <v>15388.349</v>
      </c>
      <c r="BN42" s="39"/>
      <c r="BO42" s="140">
        <v>827.15</v>
      </c>
      <c r="BZ42" s="2"/>
    </row>
    <row r="43" spans="1:78">
      <c r="A43" s="22" t="s">
        <v>54</v>
      </c>
      <c r="B43" s="34" t="s">
        <v>138</v>
      </c>
      <c r="C43" s="35">
        <f t="shared" si="0"/>
        <v>2685.7849999999999</v>
      </c>
      <c r="D43" s="34">
        <v>0</v>
      </c>
      <c r="E43" s="34">
        <v>0</v>
      </c>
      <c r="F43" s="34">
        <v>0</v>
      </c>
      <c r="G43" s="34">
        <v>0</v>
      </c>
      <c r="H43" s="34">
        <v>79.42</v>
      </c>
      <c r="I43" s="34">
        <v>0</v>
      </c>
      <c r="J43" s="34">
        <v>0</v>
      </c>
      <c r="K43" s="34">
        <f t="shared" si="1"/>
        <v>2606.3649999999998</v>
      </c>
      <c r="L43" s="36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1695.6610000000001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7">
        <f t="shared" si="2"/>
        <v>1695.6610000000001</v>
      </c>
      <c r="BN43" s="39"/>
      <c r="BO43" s="140">
        <v>910.70399999999995</v>
      </c>
      <c r="BZ43" s="2"/>
    </row>
    <row r="44" spans="1:78">
      <c r="A44" s="22" t="s">
        <v>55</v>
      </c>
      <c r="B44" s="34" t="s">
        <v>189</v>
      </c>
      <c r="C44" s="35">
        <f t="shared" si="0"/>
        <v>896.88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896.88</v>
      </c>
      <c r="L44" s="36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8.5960000000000001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847.82399999999996</v>
      </c>
      <c r="AW44" s="35">
        <v>0</v>
      </c>
      <c r="AX44" s="35">
        <v>0</v>
      </c>
      <c r="AY44" s="35">
        <v>0</v>
      </c>
      <c r="AZ44" s="35">
        <v>0</v>
      </c>
      <c r="BA44" s="35">
        <v>0.28399999999999997</v>
      </c>
      <c r="BB44" s="35">
        <v>0</v>
      </c>
      <c r="BC44" s="35">
        <v>0</v>
      </c>
      <c r="BD44" s="35">
        <v>0</v>
      </c>
      <c r="BE44" s="35">
        <v>0</v>
      </c>
      <c r="BF44" s="35">
        <v>0.317</v>
      </c>
      <c r="BG44" s="35">
        <v>0</v>
      </c>
      <c r="BH44" s="35">
        <v>0</v>
      </c>
      <c r="BI44" s="35">
        <v>39.859000000000002</v>
      </c>
      <c r="BJ44" s="35">
        <v>0</v>
      </c>
      <c r="BK44" s="35">
        <v>0</v>
      </c>
      <c r="BL44" s="35">
        <v>0</v>
      </c>
      <c r="BM44" s="37">
        <f t="shared" si="2"/>
        <v>896.88</v>
      </c>
      <c r="BN44" s="39"/>
      <c r="BO44" s="140">
        <v>0</v>
      </c>
      <c r="BZ44" s="2"/>
    </row>
    <row r="45" spans="1:78">
      <c r="A45" s="22" t="s">
        <v>56</v>
      </c>
      <c r="B45" s="34" t="s">
        <v>175</v>
      </c>
      <c r="C45" s="35">
        <f t="shared" si="0"/>
        <v>19716.495999999999</v>
      </c>
      <c r="D45" s="34">
        <v>0</v>
      </c>
      <c r="E45" s="34">
        <v>0</v>
      </c>
      <c r="F45" s="34">
        <v>229.345</v>
      </c>
      <c r="G45" s="34">
        <v>0</v>
      </c>
      <c r="H45" s="34">
        <v>2.2170000000000001</v>
      </c>
      <c r="I45" s="34">
        <v>0</v>
      </c>
      <c r="J45" s="34">
        <v>0</v>
      </c>
      <c r="K45" s="34">
        <f t="shared" si="1"/>
        <v>19484.933999999997</v>
      </c>
      <c r="L45" s="36">
        <v>0</v>
      </c>
      <c r="M45" s="35">
        <v>0</v>
      </c>
      <c r="N45" s="35">
        <v>15.862</v>
      </c>
      <c r="O45" s="35">
        <v>0</v>
      </c>
      <c r="P45" s="35">
        <v>0</v>
      </c>
      <c r="Q45" s="35">
        <v>0</v>
      </c>
      <c r="R45" s="35">
        <v>8.9489999999999998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2.5910000000000002</v>
      </c>
      <c r="Z45" s="35">
        <v>4.1740000000000004</v>
      </c>
      <c r="AA45" s="35">
        <v>0</v>
      </c>
      <c r="AB45" s="35">
        <v>0</v>
      </c>
      <c r="AC45" s="35">
        <v>0</v>
      </c>
      <c r="AD45" s="35">
        <v>0</v>
      </c>
      <c r="AE45" s="35">
        <v>394.601</v>
      </c>
      <c r="AF45" s="35">
        <v>9.4369999999999994</v>
      </c>
      <c r="AG45" s="35">
        <v>34.512999999999998</v>
      </c>
      <c r="AH45" s="35">
        <v>60.877000000000002</v>
      </c>
      <c r="AI45" s="35">
        <v>118.809</v>
      </c>
      <c r="AJ45" s="35">
        <v>0</v>
      </c>
      <c r="AK45" s="35">
        <v>0</v>
      </c>
      <c r="AL45" s="35">
        <v>0.504</v>
      </c>
      <c r="AM45" s="35">
        <v>5.6070000000000002</v>
      </c>
      <c r="AN45" s="35">
        <v>16.617999999999999</v>
      </c>
      <c r="AO45" s="35">
        <v>223.815</v>
      </c>
      <c r="AP45" s="35">
        <v>0</v>
      </c>
      <c r="AQ45" s="35">
        <v>0</v>
      </c>
      <c r="AR45" s="35">
        <v>15.28</v>
      </c>
      <c r="AS45" s="35">
        <v>0</v>
      </c>
      <c r="AT45" s="35">
        <v>0</v>
      </c>
      <c r="AU45" s="35">
        <v>0</v>
      </c>
      <c r="AV45" s="35">
        <v>0</v>
      </c>
      <c r="AW45" s="35">
        <v>18401.713</v>
      </c>
      <c r="AX45" s="35">
        <v>13.535</v>
      </c>
      <c r="AY45" s="35">
        <v>0</v>
      </c>
      <c r="AZ45" s="35">
        <v>0</v>
      </c>
      <c r="BA45" s="35">
        <v>3.7440000000000002</v>
      </c>
      <c r="BB45" s="35">
        <v>0</v>
      </c>
      <c r="BC45" s="35">
        <v>152.97</v>
      </c>
      <c r="BD45" s="35">
        <v>0</v>
      </c>
      <c r="BE45" s="35">
        <v>0</v>
      </c>
      <c r="BF45" s="35">
        <v>1.335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7">
        <f t="shared" si="2"/>
        <v>19484.933999999997</v>
      </c>
      <c r="BN45" s="39"/>
      <c r="BO45" s="140">
        <v>0</v>
      </c>
      <c r="BZ45" s="2"/>
    </row>
    <row r="46" spans="1:78">
      <c r="A46" s="22" t="s">
        <v>57</v>
      </c>
      <c r="B46" s="34" t="s">
        <v>210</v>
      </c>
      <c r="C46" s="35">
        <f t="shared" si="0"/>
        <v>10653.59</v>
      </c>
      <c r="D46" s="34">
        <v>0</v>
      </c>
      <c r="E46" s="34">
        <v>0</v>
      </c>
      <c r="F46" s="34">
        <v>179.21100000000001</v>
      </c>
      <c r="G46" s="34">
        <v>0</v>
      </c>
      <c r="H46" s="34">
        <v>0</v>
      </c>
      <c r="I46" s="34">
        <v>0</v>
      </c>
      <c r="J46" s="34">
        <v>1.4E-2</v>
      </c>
      <c r="K46" s="34">
        <f t="shared" si="1"/>
        <v>10474.365</v>
      </c>
      <c r="L46" s="36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4.266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2.9689999999999999</v>
      </c>
      <c r="AD46" s="35">
        <v>0</v>
      </c>
      <c r="AE46" s="35">
        <v>0</v>
      </c>
      <c r="AF46" s="35">
        <v>0</v>
      </c>
      <c r="AG46" s="35">
        <v>1.385</v>
      </c>
      <c r="AH46" s="35">
        <v>4.694</v>
      </c>
      <c r="AI46" s="35">
        <v>36.332999999999998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21.693999999999999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3793.46</v>
      </c>
      <c r="AY46" s="35">
        <v>0</v>
      </c>
      <c r="AZ46" s="35">
        <v>0</v>
      </c>
      <c r="BA46" s="35">
        <v>6.8000000000000005E-2</v>
      </c>
      <c r="BB46" s="35">
        <v>0</v>
      </c>
      <c r="BC46" s="35">
        <v>89.79</v>
      </c>
      <c r="BD46" s="35">
        <v>0</v>
      </c>
      <c r="BE46" s="35">
        <v>0</v>
      </c>
      <c r="BF46" s="35">
        <v>4.3099999999999996</v>
      </c>
      <c r="BG46" s="35">
        <v>0</v>
      </c>
      <c r="BH46" s="35">
        <v>0</v>
      </c>
      <c r="BI46" s="35">
        <v>76.108000000000004</v>
      </c>
      <c r="BJ46" s="35">
        <v>0</v>
      </c>
      <c r="BK46" s="35">
        <v>0</v>
      </c>
      <c r="BL46" s="35">
        <v>0</v>
      </c>
      <c r="BM46" s="37">
        <f t="shared" si="2"/>
        <v>4035.0770000000002</v>
      </c>
      <c r="BN46" s="39"/>
      <c r="BO46" s="140">
        <v>6439.2879999999996</v>
      </c>
      <c r="BZ46" s="2"/>
    </row>
    <row r="47" spans="1:78">
      <c r="A47" s="22" t="s">
        <v>58</v>
      </c>
      <c r="B47" s="34" t="s">
        <v>190</v>
      </c>
      <c r="C47" s="35">
        <f t="shared" si="0"/>
        <v>6.6950000000000003</v>
      </c>
      <c r="D47" s="34">
        <v>0</v>
      </c>
      <c r="E47" s="34">
        <v>0</v>
      </c>
      <c r="F47" s="34">
        <v>0.52800000000000002</v>
      </c>
      <c r="G47" s="34">
        <v>0</v>
      </c>
      <c r="H47" s="34">
        <v>0</v>
      </c>
      <c r="I47" s="34">
        <v>0</v>
      </c>
      <c r="J47" s="34">
        <v>0</v>
      </c>
      <c r="K47" s="34">
        <f t="shared" si="1"/>
        <v>6.1669999999999998</v>
      </c>
      <c r="L47" s="36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0.24099999999999999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5.9260000000000002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7">
        <f t="shared" si="2"/>
        <v>6.1669999999999998</v>
      </c>
      <c r="BN47" s="39"/>
      <c r="BO47" s="140">
        <v>0</v>
      </c>
      <c r="BZ47" s="2"/>
    </row>
    <row r="48" spans="1:78">
      <c r="A48" s="22" t="s">
        <v>59</v>
      </c>
      <c r="B48" s="34" t="s">
        <v>191</v>
      </c>
      <c r="C48" s="35">
        <f t="shared" si="0"/>
        <v>4655.3980000000001</v>
      </c>
      <c r="D48" s="34">
        <v>0</v>
      </c>
      <c r="E48" s="34">
        <v>0</v>
      </c>
      <c r="F48" s="34">
        <v>163.07499999999999</v>
      </c>
      <c r="G48" s="34">
        <v>0</v>
      </c>
      <c r="H48" s="34">
        <v>0</v>
      </c>
      <c r="I48" s="34">
        <v>0</v>
      </c>
      <c r="J48" s="34">
        <v>0</v>
      </c>
      <c r="K48" s="34">
        <f t="shared" si="1"/>
        <v>4492.3230000000003</v>
      </c>
      <c r="L48" s="36">
        <v>0</v>
      </c>
      <c r="M48" s="35">
        <v>0</v>
      </c>
      <c r="N48" s="35">
        <v>1.4530000000000001</v>
      </c>
      <c r="O48" s="35">
        <v>23.689</v>
      </c>
      <c r="P48" s="35">
        <v>0.48</v>
      </c>
      <c r="Q48" s="35">
        <v>0</v>
      </c>
      <c r="R48" s="35">
        <v>0</v>
      </c>
      <c r="S48" s="35">
        <v>0</v>
      </c>
      <c r="T48" s="35">
        <v>0</v>
      </c>
      <c r="U48" s="35">
        <v>1.371</v>
      </c>
      <c r="V48" s="35">
        <v>0</v>
      </c>
      <c r="W48" s="35">
        <v>0</v>
      </c>
      <c r="X48" s="35">
        <v>0</v>
      </c>
      <c r="Y48" s="35">
        <v>0.81899999999999995</v>
      </c>
      <c r="Z48" s="35">
        <v>0</v>
      </c>
      <c r="AA48" s="35">
        <v>0</v>
      </c>
      <c r="AB48" s="35">
        <v>0</v>
      </c>
      <c r="AC48" s="35">
        <v>0</v>
      </c>
      <c r="AD48" s="35">
        <v>36.972000000000001</v>
      </c>
      <c r="AE48" s="35">
        <v>19.247</v>
      </c>
      <c r="AF48" s="35">
        <v>51.161000000000001</v>
      </c>
      <c r="AG48" s="35">
        <v>13.493</v>
      </c>
      <c r="AH48" s="35">
        <v>9.6240000000000006</v>
      </c>
      <c r="AI48" s="35">
        <v>31.568000000000001</v>
      </c>
      <c r="AJ48" s="35">
        <v>1.083</v>
      </c>
      <c r="AK48" s="35">
        <v>0</v>
      </c>
      <c r="AL48" s="35">
        <v>0</v>
      </c>
      <c r="AM48" s="35">
        <v>0</v>
      </c>
      <c r="AN48" s="35">
        <v>0</v>
      </c>
      <c r="AO48" s="35">
        <v>26.585999999999999</v>
      </c>
      <c r="AP48" s="35">
        <v>0</v>
      </c>
      <c r="AQ48" s="35">
        <v>0</v>
      </c>
      <c r="AR48" s="35">
        <v>52.32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761.78499999999997</v>
      </c>
      <c r="BA48" s="35">
        <v>0</v>
      </c>
      <c r="BB48" s="35">
        <v>0</v>
      </c>
      <c r="BC48" s="35">
        <v>54.290999999999997</v>
      </c>
      <c r="BD48" s="35">
        <v>2.5950000000000002</v>
      </c>
      <c r="BE48" s="35">
        <v>0</v>
      </c>
      <c r="BF48" s="35">
        <v>0.59199999999999997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7">
        <f t="shared" si="2"/>
        <v>1089.1289999999999</v>
      </c>
      <c r="BN48" s="39"/>
      <c r="BO48" s="140">
        <v>3403.194</v>
      </c>
      <c r="BZ48" s="2"/>
    </row>
    <row r="49" spans="1:79">
      <c r="A49" s="22" t="s">
        <v>60</v>
      </c>
      <c r="B49" s="34" t="s">
        <v>192</v>
      </c>
      <c r="C49" s="35">
        <f t="shared" si="0"/>
        <v>5912.2720000000008</v>
      </c>
      <c r="D49" s="34">
        <v>0</v>
      </c>
      <c r="E49" s="34">
        <v>0</v>
      </c>
      <c r="F49" s="34">
        <v>434.20299999999997</v>
      </c>
      <c r="G49" s="34">
        <v>0</v>
      </c>
      <c r="H49" s="34">
        <v>0</v>
      </c>
      <c r="I49" s="34">
        <v>0</v>
      </c>
      <c r="J49" s="34">
        <v>0</v>
      </c>
      <c r="K49" s="34">
        <f t="shared" si="1"/>
        <v>5478.0690000000004</v>
      </c>
      <c r="L49" s="36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5478.0690000000004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7">
        <f t="shared" si="2"/>
        <v>5478.0690000000004</v>
      </c>
      <c r="BN49" s="39"/>
      <c r="BO49" s="140">
        <v>0</v>
      </c>
      <c r="BZ49" s="2"/>
    </row>
    <row r="50" spans="1:79">
      <c r="A50" s="22" t="s">
        <v>61</v>
      </c>
      <c r="B50" s="34" t="s">
        <v>193</v>
      </c>
      <c r="C50" s="35">
        <f t="shared" si="0"/>
        <v>2828.4779999999996</v>
      </c>
      <c r="D50" s="34">
        <v>0</v>
      </c>
      <c r="E50" s="34">
        <v>0</v>
      </c>
      <c r="F50" s="34">
        <v>65.775999999999996</v>
      </c>
      <c r="G50" s="34">
        <v>0</v>
      </c>
      <c r="H50" s="34">
        <v>0</v>
      </c>
      <c r="I50" s="34">
        <v>0</v>
      </c>
      <c r="J50" s="34">
        <v>0</v>
      </c>
      <c r="K50" s="34">
        <f t="shared" si="1"/>
        <v>2762.7019999999998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33.823</v>
      </c>
      <c r="AF50" s="35">
        <v>0</v>
      </c>
      <c r="AG50" s="35">
        <v>1.3779999999999999</v>
      </c>
      <c r="AH50" s="35">
        <v>0</v>
      </c>
      <c r="AI50" s="35">
        <v>7.7409999999999997</v>
      </c>
      <c r="AJ50" s="35">
        <v>9.19</v>
      </c>
      <c r="AK50" s="35">
        <v>0</v>
      </c>
      <c r="AL50" s="35">
        <v>0</v>
      </c>
      <c r="AM50" s="35">
        <v>0</v>
      </c>
      <c r="AN50" s="35">
        <v>52.34</v>
      </c>
      <c r="AO50" s="35">
        <v>27.661000000000001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2623.7530000000002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6.8159999999999998</v>
      </c>
      <c r="BJ50" s="35">
        <v>0</v>
      </c>
      <c r="BK50" s="35">
        <v>0</v>
      </c>
      <c r="BL50" s="35">
        <v>0</v>
      </c>
      <c r="BM50" s="37">
        <f t="shared" si="2"/>
        <v>2762.7019999999998</v>
      </c>
      <c r="BN50" s="39"/>
      <c r="BO50" s="140">
        <v>0</v>
      </c>
      <c r="BZ50" s="2"/>
    </row>
    <row r="51" spans="1:79">
      <c r="A51" s="22" t="s">
        <v>62</v>
      </c>
      <c r="B51" s="34" t="s">
        <v>63</v>
      </c>
      <c r="C51" s="35">
        <f t="shared" si="0"/>
        <v>24951.238000000001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f t="shared" si="1"/>
        <v>24951.238000000001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24951.238000000001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7">
        <f t="shared" si="2"/>
        <v>24951.238000000001</v>
      </c>
      <c r="BN51" s="39"/>
      <c r="BO51" s="140">
        <v>0</v>
      </c>
      <c r="BZ51" s="2"/>
    </row>
    <row r="52" spans="1:79">
      <c r="A52" s="22" t="s">
        <v>64</v>
      </c>
      <c r="B52" s="34" t="s">
        <v>211</v>
      </c>
      <c r="C52" s="35">
        <f t="shared" si="0"/>
        <v>699.35599999999999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f t="shared" si="1"/>
        <v>699.35599999999999</v>
      </c>
      <c r="L52" s="36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699.35599999999999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7">
        <f t="shared" si="2"/>
        <v>699.35599999999999</v>
      </c>
      <c r="BN52" s="39"/>
      <c r="BO52" s="140">
        <v>0</v>
      </c>
      <c r="BZ52" s="2"/>
    </row>
    <row r="53" spans="1:79">
      <c r="A53" s="22" t="s">
        <v>65</v>
      </c>
      <c r="B53" s="34" t="s">
        <v>74</v>
      </c>
      <c r="C53" s="35">
        <f t="shared" si="0"/>
        <v>10473.215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f t="shared" si="1"/>
        <v>10473.215</v>
      </c>
      <c r="L53" s="36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10399.241</v>
      </c>
      <c r="BF53" s="35">
        <v>0</v>
      </c>
      <c r="BG53" s="35">
        <v>0</v>
      </c>
      <c r="BH53" s="35">
        <v>0</v>
      </c>
      <c r="BI53" s="35">
        <v>73.974000000000004</v>
      </c>
      <c r="BJ53" s="35">
        <v>0</v>
      </c>
      <c r="BK53" s="35">
        <v>0</v>
      </c>
      <c r="BL53" s="35">
        <v>0</v>
      </c>
      <c r="BM53" s="37">
        <f t="shared" si="2"/>
        <v>10473.215</v>
      </c>
      <c r="BN53" s="39"/>
      <c r="BO53" s="140">
        <v>0</v>
      </c>
      <c r="BZ53" s="2"/>
    </row>
    <row r="54" spans="1:79">
      <c r="A54" s="22" t="s">
        <v>66</v>
      </c>
      <c r="B54" s="34" t="s">
        <v>67</v>
      </c>
      <c r="C54" s="35">
        <f t="shared" si="0"/>
        <v>5391.3940000000002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f t="shared" si="1"/>
        <v>5391.3940000000002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1.089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166.876</v>
      </c>
      <c r="BF54" s="35">
        <v>5223.4290000000001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7">
        <f t="shared" si="2"/>
        <v>5391.3940000000002</v>
      </c>
      <c r="BN54" s="39"/>
      <c r="BO54" s="140">
        <v>0</v>
      </c>
      <c r="BZ54" s="2"/>
    </row>
    <row r="55" spans="1:79">
      <c r="A55" s="22" t="s">
        <v>68</v>
      </c>
      <c r="B55" s="34" t="s">
        <v>291</v>
      </c>
      <c r="C55" s="35">
        <f t="shared" si="0"/>
        <v>2792.9740000000002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1.6879999999999999</v>
      </c>
      <c r="K55" s="34">
        <f t="shared" si="1"/>
        <v>2791.2860000000001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1.607</v>
      </c>
      <c r="AH55" s="35">
        <v>0</v>
      </c>
      <c r="AI55" s="35">
        <v>1.214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12.307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47.213999999999999</v>
      </c>
      <c r="BD55" s="35">
        <v>0</v>
      </c>
      <c r="BE55" s="35">
        <v>0</v>
      </c>
      <c r="BF55" s="35">
        <v>0</v>
      </c>
      <c r="BG55" s="35">
        <v>2708.723</v>
      </c>
      <c r="BH55" s="35">
        <v>0</v>
      </c>
      <c r="BI55" s="35">
        <v>6.9109999999999996</v>
      </c>
      <c r="BJ55" s="35">
        <v>0</v>
      </c>
      <c r="BK55" s="35">
        <v>0</v>
      </c>
      <c r="BL55" s="35">
        <v>0</v>
      </c>
      <c r="BM55" s="37">
        <f t="shared" si="2"/>
        <v>2777.9760000000001</v>
      </c>
      <c r="BN55" s="39"/>
      <c r="BO55" s="140">
        <v>13.31</v>
      </c>
      <c r="BZ55" s="2"/>
    </row>
    <row r="56" spans="1:79">
      <c r="A56" s="22" t="s">
        <v>69</v>
      </c>
      <c r="B56" s="34" t="s">
        <v>194</v>
      </c>
      <c r="C56" s="35">
        <f t="shared" si="0"/>
        <v>495.80500000000001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f t="shared" si="1"/>
        <v>495.80500000000001</v>
      </c>
      <c r="L56" s="36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495.80500000000001</v>
      </c>
      <c r="BI56" s="35">
        <v>0</v>
      </c>
      <c r="BJ56" s="35">
        <v>0</v>
      </c>
      <c r="BK56" s="35">
        <v>0</v>
      </c>
      <c r="BL56" s="35">
        <v>0</v>
      </c>
      <c r="BM56" s="37">
        <f t="shared" si="2"/>
        <v>495.80500000000001</v>
      </c>
      <c r="BN56" s="39"/>
      <c r="BO56" s="140">
        <v>0</v>
      </c>
      <c r="BZ56" s="2"/>
    </row>
    <row r="57" spans="1:79">
      <c r="A57" s="22" t="s">
        <v>70</v>
      </c>
      <c r="B57" s="34" t="s">
        <v>201</v>
      </c>
      <c r="C57" s="35">
        <f t="shared" si="0"/>
        <v>1861.5170000000001</v>
      </c>
      <c r="D57" s="34">
        <v>0</v>
      </c>
      <c r="E57" s="34">
        <v>0</v>
      </c>
      <c r="F57" s="34">
        <v>86.210999999999999</v>
      </c>
      <c r="G57" s="34">
        <v>0</v>
      </c>
      <c r="H57" s="34">
        <v>0</v>
      </c>
      <c r="I57" s="34">
        <v>0</v>
      </c>
      <c r="J57" s="34">
        <v>0</v>
      </c>
      <c r="K57" s="34">
        <f t="shared" si="1"/>
        <v>1775.306</v>
      </c>
      <c r="L57" s="36">
        <v>0</v>
      </c>
      <c r="M57" s="35">
        <v>0</v>
      </c>
      <c r="N57" s="35">
        <v>4.492</v>
      </c>
      <c r="O57" s="35">
        <v>0</v>
      </c>
      <c r="P57" s="35">
        <v>0</v>
      </c>
      <c r="Q57" s="35">
        <v>0</v>
      </c>
      <c r="R57" s="35">
        <v>38.231000000000002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91.376999999999995</v>
      </c>
      <c r="AA57" s="35">
        <v>9.7739999999999991</v>
      </c>
      <c r="AB57" s="35">
        <v>0</v>
      </c>
      <c r="AC57" s="35">
        <v>0</v>
      </c>
      <c r="AD57" s="35">
        <v>0</v>
      </c>
      <c r="AE57" s="35">
        <v>0</v>
      </c>
      <c r="AF57" s="35">
        <v>70.963999999999999</v>
      </c>
      <c r="AG57" s="35">
        <v>29.762</v>
      </c>
      <c r="AH57" s="35">
        <v>3.6389999999999998</v>
      </c>
      <c r="AI57" s="35">
        <v>16.361999999999998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121.989</v>
      </c>
      <c r="AP57" s="35">
        <v>2.6019999999999999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25.561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1360.5530000000001</v>
      </c>
      <c r="BJ57" s="35">
        <v>0</v>
      </c>
      <c r="BK57" s="35">
        <v>0</v>
      </c>
      <c r="BL57" s="35">
        <v>0</v>
      </c>
      <c r="BM57" s="37">
        <f t="shared" si="2"/>
        <v>1775.306</v>
      </c>
      <c r="BN57" s="39"/>
      <c r="BO57" s="140">
        <v>0</v>
      </c>
      <c r="BZ57" s="2"/>
    </row>
    <row r="58" spans="1:79">
      <c r="A58" s="22" t="s">
        <v>71</v>
      </c>
      <c r="B58" s="34" t="s">
        <v>195</v>
      </c>
      <c r="C58" s="35">
        <f t="shared" si="0"/>
        <v>836.72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f t="shared" si="1"/>
        <v>836.72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836.72</v>
      </c>
      <c r="BK58" s="35">
        <v>0</v>
      </c>
      <c r="BL58" s="35">
        <v>0</v>
      </c>
      <c r="BM58" s="37">
        <f t="shared" si="2"/>
        <v>836.72</v>
      </c>
      <c r="BN58" s="39"/>
      <c r="BO58" s="140">
        <v>0</v>
      </c>
      <c r="BZ58" s="2"/>
    </row>
    <row r="59" spans="1:79">
      <c r="A59" s="22" t="s">
        <v>75</v>
      </c>
      <c r="B59" s="34" t="s">
        <v>196</v>
      </c>
      <c r="C59" s="35">
        <f t="shared" si="0"/>
        <v>8302.39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f t="shared" si="1"/>
        <v>8302.39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7">
        <f t="shared" si="2"/>
        <v>0</v>
      </c>
      <c r="BN59" s="39"/>
      <c r="BO59" s="140">
        <v>8302.39</v>
      </c>
      <c r="BZ59" s="2"/>
    </row>
    <row r="60" spans="1:79" ht="13.5" thickBot="1">
      <c r="A60" s="29" t="s">
        <v>76</v>
      </c>
      <c r="B60" s="34" t="s">
        <v>139</v>
      </c>
      <c r="C60" s="35">
        <f t="shared" si="0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f t="shared" si="1"/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7">
        <f t="shared" si="2"/>
        <v>0</v>
      </c>
      <c r="BN60" s="41"/>
      <c r="BO60" s="141">
        <v>0</v>
      </c>
      <c r="BZ60" s="2"/>
    </row>
    <row r="61" spans="1:79" s="49" customFormat="1" ht="21.75" customHeight="1" thickTop="1" thickBot="1">
      <c r="A61" s="43"/>
      <c r="B61" s="44">
        <f>SUM(B8:B60)</f>
        <v>0</v>
      </c>
      <c r="C61" s="45">
        <f>SUM(C8:C60)</f>
        <v>424771.58899999992</v>
      </c>
      <c r="D61" s="45">
        <f>SUM(D8:D60)</f>
        <v>-3.637978807091713E-12</v>
      </c>
      <c r="E61" s="45">
        <f t="shared" ref="E61:BO61" si="3">SUM(E8:E60)</f>
        <v>0</v>
      </c>
      <c r="F61" s="45">
        <f t="shared" si="3"/>
        <v>11623.612999999998</v>
      </c>
      <c r="G61" s="45">
        <f t="shared" si="3"/>
        <v>0</v>
      </c>
      <c r="H61" s="45">
        <f t="shared" si="3"/>
        <v>1623.7240000000004</v>
      </c>
      <c r="I61" s="45">
        <f t="shared" si="3"/>
        <v>0</v>
      </c>
      <c r="J61" s="45">
        <f t="shared" si="3"/>
        <v>9659.607</v>
      </c>
      <c r="K61" s="46">
        <f t="shared" si="3"/>
        <v>401864.64500000014</v>
      </c>
      <c r="L61" s="44">
        <f t="shared" si="3"/>
        <v>15343.072</v>
      </c>
      <c r="M61" s="44">
        <f t="shared" si="3"/>
        <v>5757.7539999999999</v>
      </c>
      <c r="N61" s="44">
        <f t="shared" si="3"/>
        <v>696.0809999999999</v>
      </c>
      <c r="O61" s="44">
        <f t="shared" si="3"/>
        <v>10328.704000000002</v>
      </c>
      <c r="P61" s="44">
        <f t="shared" si="3"/>
        <v>4205.53</v>
      </c>
      <c r="Q61" s="44">
        <f t="shared" si="3"/>
        <v>609.87599999999998</v>
      </c>
      <c r="R61" s="44">
        <f t="shared" si="3"/>
        <v>1152.8140000000003</v>
      </c>
      <c r="S61" s="44">
        <f t="shared" si="3"/>
        <v>931.80700000000002</v>
      </c>
      <c r="T61" s="44">
        <f t="shared" si="3"/>
        <v>0</v>
      </c>
      <c r="U61" s="44">
        <f t="shared" si="3"/>
        <v>991.63900000000001</v>
      </c>
      <c r="V61" s="44">
        <f t="shared" si="3"/>
        <v>463.96199999999999</v>
      </c>
      <c r="W61" s="44">
        <f t="shared" si="3"/>
        <v>161.40899999999999</v>
      </c>
      <c r="X61" s="44">
        <f t="shared" si="3"/>
        <v>853.13799999999992</v>
      </c>
      <c r="Y61" s="44">
        <f t="shared" si="3"/>
        <v>1134.7449999999999</v>
      </c>
      <c r="Z61" s="44">
        <f t="shared" si="3"/>
        <v>760.71799999999996</v>
      </c>
      <c r="AA61" s="44">
        <f t="shared" si="3"/>
        <v>1835.5630000000001</v>
      </c>
      <c r="AB61" s="44">
        <f t="shared" si="3"/>
        <v>628.36599999999999</v>
      </c>
      <c r="AC61" s="44">
        <f t="shared" si="3"/>
        <v>8681.3689999999988</v>
      </c>
      <c r="AD61" s="44">
        <f t="shared" si="3"/>
        <v>2520.7810000000004</v>
      </c>
      <c r="AE61" s="44">
        <f t="shared" si="3"/>
        <v>35755.207999999999</v>
      </c>
      <c r="AF61" s="44">
        <f t="shared" si="3"/>
        <v>2022.932</v>
      </c>
      <c r="AG61" s="44">
        <f t="shared" si="3"/>
        <v>1849.4659999999997</v>
      </c>
      <c r="AH61" s="44">
        <f t="shared" si="3"/>
        <v>6526.7740000000013</v>
      </c>
      <c r="AI61" s="44">
        <f t="shared" si="3"/>
        <v>16367.445999999994</v>
      </c>
      <c r="AJ61" s="44">
        <f t="shared" si="3"/>
        <v>16621.715999999997</v>
      </c>
      <c r="AK61" s="44">
        <f t="shared" si="3"/>
        <v>1594.01</v>
      </c>
      <c r="AL61" s="44">
        <f t="shared" si="3"/>
        <v>7284.48</v>
      </c>
      <c r="AM61" s="44">
        <f t="shared" si="3"/>
        <v>11361.684999999999</v>
      </c>
      <c r="AN61" s="44">
        <f t="shared" si="3"/>
        <v>305.31600000000003</v>
      </c>
      <c r="AO61" s="44">
        <f t="shared" si="3"/>
        <v>24220.468000000004</v>
      </c>
      <c r="AP61" s="44">
        <f t="shared" si="3"/>
        <v>7311.7260000000006</v>
      </c>
      <c r="AQ61" s="44">
        <f t="shared" si="3"/>
        <v>1195.056</v>
      </c>
      <c r="AR61" s="44">
        <f t="shared" si="3"/>
        <v>9577.5060000000012</v>
      </c>
      <c r="AS61" s="44">
        <f t="shared" si="3"/>
        <v>990.34199999999998</v>
      </c>
      <c r="AT61" s="44">
        <f t="shared" si="3"/>
        <v>15388.349</v>
      </c>
      <c r="AU61" s="44">
        <f t="shared" si="3"/>
        <v>1695.6610000000001</v>
      </c>
      <c r="AV61" s="44">
        <f t="shared" si="3"/>
        <v>847.82399999999996</v>
      </c>
      <c r="AW61" s="44">
        <f t="shared" si="3"/>
        <v>18489.244999999999</v>
      </c>
      <c r="AX61" s="44">
        <f t="shared" si="3"/>
        <v>3817.4920000000002</v>
      </c>
      <c r="AY61" s="44">
        <f t="shared" si="3"/>
        <v>7.3710000000000004</v>
      </c>
      <c r="AZ61" s="44">
        <f t="shared" si="3"/>
        <v>779.19999999999993</v>
      </c>
      <c r="BA61" s="44">
        <f t="shared" si="3"/>
        <v>5484.52</v>
      </c>
      <c r="BB61" s="44">
        <f t="shared" si="3"/>
        <v>2638.415</v>
      </c>
      <c r="BC61" s="44">
        <f t="shared" si="3"/>
        <v>25525.448000000004</v>
      </c>
      <c r="BD61" s="44">
        <f t="shared" si="3"/>
        <v>701.95100000000002</v>
      </c>
      <c r="BE61" s="44">
        <f t="shared" si="3"/>
        <v>10573.069</v>
      </c>
      <c r="BF61" s="44">
        <f t="shared" si="3"/>
        <v>5229.9830000000002</v>
      </c>
      <c r="BG61" s="44">
        <f t="shared" si="3"/>
        <v>2800.616</v>
      </c>
      <c r="BH61" s="44">
        <f t="shared" si="3"/>
        <v>495.80500000000001</v>
      </c>
      <c r="BI61" s="44">
        <f t="shared" si="3"/>
        <v>1603.5240000000001</v>
      </c>
      <c r="BJ61" s="44">
        <f t="shared" si="3"/>
        <v>836.72</v>
      </c>
      <c r="BK61" s="44">
        <f t="shared" si="3"/>
        <v>0</v>
      </c>
      <c r="BL61" s="44">
        <f t="shared" si="3"/>
        <v>0</v>
      </c>
      <c r="BM61" s="44">
        <f t="shared" si="3"/>
        <v>296956.65199999994</v>
      </c>
      <c r="BN61" s="47">
        <f t="shared" si="3"/>
        <v>0</v>
      </c>
      <c r="BO61" s="46">
        <f t="shared" si="3"/>
        <v>104907.99299999999</v>
      </c>
      <c r="BP61" s="2"/>
      <c r="BQ61" s="2"/>
      <c r="BR61" s="2"/>
      <c r="BS61" s="2"/>
      <c r="BT61" s="2"/>
      <c r="BU61" s="2"/>
      <c r="BV61" s="2"/>
      <c r="BW61" s="2"/>
      <c r="BX61" s="2"/>
      <c r="BY61" s="48"/>
      <c r="BZ61" s="48"/>
      <c r="CA61" s="48"/>
    </row>
    <row r="62" spans="1:79" s="49" customFormat="1" ht="21.75" customHeight="1" thickTop="1" thickBo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48"/>
      <c r="BY62" s="48"/>
      <c r="BZ62" s="48"/>
    </row>
    <row r="63" spans="1:79" ht="14.25" thickTop="1" thickBot="1">
      <c r="L63" s="52" t="s">
        <v>186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3"/>
      <c r="BN63" s="2"/>
      <c r="BY63" s="7"/>
      <c r="BZ63" s="2"/>
    </row>
    <row r="64" spans="1:79" ht="69.75" customHeight="1" thickTop="1" thickBot="1">
      <c r="A64" s="14"/>
      <c r="B64" s="54" t="s">
        <v>95</v>
      </c>
      <c r="C64" s="16" t="s">
        <v>123</v>
      </c>
      <c r="D64" s="16" t="s">
        <v>87</v>
      </c>
      <c r="E64" s="16" t="s">
        <v>88</v>
      </c>
      <c r="F64" s="16" t="s">
        <v>214</v>
      </c>
      <c r="G64" s="16" t="s">
        <v>212</v>
      </c>
      <c r="H64" s="16" t="s">
        <v>89</v>
      </c>
      <c r="I64" s="16" t="s">
        <v>90</v>
      </c>
      <c r="J64" s="17" t="s">
        <v>91</v>
      </c>
      <c r="K64" s="138" t="s">
        <v>125</v>
      </c>
      <c r="L64" s="485" t="s">
        <v>281</v>
      </c>
      <c r="M64" s="19" t="s">
        <v>265</v>
      </c>
      <c r="N64" s="486" t="s">
        <v>270</v>
      </c>
      <c r="O64" s="486" t="s">
        <v>146</v>
      </c>
      <c r="P64" s="486" t="s">
        <v>282</v>
      </c>
      <c r="Q64" s="486" t="s">
        <v>283</v>
      </c>
      <c r="R64" s="19" t="s">
        <v>204</v>
      </c>
      <c r="S64" s="486" t="s">
        <v>284</v>
      </c>
      <c r="T64" s="486" t="s">
        <v>285</v>
      </c>
      <c r="U64" s="486" t="s">
        <v>147</v>
      </c>
      <c r="V64" s="19" t="s">
        <v>132</v>
      </c>
      <c r="W64" s="19" t="s">
        <v>133</v>
      </c>
      <c r="X64" s="486" t="s">
        <v>286</v>
      </c>
      <c r="Y64" s="19" t="s">
        <v>134</v>
      </c>
      <c r="Z64" s="19" t="s">
        <v>205</v>
      </c>
      <c r="AA64" s="486" t="s">
        <v>287</v>
      </c>
      <c r="AB64" s="19" t="s">
        <v>135</v>
      </c>
      <c r="AC64" s="19" t="s">
        <v>207</v>
      </c>
      <c r="AD64" s="19" t="s">
        <v>136</v>
      </c>
      <c r="AE64" s="486" t="s">
        <v>197</v>
      </c>
      <c r="AF64" s="486" t="s">
        <v>288</v>
      </c>
      <c r="AG64" s="486" t="s">
        <v>151</v>
      </c>
      <c r="AH64" s="486" t="s">
        <v>289</v>
      </c>
      <c r="AI64" s="486" t="s">
        <v>152</v>
      </c>
      <c r="AJ64" s="486" t="s">
        <v>153</v>
      </c>
      <c r="AK64" s="19" t="s">
        <v>41</v>
      </c>
      <c r="AL64" s="19" t="s">
        <v>43</v>
      </c>
      <c r="AM64" s="486" t="s">
        <v>154</v>
      </c>
      <c r="AN64" s="19" t="s">
        <v>187</v>
      </c>
      <c r="AO64" s="19" t="s">
        <v>47</v>
      </c>
      <c r="AP64" s="486" t="s">
        <v>290</v>
      </c>
      <c r="AQ64" s="19" t="s">
        <v>209</v>
      </c>
      <c r="AR64" s="19" t="s">
        <v>51</v>
      </c>
      <c r="AS64" s="19" t="s">
        <v>188</v>
      </c>
      <c r="AT64" s="19" t="s">
        <v>137</v>
      </c>
      <c r="AU64" s="19" t="s">
        <v>138</v>
      </c>
      <c r="AV64" s="19" t="s">
        <v>189</v>
      </c>
      <c r="AW64" s="19" t="s">
        <v>175</v>
      </c>
      <c r="AX64" s="19" t="s">
        <v>210</v>
      </c>
      <c r="AY64" s="19" t="s">
        <v>190</v>
      </c>
      <c r="AZ64" s="19" t="s">
        <v>191</v>
      </c>
      <c r="BA64" s="19" t="s">
        <v>192</v>
      </c>
      <c r="BB64" s="19" t="s">
        <v>193</v>
      </c>
      <c r="BC64" s="19" t="s">
        <v>63</v>
      </c>
      <c r="BD64" s="19" t="s">
        <v>211</v>
      </c>
      <c r="BE64" s="486" t="s">
        <v>74</v>
      </c>
      <c r="BF64" s="19" t="s">
        <v>67</v>
      </c>
      <c r="BG64" s="486" t="s">
        <v>291</v>
      </c>
      <c r="BH64" s="19" t="s">
        <v>194</v>
      </c>
      <c r="BI64" s="486" t="s">
        <v>201</v>
      </c>
      <c r="BJ64" s="19" t="s">
        <v>195</v>
      </c>
      <c r="BK64" s="19" t="s">
        <v>196</v>
      </c>
      <c r="BL64" s="19" t="s">
        <v>139</v>
      </c>
      <c r="BM64" s="18" t="s">
        <v>96</v>
      </c>
      <c r="BN64" s="21" t="s">
        <v>97</v>
      </c>
      <c r="BO64" s="20" t="s">
        <v>98</v>
      </c>
      <c r="BP64" s="55" t="s">
        <v>100</v>
      </c>
      <c r="BQ64" s="56"/>
      <c r="BR64" s="57"/>
      <c r="BS64" s="58"/>
      <c r="BT64" s="58"/>
      <c r="BU64" s="58"/>
      <c r="BV64" s="59" t="s">
        <v>101</v>
      </c>
      <c r="BW64" s="16" t="s">
        <v>102</v>
      </c>
      <c r="BX64" s="487" t="s">
        <v>292</v>
      </c>
      <c r="BZ64" s="2"/>
    </row>
    <row r="65" spans="1:78" ht="13.5" thickTop="1">
      <c r="A65" s="60"/>
      <c r="B65" s="61"/>
      <c r="C65" s="24"/>
      <c r="D65" s="23"/>
      <c r="E65" s="23"/>
      <c r="F65" s="23"/>
      <c r="G65" s="23"/>
      <c r="H65" s="23"/>
      <c r="I65" s="23"/>
      <c r="J65" s="23"/>
      <c r="K65" s="23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62"/>
      <c r="BM65" s="63"/>
      <c r="BN65" s="40"/>
      <c r="BO65" s="64"/>
      <c r="BP65" s="65" t="s">
        <v>99</v>
      </c>
      <c r="BQ65" s="66" t="s">
        <v>103</v>
      </c>
      <c r="BR65" s="67"/>
      <c r="BS65" s="68"/>
      <c r="BT65" s="69" t="s">
        <v>77</v>
      </c>
      <c r="BU65" s="70" t="s">
        <v>106</v>
      </c>
      <c r="BV65" s="23"/>
      <c r="BW65" s="71"/>
      <c r="BX65" s="26"/>
      <c r="BZ65" s="2"/>
    </row>
    <row r="66" spans="1:78" ht="13.5" thickBot="1">
      <c r="A66" s="72"/>
      <c r="B66" s="73"/>
      <c r="C66" s="31"/>
      <c r="D66" s="30"/>
      <c r="E66" s="30"/>
      <c r="F66" s="30"/>
      <c r="G66" s="30"/>
      <c r="H66" s="30"/>
      <c r="I66" s="30"/>
      <c r="J66" s="30"/>
      <c r="K66" s="30"/>
      <c r="L66" s="32" t="s">
        <v>15</v>
      </c>
      <c r="M66" s="31" t="s">
        <v>16</v>
      </c>
      <c r="N66" s="31" t="s">
        <v>17</v>
      </c>
      <c r="O66" s="31" t="s">
        <v>18</v>
      </c>
      <c r="P66" s="31" t="s">
        <v>19</v>
      </c>
      <c r="Q66" s="31" t="s">
        <v>20</v>
      </c>
      <c r="R66" s="31" t="s">
        <v>21</v>
      </c>
      <c r="S66" s="31" t="s">
        <v>22</v>
      </c>
      <c r="T66" s="31" t="s">
        <v>23</v>
      </c>
      <c r="U66" s="31" t="s">
        <v>24</v>
      </c>
      <c r="V66" s="31" t="s">
        <v>25</v>
      </c>
      <c r="W66" s="31" t="s">
        <v>26</v>
      </c>
      <c r="X66" s="31" t="s">
        <v>27</v>
      </c>
      <c r="Y66" s="31" t="s">
        <v>28</v>
      </c>
      <c r="Z66" s="31" t="s">
        <v>29</v>
      </c>
      <c r="AA66" s="31" t="s">
        <v>30</v>
      </c>
      <c r="AB66" s="31" t="s">
        <v>31</v>
      </c>
      <c r="AC66" s="31" t="s">
        <v>32</v>
      </c>
      <c r="AD66" s="31" t="s">
        <v>33</v>
      </c>
      <c r="AE66" s="31" t="s">
        <v>34</v>
      </c>
      <c r="AF66" s="31" t="s">
        <v>35</v>
      </c>
      <c r="AG66" s="31" t="s">
        <v>36</v>
      </c>
      <c r="AH66" s="31" t="s">
        <v>37</v>
      </c>
      <c r="AI66" s="31" t="s">
        <v>38</v>
      </c>
      <c r="AJ66" s="31" t="s">
        <v>39</v>
      </c>
      <c r="AK66" s="31" t="s">
        <v>40</v>
      </c>
      <c r="AL66" s="31" t="s">
        <v>42</v>
      </c>
      <c r="AM66" s="31" t="s">
        <v>44</v>
      </c>
      <c r="AN66" s="31" t="s">
        <v>45</v>
      </c>
      <c r="AO66" s="31" t="s">
        <v>46</v>
      </c>
      <c r="AP66" s="31" t="s">
        <v>48</v>
      </c>
      <c r="AQ66" s="31" t="s">
        <v>49</v>
      </c>
      <c r="AR66" s="31" t="s">
        <v>50</v>
      </c>
      <c r="AS66" s="31" t="s">
        <v>52</v>
      </c>
      <c r="AT66" s="31" t="s">
        <v>53</v>
      </c>
      <c r="AU66" s="31" t="s">
        <v>54</v>
      </c>
      <c r="AV66" s="31" t="s">
        <v>55</v>
      </c>
      <c r="AW66" s="31" t="s">
        <v>56</v>
      </c>
      <c r="AX66" s="31" t="s">
        <v>57</v>
      </c>
      <c r="AY66" s="31" t="s">
        <v>58</v>
      </c>
      <c r="AZ66" s="31" t="s">
        <v>59</v>
      </c>
      <c r="BA66" s="31" t="s">
        <v>60</v>
      </c>
      <c r="BB66" s="31" t="s">
        <v>61</v>
      </c>
      <c r="BC66" s="31" t="s">
        <v>62</v>
      </c>
      <c r="BD66" s="31" t="s">
        <v>64</v>
      </c>
      <c r="BE66" s="31" t="s">
        <v>65</v>
      </c>
      <c r="BF66" s="31" t="s">
        <v>66</v>
      </c>
      <c r="BG66" s="31" t="s">
        <v>68</v>
      </c>
      <c r="BH66" s="31" t="s">
        <v>69</v>
      </c>
      <c r="BI66" s="31" t="s">
        <v>70</v>
      </c>
      <c r="BJ66" s="31" t="s">
        <v>71</v>
      </c>
      <c r="BK66" s="31" t="s">
        <v>75</v>
      </c>
      <c r="BL66" s="31" t="s">
        <v>76</v>
      </c>
      <c r="BM66" s="73"/>
      <c r="BN66" s="42"/>
      <c r="BO66" s="74"/>
      <c r="BP66" s="75" t="s">
        <v>78</v>
      </c>
      <c r="BQ66" s="41" t="s">
        <v>104</v>
      </c>
      <c r="BR66" s="76" t="s">
        <v>79</v>
      </c>
      <c r="BS66" s="77" t="s">
        <v>105</v>
      </c>
      <c r="BT66" s="78" t="s">
        <v>107</v>
      </c>
      <c r="BU66" s="78"/>
      <c r="BV66" s="74"/>
      <c r="BW66" s="79"/>
      <c r="BX66" s="42"/>
      <c r="BZ66" s="2"/>
    </row>
    <row r="67" spans="1:78" ht="13.5" thickTop="1">
      <c r="A67" s="60" t="s">
        <v>15</v>
      </c>
      <c r="B67" s="37" t="s">
        <v>281</v>
      </c>
      <c r="C67" s="35">
        <f>BM67+BO67+BP67+SUM(BV67:BX67)</f>
        <v>19808.372000000003</v>
      </c>
      <c r="D67" s="34"/>
      <c r="E67" s="34"/>
      <c r="F67" s="34"/>
      <c r="G67" s="34"/>
      <c r="H67" s="34"/>
      <c r="I67" s="34"/>
      <c r="J67" s="34"/>
      <c r="K67" s="34"/>
      <c r="L67" s="36">
        <v>4246.192</v>
      </c>
      <c r="M67" s="35">
        <v>60.438000000000002</v>
      </c>
      <c r="N67" s="35">
        <v>0</v>
      </c>
      <c r="O67" s="35">
        <v>1611.8720000000001</v>
      </c>
      <c r="P67" s="35">
        <v>43.789000000000001</v>
      </c>
      <c r="Q67" s="35">
        <v>0</v>
      </c>
      <c r="R67" s="35">
        <v>0</v>
      </c>
      <c r="S67" s="35">
        <v>3.9289999999999998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0.54900000000000004</v>
      </c>
      <c r="AA67" s="35">
        <v>0.44700000000000001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13.445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1066.9770000000001</v>
      </c>
      <c r="AP67" s="35">
        <v>829.81899999999996</v>
      </c>
      <c r="AQ67" s="35">
        <v>6.0000000000000001E-3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1.698</v>
      </c>
      <c r="BC67" s="35">
        <v>70.391999999999996</v>
      </c>
      <c r="BD67" s="35">
        <v>0</v>
      </c>
      <c r="BE67" s="35">
        <v>30.920999999999999</v>
      </c>
      <c r="BF67" s="35">
        <v>34.006</v>
      </c>
      <c r="BG67" s="35">
        <v>0</v>
      </c>
      <c r="BH67" s="35">
        <v>0</v>
      </c>
      <c r="BI67" s="35">
        <v>2.1970000000000001</v>
      </c>
      <c r="BJ67" s="35">
        <v>0</v>
      </c>
      <c r="BK67" s="35">
        <v>0</v>
      </c>
      <c r="BL67" s="80">
        <v>0</v>
      </c>
      <c r="BM67" s="81">
        <f>SUM(L67:BL67)</f>
        <v>8016.6770000000015</v>
      </c>
      <c r="BN67" s="37"/>
      <c r="BO67" s="142">
        <v>4.2450000000000001</v>
      </c>
      <c r="BP67" s="82">
        <f>BQ67+BT67+BU67</f>
        <v>6646.5829999999996</v>
      </c>
      <c r="BQ67" s="36">
        <f>SUM(BR67:BS67)</f>
        <v>6646.5829999999996</v>
      </c>
      <c r="BR67" s="83">
        <v>645.36</v>
      </c>
      <c r="BS67" s="34">
        <v>6001.223</v>
      </c>
      <c r="BT67" s="84">
        <v>0</v>
      </c>
      <c r="BU67" s="84">
        <v>0</v>
      </c>
      <c r="BV67" s="34">
        <v>5133.05</v>
      </c>
      <c r="BW67" s="85">
        <v>7.8170000000000002</v>
      </c>
      <c r="BX67" s="37">
        <v>0</v>
      </c>
      <c r="BZ67" s="2"/>
    </row>
    <row r="68" spans="1:78">
      <c r="A68" s="60" t="s">
        <v>16</v>
      </c>
      <c r="B68" s="37" t="s">
        <v>265</v>
      </c>
      <c r="C68" s="35">
        <f t="shared" ref="C68:C119" si="4">BM68+BO68+BP68+SUM(BV68:BX68)</f>
        <v>7731.5150000000003</v>
      </c>
      <c r="D68" s="34"/>
      <c r="E68" s="34"/>
      <c r="F68" s="34"/>
      <c r="G68" s="34"/>
      <c r="H68" s="34"/>
      <c r="I68" s="34"/>
      <c r="J68" s="34"/>
      <c r="K68" s="34"/>
      <c r="L68" s="36">
        <v>0</v>
      </c>
      <c r="M68" s="35">
        <v>462.39</v>
      </c>
      <c r="N68" s="35">
        <v>0</v>
      </c>
      <c r="O68" s="35">
        <v>2076.5059999999999</v>
      </c>
      <c r="P68" s="35">
        <v>0</v>
      </c>
      <c r="Q68" s="35">
        <v>0</v>
      </c>
      <c r="R68" s="35">
        <v>0</v>
      </c>
      <c r="S68" s="35">
        <v>1.996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3.2000000000000001E-2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5.6520000000000001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643.93499999999995</v>
      </c>
      <c r="AP68" s="35">
        <v>262.86200000000002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83.01</v>
      </c>
      <c r="BD68" s="35">
        <v>0</v>
      </c>
      <c r="BE68" s="35">
        <v>36.628</v>
      </c>
      <c r="BF68" s="35">
        <v>40.103000000000002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80">
        <v>0</v>
      </c>
      <c r="BM68" s="81">
        <f t="shared" ref="BM68:BM119" si="5">SUM(L68:BL68)</f>
        <v>3613.1140000000005</v>
      </c>
      <c r="BN68" s="37"/>
      <c r="BO68" s="142">
        <v>1784.9770000000001</v>
      </c>
      <c r="BP68" s="82">
        <f t="shared" ref="BP68:BP119" si="6">BQ68+BT68+BU68</f>
        <v>2333.424</v>
      </c>
      <c r="BQ68" s="36">
        <f t="shared" ref="BQ68:BQ119" si="7">SUM(BR68:BS68)</f>
        <v>2333.424</v>
      </c>
      <c r="BR68" s="83">
        <v>105.11</v>
      </c>
      <c r="BS68" s="34">
        <v>2228.3139999999999</v>
      </c>
      <c r="BT68" s="84">
        <v>0</v>
      </c>
      <c r="BU68" s="84">
        <v>0</v>
      </c>
      <c r="BV68" s="34">
        <v>0</v>
      </c>
      <c r="BW68" s="85">
        <v>0</v>
      </c>
      <c r="BX68" s="37">
        <v>0</v>
      </c>
      <c r="BZ68" s="2"/>
    </row>
    <row r="69" spans="1:78">
      <c r="A69" s="60" t="s">
        <v>17</v>
      </c>
      <c r="B69" s="37" t="s">
        <v>270</v>
      </c>
      <c r="C69" s="35">
        <f t="shared" si="4"/>
        <v>1284.8169999999998</v>
      </c>
      <c r="D69" s="34"/>
      <c r="E69" s="34"/>
      <c r="F69" s="34"/>
      <c r="G69" s="34"/>
      <c r="H69" s="34"/>
      <c r="I69" s="34"/>
      <c r="J69" s="34"/>
      <c r="K69" s="34"/>
      <c r="L69" s="36">
        <v>0</v>
      </c>
      <c r="M69" s="35">
        <v>0</v>
      </c>
      <c r="N69" s="35">
        <v>1.0999999999999999E-2</v>
      </c>
      <c r="O69" s="35">
        <v>9.7409999999999997</v>
      </c>
      <c r="P69" s="35">
        <v>2.1789999999999998</v>
      </c>
      <c r="Q69" s="35">
        <v>0</v>
      </c>
      <c r="R69" s="35">
        <v>0</v>
      </c>
      <c r="S69" s="35">
        <v>0.39900000000000002</v>
      </c>
      <c r="T69" s="35">
        <v>0</v>
      </c>
      <c r="U69" s="35">
        <v>0</v>
      </c>
      <c r="V69" s="35">
        <v>0</v>
      </c>
      <c r="W69" s="35">
        <v>0</v>
      </c>
      <c r="X69" s="35">
        <v>97.119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892.65499999999997</v>
      </c>
      <c r="AF69" s="35">
        <v>0</v>
      </c>
      <c r="AG69" s="35">
        <v>0</v>
      </c>
      <c r="AH69" s="35">
        <v>2.8809999999999998</v>
      </c>
      <c r="AI69" s="35">
        <v>2.8759999999999999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82.387</v>
      </c>
      <c r="AP69" s="35">
        <v>3.3860000000000001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8.875</v>
      </c>
      <c r="AX69" s="35">
        <v>0</v>
      </c>
      <c r="AY69" s="35">
        <v>0</v>
      </c>
      <c r="AZ69" s="35">
        <v>1.2949999999999999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80">
        <v>0</v>
      </c>
      <c r="BM69" s="81">
        <f t="shared" si="5"/>
        <v>1103.8039999999999</v>
      </c>
      <c r="BN69" s="37"/>
      <c r="BO69" s="142">
        <v>3.7999999999999999E-2</v>
      </c>
      <c r="BP69" s="82">
        <f t="shared" si="6"/>
        <v>118.85899999999999</v>
      </c>
      <c r="BQ69" s="36">
        <f t="shared" si="7"/>
        <v>118.85899999999999</v>
      </c>
      <c r="BR69" s="83">
        <v>0</v>
      </c>
      <c r="BS69" s="34">
        <v>118.85899999999999</v>
      </c>
      <c r="BT69" s="84">
        <v>0</v>
      </c>
      <c r="BU69" s="84">
        <v>0</v>
      </c>
      <c r="BV69" s="34">
        <v>0</v>
      </c>
      <c r="BW69" s="85">
        <v>62.116</v>
      </c>
      <c r="BX69" s="37">
        <v>0</v>
      </c>
      <c r="BZ69" s="2"/>
    </row>
    <row r="70" spans="1:78">
      <c r="A70" s="60" t="s">
        <v>18</v>
      </c>
      <c r="B70" s="37" t="s">
        <v>146</v>
      </c>
      <c r="C70" s="35">
        <f t="shared" si="4"/>
        <v>33985.781999999999</v>
      </c>
      <c r="D70" s="34"/>
      <c r="E70" s="34"/>
      <c r="F70" s="34"/>
      <c r="G70" s="34"/>
      <c r="H70" s="34"/>
      <c r="I70" s="34"/>
      <c r="J70" s="34"/>
      <c r="K70" s="34"/>
      <c r="L70" s="36">
        <v>944.08799999999997</v>
      </c>
      <c r="M70" s="35">
        <v>364.06799999999998</v>
      </c>
      <c r="N70" s="35">
        <v>0</v>
      </c>
      <c r="O70" s="35">
        <v>1467.28</v>
      </c>
      <c r="P70" s="35">
        <v>160.768</v>
      </c>
      <c r="Q70" s="35">
        <v>0</v>
      </c>
      <c r="R70" s="35">
        <v>0</v>
      </c>
      <c r="S70" s="35">
        <v>5.97</v>
      </c>
      <c r="T70" s="35">
        <v>0</v>
      </c>
      <c r="U70" s="35">
        <v>40.805999999999997</v>
      </c>
      <c r="V70" s="35">
        <v>1.2170000000000001</v>
      </c>
      <c r="W70" s="35">
        <v>0</v>
      </c>
      <c r="X70" s="35">
        <v>0</v>
      </c>
      <c r="Y70" s="35">
        <v>0</v>
      </c>
      <c r="Z70" s="35">
        <v>2.0579999999999998</v>
      </c>
      <c r="AA70" s="35">
        <v>6.4980000000000002</v>
      </c>
      <c r="AB70" s="35">
        <v>0.34799999999999998</v>
      </c>
      <c r="AC70" s="35">
        <v>0</v>
      </c>
      <c r="AD70" s="35">
        <v>0</v>
      </c>
      <c r="AE70" s="35">
        <v>7.6050000000000004</v>
      </c>
      <c r="AF70" s="35">
        <v>60.798999999999999</v>
      </c>
      <c r="AG70" s="35">
        <v>0</v>
      </c>
      <c r="AH70" s="35">
        <v>0</v>
      </c>
      <c r="AI70" s="35">
        <v>250.50700000000001</v>
      </c>
      <c r="AJ70" s="35">
        <v>0</v>
      </c>
      <c r="AK70" s="35">
        <v>3.0150000000000001</v>
      </c>
      <c r="AL70" s="35">
        <v>0</v>
      </c>
      <c r="AM70" s="35">
        <v>0</v>
      </c>
      <c r="AN70" s="35">
        <v>0</v>
      </c>
      <c r="AO70" s="35">
        <v>1764.723</v>
      </c>
      <c r="AP70" s="35">
        <v>1944.5440000000001</v>
      </c>
      <c r="AQ70" s="35">
        <v>0</v>
      </c>
      <c r="AR70" s="35">
        <v>0</v>
      </c>
      <c r="AS70" s="35">
        <v>0</v>
      </c>
      <c r="AT70" s="35">
        <v>0</v>
      </c>
      <c r="AU70" s="35">
        <v>1.296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0.218</v>
      </c>
      <c r="BB70" s="35">
        <v>0</v>
      </c>
      <c r="BC70" s="35">
        <v>275.58600000000001</v>
      </c>
      <c r="BD70" s="35">
        <v>0</v>
      </c>
      <c r="BE70" s="35">
        <v>44.384</v>
      </c>
      <c r="BF70" s="35">
        <v>81.292000000000002</v>
      </c>
      <c r="BG70" s="35">
        <v>2.0569999999999999</v>
      </c>
      <c r="BH70" s="35">
        <v>40.097000000000001</v>
      </c>
      <c r="BI70" s="35">
        <v>19.687999999999999</v>
      </c>
      <c r="BJ70" s="35">
        <v>0</v>
      </c>
      <c r="BK70" s="35">
        <v>0</v>
      </c>
      <c r="BL70" s="80">
        <v>0</v>
      </c>
      <c r="BM70" s="81">
        <f t="shared" si="5"/>
        <v>7488.9120000000003</v>
      </c>
      <c r="BN70" s="37"/>
      <c r="BO70" s="142">
        <v>2957.866</v>
      </c>
      <c r="BP70" s="82">
        <f t="shared" si="6"/>
        <v>23660.356</v>
      </c>
      <c r="BQ70" s="36">
        <f t="shared" si="7"/>
        <v>23660.356</v>
      </c>
      <c r="BR70" s="83">
        <v>228.17400000000001</v>
      </c>
      <c r="BS70" s="34">
        <v>23432.182000000001</v>
      </c>
      <c r="BT70" s="84">
        <v>0</v>
      </c>
      <c r="BU70" s="84">
        <v>0</v>
      </c>
      <c r="BV70" s="34">
        <v>0.95</v>
      </c>
      <c r="BW70" s="85">
        <v>-122.30200000000001</v>
      </c>
      <c r="BX70" s="37">
        <v>0</v>
      </c>
      <c r="BZ70" s="2"/>
    </row>
    <row r="71" spans="1:78">
      <c r="A71" s="60" t="s">
        <v>19</v>
      </c>
      <c r="B71" s="37" t="s">
        <v>282</v>
      </c>
      <c r="C71" s="35">
        <f t="shared" si="4"/>
        <v>12455.237999999998</v>
      </c>
      <c r="D71" s="34"/>
      <c r="E71" s="34"/>
      <c r="F71" s="34"/>
      <c r="G71" s="34"/>
      <c r="H71" s="34"/>
      <c r="I71" s="34"/>
      <c r="J71" s="34"/>
      <c r="K71" s="34"/>
      <c r="L71" s="36">
        <v>0</v>
      </c>
      <c r="M71" s="35">
        <v>55.322000000000003</v>
      </c>
      <c r="N71" s="35">
        <v>0</v>
      </c>
      <c r="O71" s="35">
        <v>50.262</v>
      </c>
      <c r="P71" s="35">
        <v>159.13399999999999</v>
      </c>
      <c r="Q71" s="35">
        <v>0</v>
      </c>
      <c r="R71" s="35">
        <v>0</v>
      </c>
      <c r="S71" s="35">
        <v>0.86099999999999999</v>
      </c>
      <c r="T71" s="35">
        <v>0</v>
      </c>
      <c r="U71" s="35">
        <v>0</v>
      </c>
      <c r="V71" s="35">
        <v>11.375999999999999</v>
      </c>
      <c r="W71" s="35">
        <v>0.104</v>
      </c>
      <c r="X71" s="35">
        <v>0</v>
      </c>
      <c r="Y71" s="35">
        <v>0.03</v>
      </c>
      <c r="Z71" s="35">
        <v>0.81</v>
      </c>
      <c r="AA71" s="35">
        <v>0.29699999999999999</v>
      </c>
      <c r="AB71" s="35">
        <v>2.9039999999999999</v>
      </c>
      <c r="AC71" s="35">
        <v>0</v>
      </c>
      <c r="AD71" s="35">
        <v>0</v>
      </c>
      <c r="AE71" s="35">
        <v>5.82</v>
      </c>
      <c r="AF71" s="35">
        <v>0</v>
      </c>
      <c r="AG71" s="35">
        <v>0</v>
      </c>
      <c r="AH71" s="35">
        <v>0</v>
      </c>
      <c r="AI71" s="35">
        <v>40.581000000000003</v>
      </c>
      <c r="AJ71" s="35">
        <v>0</v>
      </c>
      <c r="AK71" s="35">
        <v>0</v>
      </c>
      <c r="AL71" s="35">
        <v>15.138</v>
      </c>
      <c r="AM71" s="35">
        <v>0</v>
      </c>
      <c r="AN71" s="35">
        <v>0</v>
      </c>
      <c r="AO71" s="35">
        <v>4075.0160000000001</v>
      </c>
      <c r="AP71" s="35">
        <v>1009.241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0.14199999999999999</v>
      </c>
      <c r="AW71" s="35">
        <v>0</v>
      </c>
      <c r="AX71" s="35">
        <v>0</v>
      </c>
      <c r="AY71" s="35">
        <v>0</v>
      </c>
      <c r="AZ71" s="35">
        <v>0</v>
      </c>
      <c r="BA71" s="35">
        <v>7.1999999999999995E-2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885.70899999999995</v>
      </c>
      <c r="BH71" s="35">
        <v>0</v>
      </c>
      <c r="BI71" s="35">
        <v>3.125</v>
      </c>
      <c r="BJ71" s="35">
        <v>0</v>
      </c>
      <c r="BK71" s="35">
        <v>0</v>
      </c>
      <c r="BL71" s="80">
        <v>0</v>
      </c>
      <c r="BM71" s="81">
        <f t="shared" si="5"/>
        <v>6315.9439999999995</v>
      </c>
      <c r="BN71" s="37"/>
      <c r="BO71" s="142">
        <v>46.869</v>
      </c>
      <c r="BP71" s="82">
        <f t="shared" si="6"/>
        <v>6056.4459999999999</v>
      </c>
      <c r="BQ71" s="36">
        <f t="shared" si="7"/>
        <v>6056.4459999999999</v>
      </c>
      <c r="BR71" s="83">
        <v>443.25299999999999</v>
      </c>
      <c r="BS71" s="34">
        <v>5613.1930000000002</v>
      </c>
      <c r="BT71" s="84">
        <v>0</v>
      </c>
      <c r="BU71" s="84">
        <v>0</v>
      </c>
      <c r="BV71" s="34">
        <v>0</v>
      </c>
      <c r="BW71" s="85">
        <v>35.978999999999999</v>
      </c>
      <c r="BX71" s="37">
        <v>0</v>
      </c>
      <c r="BZ71" s="2"/>
    </row>
    <row r="72" spans="1:78">
      <c r="A72" s="60" t="s">
        <v>20</v>
      </c>
      <c r="B72" s="37" t="s">
        <v>283</v>
      </c>
      <c r="C72" s="35">
        <f t="shared" si="4"/>
        <v>1547.383</v>
      </c>
      <c r="D72" s="34"/>
      <c r="E72" s="34"/>
      <c r="F72" s="34"/>
      <c r="G72" s="34"/>
      <c r="H72" s="34"/>
      <c r="I72" s="34"/>
      <c r="J72" s="34"/>
      <c r="K72" s="34"/>
      <c r="L72" s="36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236.85400000000001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2.085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80">
        <v>0</v>
      </c>
      <c r="BM72" s="81">
        <f t="shared" si="5"/>
        <v>238.93900000000002</v>
      </c>
      <c r="BN72" s="37"/>
      <c r="BO72" s="142">
        <v>0</v>
      </c>
      <c r="BP72" s="82">
        <f t="shared" si="6"/>
        <v>1240.4939999999999</v>
      </c>
      <c r="BQ72" s="36">
        <f t="shared" si="7"/>
        <v>1240.4939999999999</v>
      </c>
      <c r="BR72" s="83">
        <v>0</v>
      </c>
      <c r="BS72" s="34">
        <v>1240.4939999999999</v>
      </c>
      <c r="BT72" s="84">
        <v>0</v>
      </c>
      <c r="BU72" s="84">
        <v>0</v>
      </c>
      <c r="BV72" s="34">
        <v>0</v>
      </c>
      <c r="BW72" s="85">
        <v>67.95</v>
      </c>
      <c r="BX72" s="37">
        <v>0</v>
      </c>
      <c r="BZ72" s="2"/>
    </row>
    <row r="73" spans="1:78">
      <c r="A73" s="60" t="s">
        <v>21</v>
      </c>
      <c r="B73" s="37" t="s">
        <v>204</v>
      </c>
      <c r="C73" s="35">
        <f t="shared" si="4"/>
        <v>4961.3389999999999</v>
      </c>
      <c r="D73" s="34"/>
      <c r="E73" s="34"/>
      <c r="F73" s="34"/>
      <c r="G73" s="34"/>
      <c r="H73" s="34"/>
      <c r="I73" s="34"/>
      <c r="J73" s="34"/>
      <c r="K73" s="34"/>
      <c r="L73" s="36">
        <v>0</v>
      </c>
      <c r="M73" s="35">
        <v>0</v>
      </c>
      <c r="N73" s="35">
        <v>0</v>
      </c>
      <c r="O73" s="35">
        <v>12.946</v>
      </c>
      <c r="P73" s="35">
        <v>7.0990000000000002</v>
      </c>
      <c r="Q73" s="35">
        <v>0</v>
      </c>
      <c r="R73" s="35">
        <v>626.25699999999995</v>
      </c>
      <c r="S73" s="35">
        <v>35.274999999999999</v>
      </c>
      <c r="T73" s="35">
        <v>0</v>
      </c>
      <c r="U73" s="35">
        <v>4.3869999999999996</v>
      </c>
      <c r="V73" s="35">
        <v>0.51700000000000002</v>
      </c>
      <c r="W73" s="35">
        <v>0</v>
      </c>
      <c r="X73" s="35">
        <v>0</v>
      </c>
      <c r="Y73" s="35">
        <v>17.568000000000001</v>
      </c>
      <c r="Z73" s="35">
        <v>0.28399999999999997</v>
      </c>
      <c r="AA73" s="35">
        <v>267.36500000000001</v>
      </c>
      <c r="AB73" s="35">
        <v>6.9130000000000003</v>
      </c>
      <c r="AC73" s="35">
        <v>0</v>
      </c>
      <c r="AD73" s="35">
        <v>12.656000000000001</v>
      </c>
      <c r="AE73" s="35">
        <v>0</v>
      </c>
      <c r="AF73" s="35">
        <v>0.57399999999999995</v>
      </c>
      <c r="AG73" s="35">
        <v>0</v>
      </c>
      <c r="AH73" s="35">
        <v>0</v>
      </c>
      <c r="AI73" s="35">
        <v>8.7070000000000007</v>
      </c>
      <c r="AJ73" s="35">
        <v>0</v>
      </c>
      <c r="AK73" s="35">
        <v>0</v>
      </c>
      <c r="AL73" s="35">
        <v>6.5229999999999997</v>
      </c>
      <c r="AM73" s="35">
        <v>3.0000000000000001E-3</v>
      </c>
      <c r="AN73" s="35">
        <v>0</v>
      </c>
      <c r="AO73" s="35">
        <v>34.259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3.4000000000000002E-2</v>
      </c>
      <c r="AV73" s="35">
        <v>0</v>
      </c>
      <c r="AW73" s="35">
        <v>0</v>
      </c>
      <c r="AX73" s="35">
        <v>0.501</v>
      </c>
      <c r="AY73" s="35">
        <v>0</v>
      </c>
      <c r="AZ73" s="35">
        <v>1.395</v>
      </c>
      <c r="BA73" s="35">
        <v>0</v>
      </c>
      <c r="BB73" s="35">
        <v>0</v>
      </c>
      <c r="BC73" s="35">
        <v>367.983</v>
      </c>
      <c r="BD73" s="35">
        <v>0.22900000000000001</v>
      </c>
      <c r="BE73" s="35">
        <v>1.3979999999999999</v>
      </c>
      <c r="BF73" s="35">
        <v>27.231000000000002</v>
      </c>
      <c r="BG73" s="35">
        <v>54.48</v>
      </c>
      <c r="BH73" s="35">
        <v>13.561</v>
      </c>
      <c r="BI73" s="35">
        <v>20.34</v>
      </c>
      <c r="BJ73" s="35">
        <v>0</v>
      </c>
      <c r="BK73" s="35">
        <v>0</v>
      </c>
      <c r="BL73" s="80">
        <v>0</v>
      </c>
      <c r="BM73" s="81">
        <f t="shared" si="5"/>
        <v>1528.4849999999997</v>
      </c>
      <c r="BN73" s="37"/>
      <c r="BO73" s="142">
        <v>994.46400000000006</v>
      </c>
      <c r="BP73" s="82">
        <f t="shared" si="6"/>
        <v>2437.442</v>
      </c>
      <c r="BQ73" s="36">
        <f t="shared" si="7"/>
        <v>2437.442</v>
      </c>
      <c r="BR73" s="83">
        <v>0</v>
      </c>
      <c r="BS73" s="34">
        <v>2437.442</v>
      </c>
      <c r="BT73" s="84">
        <v>0</v>
      </c>
      <c r="BU73" s="84">
        <v>0</v>
      </c>
      <c r="BV73" s="34">
        <v>0</v>
      </c>
      <c r="BW73" s="85">
        <v>0.94799999999999995</v>
      </c>
      <c r="BX73" s="37">
        <v>0</v>
      </c>
      <c r="BZ73" s="2"/>
    </row>
    <row r="74" spans="1:78">
      <c r="A74" s="60" t="s">
        <v>22</v>
      </c>
      <c r="B74" s="37" t="s">
        <v>284</v>
      </c>
      <c r="C74" s="35">
        <f t="shared" si="4"/>
        <v>3128.6209999999996</v>
      </c>
      <c r="D74" s="34"/>
      <c r="E74" s="34"/>
      <c r="F74" s="34"/>
      <c r="G74" s="34"/>
      <c r="H74" s="34"/>
      <c r="I74" s="34"/>
      <c r="J74" s="34"/>
      <c r="K74" s="34"/>
      <c r="L74" s="36">
        <v>0</v>
      </c>
      <c r="M74" s="35">
        <v>0</v>
      </c>
      <c r="N74" s="35">
        <v>0</v>
      </c>
      <c r="O74" s="35">
        <v>0</v>
      </c>
      <c r="P74" s="35">
        <v>8.2490000000000006</v>
      </c>
      <c r="Q74" s="35">
        <v>0</v>
      </c>
      <c r="R74" s="35">
        <v>0</v>
      </c>
      <c r="S74" s="35">
        <v>182.762</v>
      </c>
      <c r="T74" s="35">
        <v>0</v>
      </c>
      <c r="U74" s="35">
        <v>0</v>
      </c>
      <c r="V74" s="35">
        <v>0</v>
      </c>
      <c r="W74" s="35">
        <v>0</v>
      </c>
      <c r="X74" s="35">
        <v>2.4609999999999999</v>
      </c>
      <c r="Y74" s="35">
        <v>6.7060000000000004</v>
      </c>
      <c r="Z74" s="35">
        <v>68.296999999999997</v>
      </c>
      <c r="AA74" s="35">
        <v>6.02</v>
      </c>
      <c r="AB74" s="35">
        <v>0</v>
      </c>
      <c r="AC74" s="35">
        <v>0</v>
      </c>
      <c r="AD74" s="35">
        <v>0</v>
      </c>
      <c r="AE74" s="35">
        <v>2519.83</v>
      </c>
      <c r="AF74" s="35">
        <v>0</v>
      </c>
      <c r="AG74" s="35">
        <v>0</v>
      </c>
      <c r="AH74" s="35">
        <v>0</v>
      </c>
      <c r="AI74" s="35">
        <v>47.616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28.646000000000001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3.0619999999999998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30.225000000000001</v>
      </c>
      <c r="BH74" s="35">
        <v>0</v>
      </c>
      <c r="BI74" s="35">
        <v>0.19600000000000001</v>
      </c>
      <c r="BJ74" s="35">
        <v>0</v>
      </c>
      <c r="BK74" s="35">
        <v>0</v>
      </c>
      <c r="BL74" s="80">
        <v>0</v>
      </c>
      <c r="BM74" s="81">
        <f t="shared" si="5"/>
        <v>2904.0699999999997</v>
      </c>
      <c r="BN74" s="37"/>
      <c r="BO74" s="142">
        <v>0</v>
      </c>
      <c r="BP74" s="82">
        <f t="shared" si="6"/>
        <v>119.946</v>
      </c>
      <c r="BQ74" s="36">
        <f t="shared" si="7"/>
        <v>119.946</v>
      </c>
      <c r="BR74" s="83">
        <v>0</v>
      </c>
      <c r="BS74" s="34">
        <v>119.946</v>
      </c>
      <c r="BT74" s="84">
        <v>0</v>
      </c>
      <c r="BU74" s="84">
        <v>0</v>
      </c>
      <c r="BV74" s="34">
        <v>0</v>
      </c>
      <c r="BW74" s="85">
        <v>104.605</v>
      </c>
      <c r="BX74" s="37">
        <v>0</v>
      </c>
      <c r="BZ74" s="2"/>
    </row>
    <row r="75" spans="1:78">
      <c r="A75" s="60" t="s">
        <v>23</v>
      </c>
      <c r="B75" s="37" t="s">
        <v>285</v>
      </c>
      <c r="C75" s="35">
        <f t="shared" si="4"/>
        <v>21950.151999999998</v>
      </c>
      <c r="D75" s="34"/>
      <c r="E75" s="34"/>
      <c r="F75" s="34"/>
      <c r="G75" s="34"/>
      <c r="H75" s="34"/>
      <c r="I75" s="34"/>
      <c r="J75" s="34"/>
      <c r="K75" s="34"/>
      <c r="L75" s="36">
        <v>2.6019999999999999</v>
      </c>
      <c r="M75" s="35">
        <v>696.05700000000002</v>
      </c>
      <c r="N75" s="35">
        <v>11.3</v>
      </c>
      <c r="O75" s="35">
        <v>47.219000000000001</v>
      </c>
      <c r="P75" s="35">
        <v>23.54</v>
      </c>
      <c r="Q75" s="35">
        <v>0.16800000000000001</v>
      </c>
      <c r="R75" s="35">
        <v>1.679</v>
      </c>
      <c r="S75" s="35">
        <v>9.0709999999999997</v>
      </c>
      <c r="T75" s="35">
        <v>0</v>
      </c>
      <c r="U75" s="35">
        <v>7.6269999999999998</v>
      </c>
      <c r="V75" s="35">
        <v>2.1280000000000001</v>
      </c>
      <c r="W75" s="35">
        <v>1.9279999999999999</v>
      </c>
      <c r="X75" s="35">
        <v>28.369</v>
      </c>
      <c r="Y75" s="35">
        <v>8.0039999999999996</v>
      </c>
      <c r="Z75" s="35">
        <v>0.19900000000000001</v>
      </c>
      <c r="AA75" s="35">
        <v>1.9059999999999999</v>
      </c>
      <c r="AB75" s="35">
        <v>2.3660000000000001</v>
      </c>
      <c r="AC75" s="35">
        <v>3270.2689999999998</v>
      </c>
      <c r="AD75" s="35">
        <v>17.219000000000001</v>
      </c>
      <c r="AE75" s="35">
        <v>413.84500000000003</v>
      </c>
      <c r="AF75" s="35">
        <v>33.457999999999998</v>
      </c>
      <c r="AG75" s="35">
        <v>27.765000000000001</v>
      </c>
      <c r="AH75" s="35">
        <v>110.809</v>
      </c>
      <c r="AI75" s="35">
        <v>130.62899999999999</v>
      </c>
      <c r="AJ75" s="35">
        <v>2930.357</v>
      </c>
      <c r="AK75" s="35">
        <v>162.482</v>
      </c>
      <c r="AL75" s="35">
        <v>1217.8050000000001</v>
      </c>
      <c r="AM75" s="35">
        <v>0.32400000000000001</v>
      </c>
      <c r="AN75" s="35">
        <v>3.2629999999999999</v>
      </c>
      <c r="AO75" s="35">
        <v>165.15600000000001</v>
      </c>
      <c r="AP75" s="35">
        <v>25.541</v>
      </c>
      <c r="AQ75" s="35">
        <v>12.744</v>
      </c>
      <c r="AR75" s="35">
        <v>40.773000000000003</v>
      </c>
      <c r="AS75" s="35">
        <v>2.7970000000000002</v>
      </c>
      <c r="AT75" s="35">
        <v>23.009</v>
      </c>
      <c r="AU75" s="35">
        <v>4.5960000000000001</v>
      </c>
      <c r="AV75" s="35">
        <v>1.774</v>
      </c>
      <c r="AW75" s="35">
        <v>11.023</v>
      </c>
      <c r="AX75" s="35">
        <v>7.4409999999999998</v>
      </c>
      <c r="AY75" s="35">
        <v>0.17899999999999999</v>
      </c>
      <c r="AZ75" s="35">
        <v>35.933</v>
      </c>
      <c r="BA75" s="35">
        <v>48.228000000000002</v>
      </c>
      <c r="BB75" s="35">
        <v>22.439</v>
      </c>
      <c r="BC75" s="35">
        <v>421.39699999999999</v>
      </c>
      <c r="BD75" s="35">
        <v>2.1850000000000001</v>
      </c>
      <c r="BE75" s="35">
        <v>30.585999999999999</v>
      </c>
      <c r="BF75" s="35">
        <v>40.398000000000003</v>
      </c>
      <c r="BG75" s="35">
        <v>5.258</v>
      </c>
      <c r="BH75" s="35">
        <v>8.4559999999999995</v>
      </c>
      <c r="BI75" s="35">
        <v>40.576999999999998</v>
      </c>
      <c r="BJ75" s="35">
        <v>0</v>
      </c>
      <c r="BK75" s="35">
        <v>0</v>
      </c>
      <c r="BL75" s="80">
        <v>0</v>
      </c>
      <c r="BM75" s="81">
        <f t="shared" si="5"/>
        <v>10112.877999999999</v>
      </c>
      <c r="BN75" s="37"/>
      <c r="BO75" s="142">
        <v>8129.0739999999996</v>
      </c>
      <c r="BP75" s="82">
        <f t="shared" si="6"/>
        <v>3668.558</v>
      </c>
      <c r="BQ75" s="36">
        <f t="shared" si="7"/>
        <v>3668.558</v>
      </c>
      <c r="BR75" s="83">
        <v>0</v>
      </c>
      <c r="BS75" s="34">
        <v>3668.558</v>
      </c>
      <c r="BT75" s="84">
        <v>0</v>
      </c>
      <c r="BU75" s="84">
        <v>0</v>
      </c>
      <c r="BV75" s="34">
        <v>0</v>
      </c>
      <c r="BW75" s="85">
        <v>39.642000000000003</v>
      </c>
      <c r="BX75" s="37">
        <v>0</v>
      </c>
      <c r="BZ75" s="2"/>
    </row>
    <row r="76" spans="1:78">
      <c r="A76" s="60" t="s">
        <v>24</v>
      </c>
      <c r="B76" s="37" t="s">
        <v>147</v>
      </c>
      <c r="C76" s="35">
        <f t="shared" si="4"/>
        <v>6073.2169999999996</v>
      </c>
      <c r="D76" s="34"/>
      <c r="E76" s="34"/>
      <c r="F76" s="34"/>
      <c r="G76" s="34"/>
      <c r="H76" s="34"/>
      <c r="I76" s="34"/>
      <c r="J76" s="34"/>
      <c r="K76" s="34"/>
      <c r="L76" s="36">
        <v>426.06</v>
      </c>
      <c r="M76" s="35">
        <v>0</v>
      </c>
      <c r="N76" s="35">
        <v>0.188</v>
      </c>
      <c r="O76" s="35">
        <v>237.267</v>
      </c>
      <c r="P76" s="35">
        <v>296.06</v>
      </c>
      <c r="Q76" s="35">
        <v>0.11600000000000001</v>
      </c>
      <c r="R76" s="35">
        <v>5.2329999999999997</v>
      </c>
      <c r="S76" s="35">
        <v>10.712999999999999</v>
      </c>
      <c r="T76" s="35">
        <v>0</v>
      </c>
      <c r="U76" s="35">
        <v>472.52</v>
      </c>
      <c r="V76" s="35">
        <v>100.631</v>
      </c>
      <c r="W76" s="35">
        <v>109.76600000000001</v>
      </c>
      <c r="X76" s="35">
        <v>0.38700000000000001</v>
      </c>
      <c r="Y76" s="35">
        <v>2.8180000000000001</v>
      </c>
      <c r="Z76" s="35">
        <v>2.6859999999999999</v>
      </c>
      <c r="AA76" s="35">
        <v>216.18700000000001</v>
      </c>
      <c r="AB76" s="35">
        <v>29.625</v>
      </c>
      <c r="AC76" s="35">
        <v>0.51400000000000001</v>
      </c>
      <c r="AD76" s="35">
        <v>0</v>
      </c>
      <c r="AE76" s="35">
        <v>864.81500000000005</v>
      </c>
      <c r="AF76" s="35">
        <v>48.308</v>
      </c>
      <c r="AG76" s="35">
        <v>2.9780000000000002</v>
      </c>
      <c r="AH76" s="35">
        <v>0.93200000000000005</v>
      </c>
      <c r="AI76" s="35">
        <v>23.277000000000001</v>
      </c>
      <c r="AJ76" s="35">
        <v>0.85399999999999998</v>
      </c>
      <c r="AK76" s="35">
        <v>2.3159999999999998</v>
      </c>
      <c r="AL76" s="35">
        <v>6.9160000000000004</v>
      </c>
      <c r="AM76" s="35">
        <v>0.27</v>
      </c>
      <c r="AN76" s="35">
        <v>0.97899999999999998</v>
      </c>
      <c r="AO76" s="35">
        <v>297.98899999999998</v>
      </c>
      <c r="AP76" s="35">
        <v>16.742000000000001</v>
      </c>
      <c r="AQ76" s="35">
        <v>3.3000000000000002E-2</v>
      </c>
      <c r="AR76" s="35">
        <v>0</v>
      </c>
      <c r="AS76" s="35">
        <v>0.128</v>
      </c>
      <c r="AT76" s="35">
        <v>0</v>
      </c>
      <c r="AU76" s="35">
        <v>0</v>
      </c>
      <c r="AV76" s="35">
        <v>7.6999999999999999E-2</v>
      </c>
      <c r="AW76" s="35">
        <v>8.3019999999999996</v>
      </c>
      <c r="AX76" s="35">
        <v>1.964</v>
      </c>
      <c r="AY76" s="35">
        <v>4.9000000000000002E-2</v>
      </c>
      <c r="AZ76" s="35">
        <v>0.38800000000000001</v>
      </c>
      <c r="BA76" s="35">
        <v>0.86799999999999999</v>
      </c>
      <c r="BB76" s="35">
        <v>441.95499999999998</v>
      </c>
      <c r="BC76" s="35">
        <v>95.43</v>
      </c>
      <c r="BD76" s="35">
        <v>4.78</v>
      </c>
      <c r="BE76" s="35">
        <v>27.306000000000001</v>
      </c>
      <c r="BF76" s="35">
        <v>312.42399999999998</v>
      </c>
      <c r="BG76" s="35">
        <v>45.63</v>
      </c>
      <c r="BH76" s="35">
        <v>0</v>
      </c>
      <c r="BI76" s="35">
        <v>79.200999999999993</v>
      </c>
      <c r="BJ76" s="35">
        <v>0</v>
      </c>
      <c r="BK76" s="35">
        <v>0</v>
      </c>
      <c r="BL76" s="80">
        <v>0</v>
      </c>
      <c r="BM76" s="81">
        <f t="shared" si="5"/>
        <v>4195.6819999999998</v>
      </c>
      <c r="BN76" s="37"/>
      <c r="BO76" s="142">
        <v>0</v>
      </c>
      <c r="BP76" s="82">
        <f t="shared" si="6"/>
        <v>1854.5039999999999</v>
      </c>
      <c r="BQ76" s="36">
        <f t="shared" si="7"/>
        <v>1854.5039999999999</v>
      </c>
      <c r="BR76" s="83">
        <v>0</v>
      </c>
      <c r="BS76" s="34">
        <v>1854.5039999999999</v>
      </c>
      <c r="BT76" s="84">
        <v>0</v>
      </c>
      <c r="BU76" s="84">
        <v>0</v>
      </c>
      <c r="BV76" s="34">
        <v>0</v>
      </c>
      <c r="BW76" s="85">
        <v>23.030999999999999</v>
      </c>
      <c r="BX76" s="37">
        <v>0</v>
      </c>
      <c r="BZ76" s="2"/>
    </row>
    <row r="77" spans="1:78">
      <c r="A77" s="60" t="s">
        <v>25</v>
      </c>
      <c r="B77" s="37" t="s">
        <v>132</v>
      </c>
      <c r="C77" s="35">
        <f t="shared" si="4"/>
        <v>1959.0540000000001</v>
      </c>
      <c r="D77" s="34"/>
      <c r="E77" s="34"/>
      <c r="F77" s="34"/>
      <c r="G77" s="34"/>
      <c r="H77" s="34"/>
      <c r="I77" s="34"/>
      <c r="J77" s="34"/>
      <c r="K77" s="34"/>
      <c r="L77" s="36">
        <v>28.082999999999998</v>
      </c>
      <c r="M77" s="35">
        <v>0</v>
      </c>
      <c r="N77" s="35">
        <v>0</v>
      </c>
      <c r="O77" s="35">
        <v>4.12</v>
      </c>
      <c r="P77" s="35">
        <v>2.3879999999999999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0.27500000000000002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5.8769999999999998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0.58799999999999997</v>
      </c>
      <c r="AZ77" s="35">
        <v>0</v>
      </c>
      <c r="BA77" s="35">
        <v>0</v>
      </c>
      <c r="BB77" s="35">
        <v>0</v>
      </c>
      <c r="BC77" s="35">
        <v>9.0350000000000001</v>
      </c>
      <c r="BD77" s="35">
        <v>0</v>
      </c>
      <c r="BE77" s="35">
        <v>0.126</v>
      </c>
      <c r="BF77" s="35">
        <v>284.89499999999998</v>
      </c>
      <c r="BG77" s="35">
        <v>0.17599999999999999</v>
      </c>
      <c r="BH77" s="35">
        <v>3.4079999999999999</v>
      </c>
      <c r="BI77" s="35">
        <v>8.8999999999999996E-2</v>
      </c>
      <c r="BJ77" s="35">
        <v>0</v>
      </c>
      <c r="BK77" s="35">
        <v>0</v>
      </c>
      <c r="BL77" s="80">
        <v>0</v>
      </c>
      <c r="BM77" s="81">
        <f t="shared" si="5"/>
        <v>339.06</v>
      </c>
      <c r="BN77" s="37"/>
      <c r="BO77" s="142">
        <v>6.71</v>
      </c>
      <c r="BP77" s="82">
        <f t="shared" si="6"/>
        <v>1538.029</v>
      </c>
      <c r="BQ77" s="36">
        <f t="shared" si="7"/>
        <v>1538.029</v>
      </c>
      <c r="BR77" s="83">
        <v>0</v>
      </c>
      <c r="BS77" s="34">
        <v>1538.029</v>
      </c>
      <c r="BT77" s="84">
        <v>0</v>
      </c>
      <c r="BU77" s="84">
        <v>0</v>
      </c>
      <c r="BV77" s="34">
        <v>0</v>
      </c>
      <c r="BW77" s="85">
        <v>75.254999999999995</v>
      </c>
      <c r="BX77" s="37">
        <v>0</v>
      </c>
      <c r="BZ77" s="2"/>
    </row>
    <row r="78" spans="1:78">
      <c r="A78" s="60" t="s">
        <v>26</v>
      </c>
      <c r="B78" s="37" t="s">
        <v>133</v>
      </c>
      <c r="C78" s="35">
        <f t="shared" si="4"/>
        <v>3699.8550000000005</v>
      </c>
      <c r="D78" s="34"/>
      <c r="E78" s="34"/>
      <c r="F78" s="34"/>
      <c r="G78" s="34"/>
      <c r="H78" s="34"/>
      <c r="I78" s="34"/>
      <c r="J78" s="34"/>
      <c r="K78" s="34"/>
      <c r="L78" s="36">
        <v>0</v>
      </c>
      <c r="M78" s="35">
        <v>0</v>
      </c>
      <c r="N78" s="35">
        <v>0</v>
      </c>
      <c r="O78" s="35">
        <v>93.013000000000005</v>
      </c>
      <c r="P78" s="35">
        <v>234.31800000000001</v>
      </c>
      <c r="Q78" s="35">
        <v>4.8000000000000001E-2</v>
      </c>
      <c r="R78" s="35">
        <v>4.4999999999999998E-2</v>
      </c>
      <c r="S78" s="35">
        <v>35.231000000000002</v>
      </c>
      <c r="T78" s="35">
        <v>0</v>
      </c>
      <c r="U78" s="35">
        <v>0</v>
      </c>
      <c r="V78" s="35">
        <v>0</v>
      </c>
      <c r="W78" s="35">
        <v>0</v>
      </c>
      <c r="X78" s="35">
        <v>18.728000000000002</v>
      </c>
      <c r="Y78" s="35">
        <v>24.093</v>
      </c>
      <c r="Z78" s="35">
        <v>0.20399999999999999</v>
      </c>
      <c r="AA78" s="35">
        <v>0</v>
      </c>
      <c r="AB78" s="35">
        <v>13.243</v>
      </c>
      <c r="AC78" s="35">
        <v>0</v>
      </c>
      <c r="AD78" s="35">
        <v>1022.338</v>
      </c>
      <c r="AE78" s="35">
        <v>841.97</v>
      </c>
      <c r="AF78" s="35">
        <v>0</v>
      </c>
      <c r="AG78" s="35">
        <v>0</v>
      </c>
      <c r="AH78" s="35">
        <v>0</v>
      </c>
      <c r="AI78" s="35">
        <v>12.983000000000001</v>
      </c>
      <c r="AJ78" s="35">
        <v>1021.864</v>
      </c>
      <c r="AK78" s="35">
        <v>0</v>
      </c>
      <c r="AL78" s="35">
        <v>0</v>
      </c>
      <c r="AM78" s="35">
        <v>5.3999999999999999E-2</v>
      </c>
      <c r="AN78" s="35">
        <v>0</v>
      </c>
      <c r="AO78" s="35">
        <v>87.05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0.376</v>
      </c>
      <c r="AW78" s="35">
        <v>9.3239999999999998</v>
      </c>
      <c r="AX78" s="35">
        <v>0</v>
      </c>
      <c r="AY78" s="35">
        <v>0</v>
      </c>
      <c r="AZ78" s="35">
        <v>0</v>
      </c>
      <c r="BA78" s="35">
        <v>0</v>
      </c>
      <c r="BB78" s="35">
        <v>0.223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0.16300000000000001</v>
      </c>
      <c r="BJ78" s="35">
        <v>0</v>
      </c>
      <c r="BK78" s="35">
        <v>0</v>
      </c>
      <c r="BL78" s="80">
        <v>0</v>
      </c>
      <c r="BM78" s="81">
        <f t="shared" si="5"/>
        <v>3415.2680000000005</v>
      </c>
      <c r="BN78" s="37"/>
      <c r="BO78" s="142">
        <v>0</v>
      </c>
      <c r="BP78" s="82">
        <f t="shared" si="6"/>
        <v>198.876</v>
      </c>
      <c r="BQ78" s="36">
        <f t="shared" si="7"/>
        <v>198.876</v>
      </c>
      <c r="BR78" s="83">
        <v>0</v>
      </c>
      <c r="BS78" s="34">
        <v>198.876</v>
      </c>
      <c r="BT78" s="84">
        <v>0</v>
      </c>
      <c r="BU78" s="84">
        <v>0</v>
      </c>
      <c r="BV78" s="34">
        <v>0</v>
      </c>
      <c r="BW78" s="85">
        <v>85.710999999999999</v>
      </c>
      <c r="BX78" s="37">
        <v>0</v>
      </c>
      <c r="BZ78" s="2"/>
    </row>
    <row r="79" spans="1:78">
      <c r="A79" s="60" t="s">
        <v>27</v>
      </c>
      <c r="B79" s="37" t="s">
        <v>286</v>
      </c>
      <c r="C79" s="35">
        <f t="shared" si="4"/>
        <v>7943.0539999999992</v>
      </c>
      <c r="D79" s="34"/>
      <c r="E79" s="34"/>
      <c r="F79" s="34"/>
      <c r="G79" s="34"/>
      <c r="H79" s="34"/>
      <c r="I79" s="34"/>
      <c r="J79" s="34"/>
      <c r="K79" s="34"/>
      <c r="L79" s="36">
        <v>0</v>
      </c>
      <c r="M79" s="35">
        <v>0</v>
      </c>
      <c r="N79" s="35">
        <v>0</v>
      </c>
      <c r="O79" s="35">
        <v>4.4809999999999999</v>
      </c>
      <c r="P79" s="35">
        <v>162.935</v>
      </c>
      <c r="Q79" s="35">
        <v>2E-3</v>
      </c>
      <c r="R79" s="35">
        <v>8.5000000000000006E-2</v>
      </c>
      <c r="S79" s="35">
        <v>23.815000000000001</v>
      </c>
      <c r="T79" s="35">
        <v>0</v>
      </c>
      <c r="U79" s="35">
        <v>0</v>
      </c>
      <c r="V79" s="35">
        <v>0</v>
      </c>
      <c r="W79" s="35">
        <v>0</v>
      </c>
      <c r="X79" s="35">
        <v>237.47300000000001</v>
      </c>
      <c r="Y79" s="35">
        <v>105.29900000000001</v>
      </c>
      <c r="Z79" s="35">
        <v>0.45100000000000001</v>
      </c>
      <c r="AA79" s="35">
        <v>0.54600000000000004</v>
      </c>
      <c r="AB79" s="35">
        <v>0</v>
      </c>
      <c r="AC79" s="35">
        <v>0</v>
      </c>
      <c r="AD79" s="35">
        <v>0</v>
      </c>
      <c r="AE79" s="35">
        <v>5327.268</v>
      </c>
      <c r="AF79" s="35">
        <v>0.218</v>
      </c>
      <c r="AG79" s="35">
        <v>0</v>
      </c>
      <c r="AH79" s="35">
        <v>8.5790000000000006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646.65800000000002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63.914000000000001</v>
      </c>
      <c r="AX79" s="35">
        <v>0</v>
      </c>
      <c r="AY79" s="35">
        <v>0</v>
      </c>
      <c r="AZ79" s="35">
        <v>6.19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0.41499999999999998</v>
      </c>
      <c r="BJ79" s="35">
        <v>0</v>
      </c>
      <c r="BK79" s="35">
        <v>0</v>
      </c>
      <c r="BL79" s="80">
        <v>0</v>
      </c>
      <c r="BM79" s="81">
        <f t="shared" si="5"/>
        <v>6588.3289999999997</v>
      </c>
      <c r="BN79" s="37"/>
      <c r="BO79" s="142">
        <v>0</v>
      </c>
      <c r="BP79" s="82">
        <f t="shared" si="6"/>
        <v>226.672</v>
      </c>
      <c r="BQ79" s="36">
        <f t="shared" si="7"/>
        <v>226.672</v>
      </c>
      <c r="BR79" s="83">
        <v>0</v>
      </c>
      <c r="BS79" s="34">
        <v>226.672</v>
      </c>
      <c r="BT79" s="84">
        <v>0</v>
      </c>
      <c r="BU79" s="84">
        <v>0</v>
      </c>
      <c r="BV79" s="34">
        <v>0</v>
      </c>
      <c r="BW79" s="85">
        <v>1128.0530000000001</v>
      </c>
      <c r="BX79" s="37">
        <v>0</v>
      </c>
      <c r="BZ79" s="2"/>
    </row>
    <row r="80" spans="1:78">
      <c r="A80" s="60" t="s">
        <v>28</v>
      </c>
      <c r="B80" s="37" t="s">
        <v>134</v>
      </c>
      <c r="C80" s="35">
        <f t="shared" si="4"/>
        <v>9586.8179999999993</v>
      </c>
      <c r="D80" s="34"/>
      <c r="E80" s="34"/>
      <c r="F80" s="34"/>
      <c r="G80" s="34"/>
      <c r="H80" s="34"/>
      <c r="I80" s="34"/>
      <c r="J80" s="34"/>
      <c r="K80" s="34"/>
      <c r="L80" s="36">
        <v>7.8E-2</v>
      </c>
      <c r="M80" s="35">
        <v>0</v>
      </c>
      <c r="N80" s="35">
        <v>0.22700000000000001</v>
      </c>
      <c r="O80" s="35">
        <v>448.82299999999998</v>
      </c>
      <c r="P80" s="35">
        <v>51.572000000000003</v>
      </c>
      <c r="Q80" s="35">
        <v>5.2999999999999999E-2</v>
      </c>
      <c r="R80" s="35">
        <v>5.4560000000000004</v>
      </c>
      <c r="S80" s="35">
        <v>49.533999999999999</v>
      </c>
      <c r="T80" s="35">
        <v>0</v>
      </c>
      <c r="U80" s="35">
        <v>41.555</v>
      </c>
      <c r="V80" s="35">
        <v>13.423999999999999</v>
      </c>
      <c r="W80" s="35">
        <v>0.52400000000000002</v>
      </c>
      <c r="X80" s="35">
        <v>1.089</v>
      </c>
      <c r="Y80" s="35">
        <v>463.76</v>
      </c>
      <c r="Z80" s="35">
        <v>1.6879999999999999</v>
      </c>
      <c r="AA80" s="35">
        <v>13.73</v>
      </c>
      <c r="AB80" s="35">
        <v>87.364000000000004</v>
      </c>
      <c r="AC80" s="35">
        <v>1.56</v>
      </c>
      <c r="AD80" s="35">
        <v>0.04</v>
      </c>
      <c r="AE80" s="35">
        <v>2005.4069999999999</v>
      </c>
      <c r="AF80" s="35">
        <v>14.564</v>
      </c>
      <c r="AG80" s="35">
        <v>9.9930000000000003</v>
      </c>
      <c r="AH80" s="35">
        <v>53.069000000000003</v>
      </c>
      <c r="AI80" s="35">
        <v>24.876000000000001</v>
      </c>
      <c r="AJ80" s="35">
        <v>49.17</v>
      </c>
      <c r="AK80" s="35">
        <v>1.054</v>
      </c>
      <c r="AL80" s="35">
        <v>77.432000000000002</v>
      </c>
      <c r="AM80" s="35">
        <v>4.8000000000000001E-2</v>
      </c>
      <c r="AN80" s="35">
        <v>1E-3</v>
      </c>
      <c r="AO80" s="35">
        <v>445.43400000000003</v>
      </c>
      <c r="AP80" s="35">
        <v>38.936999999999998</v>
      </c>
      <c r="AQ80" s="35">
        <v>4.9720000000000004</v>
      </c>
      <c r="AR80" s="35">
        <v>2.9609999999999999</v>
      </c>
      <c r="AS80" s="35">
        <v>1.2649999999999999</v>
      </c>
      <c r="AT80" s="35">
        <v>0</v>
      </c>
      <c r="AU80" s="35">
        <v>0</v>
      </c>
      <c r="AV80" s="35">
        <v>1.0209999999999999</v>
      </c>
      <c r="AW80" s="35">
        <v>23.959</v>
      </c>
      <c r="AX80" s="35">
        <v>75.632000000000005</v>
      </c>
      <c r="AY80" s="35">
        <v>0.09</v>
      </c>
      <c r="AZ80" s="35">
        <v>0.52800000000000002</v>
      </c>
      <c r="BA80" s="35">
        <v>2.4390000000000001</v>
      </c>
      <c r="BB80" s="35">
        <v>2.3679999999999999</v>
      </c>
      <c r="BC80" s="35">
        <v>52.652000000000001</v>
      </c>
      <c r="BD80" s="35">
        <v>5.0999999999999997E-2</v>
      </c>
      <c r="BE80" s="35">
        <v>14.56</v>
      </c>
      <c r="BF80" s="35">
        <v>29.495999999999999</v>
      </c>
      <c r="BG80" s="35">
        <v>1.0049999999999999</v>
      </c>
      <c r="BH80" s="35">
        <v>0</v>
      </c>
      <c r="BI80" s="35">
        <v>13.634</v>
      </c>
      <c r="BJ80" s="35">
        <v>0</v>
      </c>
      <c r="BK80" s="35">
        <v>0</v>
      </c>
      <c r="BL80" s="80">
        <v>0</v>
      </c>
      <c r="BM80" s="81">
        <f t="shared" si="5"/>
        <v>4127.0949999999993</v>
      </c>
      <c r="BN80" s="37"/>
      <c r="BO80" s="142">
        <v>0</v>
      </c>
      <c r="BP80" s="82">
        <f t="shared" si="6"/>
        <v>191.863</v>
      </c>
      <c r="BQ80" s="36">
        <f t="shared" si="7"/>
        <v>191.863</v>
      </c>
      <c r="BR80" s="83">
        <v>0</v>
      </c>
      <c r="BS80" s="34">
        <v>191.863</v>
      </c>
      <c r="BT80" s="84">
        <v>0</v>
      </c>
      <c r="BU80" s="84">
        <v>0</v>
      </c>
      <c r="BV80" s="34">
        <v>5094.9750000000004</v>
      </c>
      <c r="BW80" s="85">
        <v>172.88499999999999</v>
      </c>
      <c r="BX80" s="37">
        <v>0</v>
      </c>
      <c r="BZ80" s="2"/>
    </row>
    <row r="81" spans="1:78">
      <c r="A81" s="60" t="s">
        <v>29</v>
      </c>
      <c r="B81" s="37" t="s">
        <v>205</v>
      </c>
      <c r="C81" s="35">
        <f t="shared" si="4"/>
        <v>3062.09</v>
      </c>
      <c r="D81" s="34"/>
      <c r="E81" s="34"/>
      <c r="F81" s="34"/>
      <c r="G81" s="34"/>
      <c r="H81" s="34"/>
      <c r="I81" s="34"/>
      <c r="J81" s="34"/>
      <c r="K81" s="34"/>
      <c r="L81" s="36">
        <v>0</v>
      </c>
      <c r="M81" s="35">
        <v>0</v>
      </c>
      <c r="N81" s="35">
        <v>0</v>
      </c>
      <c r="O81" s="35">
        <v>0</v>
      </c>
      <c r="P81" s="35">
        <v>237.36500000000001</v>
      </c>
      <c r="Q81" s="35">
        <v>0</v>
      </c>
      <c r="R81" s="35">
        <v>4.42</v>
      </c>
      <c r="S81" s="35">
        <v>168.434</v>
      </c>
      <c r="T81" s="35">
        <v>0</v>
      </c>
      <c r="U81" s="35">
        <v>0.80100000000000005</v>
      </c>
      <c r="V81" s="35">
        <v>0</v>
      </c>
      <c r="W81" s="35">
        <v>0</v>
      </c>
      <c r="X81" s="35">
        <v>0.38500000000000001</v>
      </c>
      <c r="Y81" s="35">
        <v>0</v>
      </c>
      <c r="Z81" s="35">
        <v>316.81200000000001</v>
      </c>
      <c r="AA81" s="35">
        <v>38.238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105.25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21.318000000000001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17.190000000000001</v>
      </c>
      <c r="BJ81" s="35">
        <v>0</v>
      </c>
      <c r="BK81" s="35">
        <v>0</v>
      </c>
      <c r="BL81" s="80">
        <v>0</v>
      </c>
      <c r="BM81" s="81">
        <f t="shared" si="5"/>
        <v>910.21299999999997</v>
      </c>
      <c r="BN81" s="37"/>
      <c r="BO81" s="142">
        <v>0</v>
      </c>
      <c r="BP81" s="82">
        <f t="shared" si="6"/>
        <v>1281.231</v>
      </c>
      <c r="BQ81" s="36">
        <f t="shared" si="7"/>
        <v>1281.231</v>
      </c>
      <c r="BR81" s="83">
        <v>0</v>
      </c>
      <c r="BS81" s="34">
        <v>1281.231</v>
      </c>
      <c r="BT81" s="84">
        <v>0</v>
      </c>
      <c r="BU81" s="84">
        <v>0</v>
      </c>
      <c r="BV81" s="34">
        <v>855.08900000000006</v>
      </c>
      <c r="BW81" s="85">
        <v>15.557</v>
      </c>
      <c r="BX81" s="37">
        <v>0</v>
      </c>
      <c r="BZ81" s="2"/>
    </row>
    <row r="82" spans="1:78">
      <c r="A82" s="60" t="s">
        <v>30</v>
      </c>
      <c r="B82" s="37" t="s">
        <v>287</v>
      </c>
      <c r="C82" s="35">
        <f t="shared" si="4"/>
        <v>25894.852999999999</v>
      </c>
      <c r="D82" s="34"/>
      <c r="E82" s="34"/>
      <c r="F82" s="34"/>
      <c r="G82" s="34"/>
      <c r="H82" s="34"/>
      <c r="I82" s="34"/>
      <c r="J82" s="34"/>
      <c r="K82" s="34"/>
      <c r="L82" s="36">
        <v>0.41099999999999998</v>
      </c>
      <c r="M82" s="35">
        <v>2.681</v>
      </c>
      <c r="N82" s="35">
        <v>0.89900000000000002</v>
      </c>
      <c r="O82" s="35">
        <v>76.989000000000004</v>
      </c>
      <c r="P82" s="35">
        <v>174.84</v>
      </c>
      <c r="Q82" s="35">
        <v>0.26</v>
      </c>
      <c r="R82" s="35">
        <v>2.7810000000000001</v>
      </c>
      <c r="S82" s="35">
        <v>0.72899999999999998</v>
      </c>
      <c r="T82" s="35">
        <v>0</v>
      </c>
      <c r="U82" s="35">
        <v>26.945</v>
      </c>
      <c r="V82" s="35">
        <v>7.8479999999999999</v>
      </c>
      <c r="W82" s="35">
        <v>0.35899999999999999</v>
      </c>
      <c r="X82" s="35">
        <v>7.0350000000000001</v>
      </c>
      <c r="Y82" s="35">
        <v>0.80100000000000005</v>
      </c>
      <c r="Z82" s="35">
        <v>0.35</v>
      </c>
      <c r="AA82" s="35">
        <v>117.15300000000001</v>
      </c>
      <c r="AB82" s="35">
        <v>3.9820000000000002</v>
      </c>
      <c r="AC82" s="35">
        <v>297.72800000000001</v>
      </c>
      <c r="AD82" s="35">
        <v>190.49600000000001</v>
      </c>
      <c r="AE82" s="35">
        <v>275.27300000000002</v>
      </c>
      <c r="AF82" s="35">
        <v>30.494</v>
      </c>
      <c r="AG82" s="35">
        <v>14.673999999999999</v>
      </c>
      <c r="AH82" s="35">
        <v>161.90100000000001</v>
      </c>
      <c r="AI82" s="35">
        <v>93.361000000000004</v>
      </c>
      <c r="AJ82" s="35">
        <v>2231.4989999999998</v>
      </c>
      <c r="AK82" s="35">
        <v>3.988</v>
      </c>
      <c r="AL82" s="35">
        <v>8.3360000000000003</v>
      </c>
      <c r="AM82" s="35">
        <v>0.17399999999999999</v>
      </c>
      <c r="AN82" s="35">
        <v>13.622999999999999</v>
      </c>
      <c r="AO82" s="35">
        <v>181.98099999999999</v>
      </c>
      <c r="AP82" s="35">
        <v>22.556000000000001</v>
      </c>
      <c r="AQ82" s="35">
        <v>49.347999999999999</v>
      </c>
      <c r="AR82" s="35">
        <v>347.83199999999999</v>
      </c>
      <c r="AS82" s="35">
        <v>425.483</v>
      </c>
      <c r="AT82" s="35">
        <v>180.96100000000001</v>
      </c>
      <c r="AU82" s="35">
        <v>26.166</v>
      </c>
      <c r="AV82" s="35">
        <v>10.827999999999999</v>
      </c>
      <c r="AW82" s="35">
        <v>5.2889999999999997</v>
      </c>
      <c r="AX82" s="35">
        <v>91.460999999999999</v>
      </c>
      <c r="AY82" s="35">
        <v>9.1999999999999998E-2</v>
      </c>
      <c r="AZ82" s="35">
        <v>80.192999999999998</v>
      </c>
      <c r="BA82" s="35">
        <v>70.024000000000001</v>
      </c>
      <c r="BB82" s="35">
        <v>14.894</v>
      </c>
      <c r="BC82" s="35">
        <v>327.08199999999999</v>
      </c>
      <c r="BD82" s="35">
        <v>4.2489999999999997</v>
      </c>
      <c r="BE82" s="35">
        <v>78.061000000000007</v>
      </c>
      <c r="BF82" s="35">
        <v>147.626</v>
      </c>
      <c r="BG82" s="35">
        <v>6.0039999999999996</v>
      </c>
      <c r="BH82" s="35">
        <v>8.7059999999999995</v>
      </c>
      <c r="BI82" s="35">
        <v>23.338999999999999</v>
      </c>
      <c r="BJ82" s="35">
        <v>0</v>
      </c>
      <c r="BK82" s="35">
        <v>0</v>
      </c>
      <c r="BL82" s="80">
        <v>0</v>
      </c>
      <c r="BM82" s="81">
        <f t="shared" si="5"/>
        <v>5847.7850000000008</v>
      </c>
      <c r="BN82" s="37"/>
      <c r="BO82" s="142">
        <v>12.936999999999999</v>
      </c>
      <c r="BP82" s="82">
        <f t="shared" si="6"/>
        <v>7823.0739999999996</v>
      </c>
      <c r="BQ82" s="36">
        <f t="shared" si="7"/>
        <v>7823.0739999999996</v>
      </c>
      <c r="BR82" s="83">
        <v>0</v>
      </c>
      <c r="BS82" s="34">
        <v>7823.0739999999996</v>
      </c>
      <c r="BT82" s="84">
        <v>0</v>
      </c>
      <c r="BU82" s="84">
        <v>0</v>
      </c>
      <c r="BV82" s="34">
        <v>12181.603999999999</v>
      </c>
      <c r="BW82" s="85">
        <v>29.452999999999999</v>
      </c>
      <c r="BX82" s="37">
        <v>0</v>
      </c>
      <c r="BZ82" s="2"/>
    </row>
    <row r="83" spans="1:78">
      <c r="A83" s="60" t="s">
        <v>31</v>
      </c>
      <c r="B83" s="37" t="s">
        <v>135</v>
      </c>
      <c r="C83" s="35">
        <f t="shared" si="4"/>
        <v>1301.8029999999997</v>
      </c>
      <c r="D83" s="34"/>
      <c r="E83" s="34"/>
      <c r="F83" s="34"/>
      <c r="G83" s="34"/>
      <c r="H83" s="34"/>
      <c r="I83" s="34"/>
      <c r="J83" s="34"/>
      <c r="K83" s="34"/>
      <c r="L83" s="36">
        <v>6.8390000000000004</v>
      </c>
      <c r="M83" s="35">
        <v>100.79300000000001</v>
      </c>
      <c r="N83" s="35">
        <v>18.504000000000001</v>
      </c>
      <c r="O83" s="35">
        <v>22.234000000000002</v>
      </c>
      <c r="P83" s="35">
        <v>2.3079999999999998</v>
      </c>
      <c r="Q83" s="35">
        <v>0.51600000000000001</v>
      </c>
      <c r="R83" s="35">
        <v>2.0230000000000001</v>
      </c>
      <c r="S83" s="35">
        <v>1.9870000000000001</v>
      </c>
      <c r="T83" s="35">
        <v>0</v>
      </c>
      <c r="U83" s="35">
        <v>4.6319999999999997</v>
      </c>
      <c r="V83" s="35">
        <v>10.654999999999999</v>
      </c>
      <c r="W83" s="35">
        <v>1.117</v>
      </c>
      <c r="X83" s="35">
        <v>32.723999999999997</v>
      </c>
      <c r="Y83" s="35">
        <v>7.1109999999999998</v>
      </c>
      <c r="Z83" s="35">
        <v>0.32</v>
      </c>
      <c r="AA83" s="35">
        <v>0</v>
      </c>
      <c r="AB83" s="35">
        <v>0.79200000000000004</v>
      </c>
      <c r="AC83" s="35">
        <v>30.879000000000001</v>
      </c>
      <c r="AD83" s="35">
        <v>26.806999999999999</v>
      </c>
      <c r="AE83" s="35">
        <v>22.474</v>
      </c>
      <c r="AF83" s="35">
        <v>10.335000000000001</v>
      </c>
      <c r="AG83" s="35">
        <v>9.1310000000000002</v>
      </c>
      <c r="AH83" s="35">
        <v>11.939</v>
      </c>
      <c r="AI83" s="35">
        <v>15.513</v>
      </c>
      <c r="AJ83" s="35">
        <v>0</v>
      </c>
      <c r="AK83" s="35">
        <v>179.68299999999999</v>
      </c>
      <c r="AL83" s="35">
        <v>311.46600000000001</v>
      </c>
      <c r="AM83" s="35">
        <v>0.106</v>
      </c>
      <c r="AN83" s="35">
        <v>0.91100000000000003</v>
      </c>
      <c r="AO83" s="35">
        <v>20.454000000000001</v>
      </c>
      <c r="AP83" s="35">
        <v>9.7970000000000006</v>
      </c>
      <c r="AQ83" s="35">
        <v>3.919</v>
      </c>
      <c r="AR83" s="35">
        <v>65.477000000000004</v>
      </c>
      <c r="AS83" s="35">
        <v>7.8879999999999999</v>
      </c>
      <c r="AT83" s="35">
        <v>0</v>
      </c>
      <c r="AU83" s="35">
        <v>10.266</v>
      </c>
      <c r="AV83" s="35">
        <v>3.8610000000000002</v>
      </c>
      <c r="AW83" s="35">
        <v>10.151999999999999</v>
      </c>
      <c r="AX83" s="35">
        <v>2.3250000000000002</v>
      </c>
      <c r="AY83" s="35">
        <v>0</v>
      </c>
      <c r="AZ83" s="35">
        <v>30.571000000000002</v>
      </c>
      <c r="BA83" s="35">
        <v>9.8569999999999993</v>
      </c>
      <c r="BB83" s="35">
        <v>2.056</v>
      </c>
      <c r="BC83" s="35">
        <v>86.271000000000001</v>
      </c>
      <c r="BD83" s="35">
        <v>1.5620000000000001</v>
      </c>
      <c r="BE83" s="35">
        <v>15.605</v>
      </c>
      <c r="BF83" s="35">
        <v>22.809000000000001</v>
      </c>
      <c r="BG83" s="35">
        <v>4.8010000000000002</v>
      </c>
      <c r="BH83" s="35">
        <v>0</v>
      </c>
      <c r="BI83" s="35">
        <v>10.243</v>
      </c>
      <c r="BJ83" s="35">
        <v>0</v>
      </c>
      <c r="BK83" s="35">
        <v>0</v>
      </c>
      <c r="BL83" s="80">
        <v>0</v>
      </c>
      <c r="BM83" s="81">
        <f t="shared" si="5"/>
        <v>1149.7129999999997</v>
      </c>
      <c r="BN83" s="37"/>
      <c r="BO83" s="142">
        <v>117.711</v>
      </c>
      <c r="BP83" s="82">
        <f t="shared" si="6"/>
        <v>0</v>
      </c>
      <c r="BQ83" s="36">
        <f t="shared" si="7"/>
        <v>0</v>
      </c>
      <c r="BR83" s="83">
        <v>0</v>
      </c>
      <c r="BS83" s="34">
        <v>0</v>
      </c>
      <c r="BT83" s="84">
        <v>0</v>
      </c>
      <c r="BU83" s="84">
        <v>0</v>
      </c>
      <c r="BV83" s="34">
        <v>34.378999999999998</v>
      </c>
      <c r="BW83" s="85">
        <v>0</v>
      </c>
      <c r="BX83" s="37">
        <v>0</v>
      </c>
      <c r="BZ83" s="2"/>
    </row>
    <row r="84" spans="1:78">
      <c r="A84" s="60" t="s">
        <v>32</v>
      </c>
      <c r="B84" s="37" t="s">
        <v>207</v>
      </c>
      <c r="C84" s="35">
        <f t="shared" si="4"/>
        <v>8871.0390000000007</v>
      </c>
      <c r="D84" s="34"/>
      <c r="E84" s="34"/>
      <c r="F84" s="34"/>
      <c r="G84" s="34"/>
      <c r="H84" s="34"/>
      <c r="I84" s="34"/>
      <c r="J84" s="34"/>
      <c r="K84" s="34"/>
      <c r="L84" s="36">
        <v>5.7480000000000002</v>
      </c>
      <c r="M84" s="35">
        <v>266.83699999999999</v>
      </c>
      <c r="N84" s="35">
        <v>53.360999999999997</v>
      </c>
      <c r="O84" s="35">
        <v>148.58500000000001</v>
      </c>
      <c r="P84" s="35">
        <v>36.847999999999999</v>
      </c>
      <c r="Q84" s="35">
        <v>0.73599999999999999</v>
      </c>
      <c r="R84" s="35">
        <v>13.586</v>
      </c>
      <c r="S84" s="35">
        <v>12.31</v>
      </c>
      <c r="T84" s="35">
        <v>0</v>
      </c>
      <c r="U84" s="35">
        <v>15.988</v>
      </c>
      <c r="V84" s="35">
        <v>22.695</v>
      </c>
      <c r="W84" s="35">
        <v>5.2629999999999999</v>
      </c>
      <c r="X84" s="35">
        <v>4.625</v>
      </c>
      <c r="Y84" s="35">
        <v>3.956</v>
      </c>
      <c r="Z84" s="35">
        <v>1.39</v>
      </c>
      <c r="AA84" s="35">
        <v>7.7370000000000001</v>
      </c>
      <c r="AB84" s="35">
        <v>21.533999999999999</v>
      </c>
      <c r="AC84" s="35">
        <v>563.00400000000002</v>
      </c>
      <c r="AD84" s="35">
        <v>54.226999999999997</v>
      </c>
      <c r="AE84" s="35">
        <v>513.42499999999995</v>
      </c>
      <c r="AF84" s="35">
        <v>23.806999999999999</v>
      </c>
      <c r="AG84" s="35">
        <v>38.826000000000001</v>
      </c>
      <c r="AH84" s="35">
        <v>80.856999999999999</v>
      </c>
      <c r="AI84" s="35">
        <v>250.05199999999999</v>
      </c>
      <c r="AJ84" s="35">
        <v>70.183999999999997</v>
      </c>
      <c r="AK84" s="35">
        <v>2.778</v>
      </c>
      <c r="AL84" s="35">
        <v>17.57</v>
      </c>
      <c r="AM84" s="35">
        <v>0.84599999999999997</v>
      </c>
      <c r="AN84" s="35">
        <v>7.42</v>
      </c>
      <c r="AO84" s="35">
        <v>1010.853</v>
      </c>
      <c r="AP84" s="35">
        <v>149.994</v>
      </c>
      <c r="AQ84" s="35">
        <v>35.451000000000001</v>
      </c>
      <c r="AR84" s="35">
        <v>327.90100000000001</v>
      </c>
      <c r="AS84" s="35">
        <v>3.6389999999999998</v>
      </c>
      <c r="AT84" s="35">
        <v>223.71</v>
      </c>
      <c r="AU84" s="35">
        <v>22.332000000000001</v>
      </c>
      <c r="AV84" s="35">
        <v>8.4309999999999992</v>
      </c>
      <c r="AW84" s="35">
        <v>30.777000000000001</v>
      </c>
      <c r="AX84" s="35">
        <v>15.256</v>
      </c>
      <c r="AY84" s="35">
        <v>0.13800000000000001</v>
      </c>
      <c r="AZ84" s="35">
        <v>2.4820000000000002</v>
      </c>
      <c r="BA84" s="35">
        <v>8.3550000000000004</v>
      </c>
      <c r="BB84" s="35">
        <v>4.8440000000000003</v>
      </c>
      <c r="BC84" s="35">
        <v>505.09399999999999</v>
      </c>
      <c r="BD84" s="35">
        <v>14.515000000000001</v>
      </c>
      <c r="BE84" s="35">
        <v>69.760000000000005</v>
      </c>
      <c r="BF84" s="35">
        <v>71.980999999999995</v>
      </c>
      <c r="BG84" s="35">
        <v>4.2279999999999998</v>
      </c>
      <c r="BH84" s="35">
        <v>8.3670000000000009</v>
      </c>
      <c r="BI84" s="35">
        <v>72.784999999999997</v>
      </c>
      <c r="BJ84" s="35">
        <v>0</v>
      </c>
      <c r="BK84" s="35">
        <v>0</v>
      </c>
      <c r="BL84" s="80">
        <v>0</v>
      </c>
      <c r="BM84" s="81">
        <f t="shared" si="5"/>
        <v>4835.0880000000006</v>
      </c>
      <c r="BN84" s="37"/>
      <c r="BO84" s="142">
        <v>0</v>
      </c>
      <c r="BP84" s="82">
        <f t="shared" si="6"/>
        <v>4023.674</v>
      </c>
      <c r="BQ84" s="36">
        <f t="shared" si="7"/>
        <v>4023.674</v>
      </c>
      <c r="BR84" s="83">
        <v>0</v>
      </c>
      <c r="BS84" s="34">
        <v>4023.674</v>
      </c>
      <c r="BT84" s="84">
        <v>0</v>
      </c>
      <c r="BU84" s="84">
        <v>0</v>
      </c>
      <c r="BV84" s="34">
        <v>0</v>
      </c>
      <c r="BW84" s="85">
        <v>12.276999999999999</v>
      </c>
      <c r="BX84" s="37">
        <v>0</v>
      </c>
      <c r="BZ84" s="2"/>
    </row>
    <row r="85" spans="1:78">
      <c r="A85" s="60" t="s">
        <v>33</v>
      </c>
      <c r="B85" s="37" t="s">
        <v>136</v>
      </c>
      <c r="C85" s="35">
        <f t="shared" si="4"/>
        <v>3270.0829999999996</v>
      </c>
      <c r="D85" s="34"/>
      <c r="E85" s="34"/>
      <c r="F85" s="34"/>
      <c r="G85" s="34"/>
      <c r="H85" s="34"/>
      <c r="I85" s="34"/>
      <c r="J85" s="34"/>
      <c r="K85" s="34"/>
      <c r="L85" s="36">
        <v>277.45299999999997</v>
      </c>
      <c r="M85" s="35">
        <v>18.859000000000002</v>
      </c>
      <c r="N85" s="35">
        <v>0.245</v>
      </c>
      <c r="O85" s="35">
        <v>51.6</v>
      </c>
      <c r="P85" s="35">
        <v>2.0579999999999998</v>
      </c>
      <c r="Q85" s="35">
        <v>6.5000000000000002E-2</v>
      </c>
      <c r="R85" s="35">
        <v>0.86399999999999999</v>
      </c>
      <c r="S85" s="35">
        <v>2.9660000000000002</v>
      </c>
      <c r="T85" s="35">
        <v>0</v>
      </c>
      <c r="U85" s="35">
        <v>2.8980000000000001</v>
      </c>
      <c r="V85" s="35">
        <v>0.76400000000000001</v>
      </c>
      <c r="W85" s="35">
        <v>0.20499999999999999</v>
      </c>
      <c r="X85" s="35">
        <v>11.845000000000001</v>
      </c>
      <c r="Y85" s="35">
        <v>1.264</v>
      </c>
      <c r="Z85" s="35">
        <v>7.2999999999999995E-2</v>
      </c>
      <c r="AA85" s="35">
        <v>2.758</v>
      </c>
      <c r="AB85" s="35">
        <v>4.0069999999999997</v>
      </c>
      <c r="AC85" s="35">
        <v>12.992000000000001</v>
      </c>
      <c r="AD85" s="35">
        <v>0</v>
      </c>
      <c r="AE85" s="35">
        <v>225.654</v>
      </c>
      <c r="AF85" s="35">
        <v>19.869</v>
      </c>
      <c r="AG85" s="35">
        <v>13.699</v>
      </c>
      <c r="AH85" s="35">
        <v>31.972999999999999</v>
      </c>
      <c r="AI85" s="35">
        <v>125.358</v>
      </c>
      <c r="AJ85" s="35">
        <v>14.038</v>
      </c>
      <c r="AK85" s="35">
        <v>3.5819999999999999</v>
      </c>
      <c r="AL85" s="35">
        <v>3.032</v>
      </c>
      <c r="AM85" s="35">
        <v>0.318</v>
      </c>
      <c r="AN85" s="35">
        <v>2.5609999999999999</v>
      </c>
      <c r="AO85" s="35">
        <v>625.20699999999999</v>
      </c>
      <c r="AP85" s="35">
        <v>55.536999999999999</v>
      </c>
      <c r="AQ85" s="35">
        <v>4.593</v>
      </c>
      <c r="AR85" s="35">
        <v>8.9130000000000003</v>
      </c>
      <c r="AS85" s="35">
        <v>0.995</v>
      </c>
      <c r="AT85" s="35">
        <v>23.629000000000001</v>
      </c>
      <c r="AU85" s="35">
        <v>2.2789999999999999</v>
      </c>
      <c r="AV85" s="35">
        <v>0.43099999999999999</v>
      </c>
      <c r="AW85" s="35">
        <v>9.1929999999999996</v>
      </c>
      <c r="AX85" s="35">
        <v>5.7089999999999996</v>
      </c>
      <c r="AY85" s="35">
        <v>2.7E-2</v>
      </c>
      <c r="AZ85" s="35">
        <v>1.389</v>
      </c>
      <c r="BA85" s="35">
        <v>4.907</v>
      </c>
      <c r="BB85" s="35">
        <v>1.7370000000000001</v>
      </c>
      <c r="BC85" s="35">
        <v>175.80099999999999</v>
      </c>
      <c r="BD85" s="35">
        <v>3.145</v>
      </c>
      <c r="BE85" s="35">
        <v>38.036000000000001</v>
      </c>
      <c r="BF85" s="35">
        <v>33.843000000000004</v>
      </c>
      <c r="BG85" s="35">
        <v>2.3180000000000001</v>
      </c>
      <c r="BH85" s="35">
        <v>6.8380000000000001</v>
      </c>
      <c r="BI85" s="35">
        <v>57.296999999999997</v>
      </c>
      <c r="BJ85" s="35">
        <v>0</v>
      </c>
      <c r="BK85" s="35">
        <v>0</v>
      </c>
      <c r="BL85" s="80">
        <v>0</v>
      </c>
      <c r="BM85" s="81">
        <f t="shared" si="5"/>
        <v>1892.8239999999998</v>
      </c>
      <c r="BN85" s="37"/>
      <c r="BO85" s="142">
        <v>0</v>
      </c>
      <c r="BP85" s="82">
        <f t="shared" si="6"/>
        <v>1377.259</v>
      </c>
      <c r="BQ85" s="36">
        <f t="shared" si="7"/>
        <v>1377.259</v>
      </c>
      <c r="BR85" s="83">
        <v>0</v>
      </c>
      <c r="BS85" s="34">
        <v>1377.259</v>
      </c>
      <c r="BT85" s="84">
        <v>0</v>
      </c>
      <c r="BU85" s="84">
        <v>0</v>
      </c>
      <c r="BV85" s="34">
        <v>0</v>
      </c>
      <c r="BW85" s="85">
        <v>0</v>
      </c>
      <c r="BX85" s="37">
        <v>0</v>
      </c>
      <c r="BZ85" s="2"/>
    </row>
    <row r="86" spans="1:78">
      <c r="A86" s="60" t="s">
        <v>34</v>
      </c>
      <c r="B86" s="37" t="s">
        <v>197</v>
      </c>
      <c r="C86" s="35">
        <f t="shared" si="4"/>
        <v>36879.56</v>
      </c>
      <c r="D86" s="34"/>
      <c r="E86" s="34"/>
      <c r="F86" s="34"/>
      <c r="G86" s="34"/>
      <c r="H86" s="34"/>
      <c r="I86" s="34"/>
      <c r="J86" s="34"/>
      <c r="K86" s="34"/>
      <c r="L86" s="36">
        <v>0.122</v>
      </c>
      <c r="M86" s="35">
        <v>0</v>
      </c>
      <c r="N86" s="35">
        <v>0</v>
      </c>
      <c r="O86" s="35">
        <v>24.030999999999999</v>
      </c>
      <c r="P86" s="35">
        <v>18.806000000000001</v>
      </c>
      <c r="Q86" s="35">
        <v>0.10100000000000001</v>
      </c>
      <c r="R86" s="35">
        <v>0.93799999999999994</v>
      </c>
      <c r="S86" s="35">
        <v>2.5830000000000002</v>
      </c>
      <c r="T86" s="35">
        <v>0</v>
      </c>
      <c r="U86" s="35">
        <v>3.448</v>
      </c>
      <c r="V86" s="35">
        <v>3.1259999999999999</v>
      </c>
      <c r="W86" s="35">
        <v>0.28699999999999998</v>
      </c>
      <c r="X86" s="35">
        <v>0.441</v>
      </c>
      <c r="Y86" s="35">
        <v>5.0430000000000001</v>
      </c>
      <c r="Z86" s="35">
        <v>0.48</v>
      </c>
      <c r="AA86" s="35">
        <v>7.45</v>
      </c>
      <c r="AB86" s="35">
        <v>11.199</v>
      </c>
      <c r="AC86" s="35">
        <v>0</v>
      </c>
      <c r="AD86" s="35">
        <v>5.359</v>
      </c>
      <c r="AE86" s="35">
        <v>7275.3680000000004</v>
      </c>
      <c r="AF86" s="35">
        <v>3.6349999999999998</v>
      </c>
      <c r="AG86" s="35">
        <v>11.114000000000001</v>
      </c>
      <c r="AH86" s="35">
        <v>45.220999999999997</v>
      </c>
      <c r="AI86" s="35">
        <v>42.524999999999999</v>
      </c>
      <c r="AJ86" s="35">
        <v>0.70899999999999996</v>
      </c>
      <c r="AK86" s="35">
        <v>0</v>
      </c>
      <c r="AL86" s="35">
        <v>2.9689999999999999</v>
      </c>
      <c r="AM86" s="35">
        <v>0</v>
      </c>
      <c r="AN86" s="35">
        <v>2.8</v>
      </c>
      <c r="AO86" s="35">
        <v>641.428</v>
      </c>
      <c r="AP86" s="35">
        <v>25.5</v>
      </c>
      <c r="AQ86" s="35">
        <v>9.9480000000000004</v>
      </c>
      <c r="AR86" s="35">
        <v>60.981999999999999</v>
      </c>
      <c r="AS86" s="35">
        <v>1.1519999999999999</v>
      </c>
      <c r="AT86" s="35">
        <v>0</v>
      </c>
      <c r="AU86" s="35">
        <v>5.694</v>
      </c>
      <c r="AV86" s="35">
        <v>1.75</v>
      </c>
      <c r="AW86" s="35">
        <v>177.553</v>
      </c>
      <c r="AX86" s="35">
        <v>577.78200000000004</v>
      </c>
      <c r="AY86" s="35">
        <v>0.32500000000000001</v>
      </c>
      <c r="AZ86" s="35">
        <v>11.779</v>
      </c>
      <c r="BA86" s="35">
        <v>41.802</v>
      </c>
      <c r="BB86" s="35">
        <v>6.3120000000000003</v>
      </c>
      <c r="BC86" s="35">
        <v>46.999000000000002</v>
      </c>
      <c r="BD86" s="35">
        <v>1.75</v>
      </c>
      <c r="BE86" s="35">
        <v>17.245999999999999</v>
      </c>
      <c r="BF86" s="35">
        <v>20.259</v>
      </c>
      <c r="BG86" s="35">
        <v>7.4269999999999996</v>
      </c>
      <c r="BH86" s="35">
        <v>26.190999999999999</v>
      </c>
      <c r="BI86" s="35">
        <v>1.782</v>
      </c>
      <c r="BJ86" s="35">
        <v>0</v>
      </c>
      <c r="BK86" s="35">
        <v>0</v>
      </c>
      <c r="BL86" s="80">
        <v>0</v>
      </c>
      <c r="BM86" s="81">
        <f t="shared" si="5"/>
        <v>9151.4159999999974</v>
      </c>
      <c r="BN86" s="37"/>
      <c r="BO86" s="142">
        <v>76.138999999999996</v>
      </c>
      <c r="BP86" s="82">
        <f t="shared" si="6"/>
        <v>199.33500000000001</v>
      </c>
      <c r="BQ86" s="36">
        <f t="shared" si="7"/>
        <v>199.33500000000001</v>
      </c>
      <c r="BR86" s="83">
        <v>0</v>
      </c>
      <c r="BS86" s="34">
        <v>199.33500000000001</v>
      </c>
      <c r="BT86" s="84">
        <v>0</v>
      </c>
      <c r="BU86" s="84">
        <v>0</v>
      </c>
      <c r="BV86" s="34">
        <v>24221.911</v>
      </c>
      <c r="BW86" s="85">
        <v>3230.759</v>
      </c>
      <c r="BX86" s="37">
        <v>0</v>
      </c>
      <c r="BZ86" s="2"/>
    </row>
    <row r="87" spans="1:78">
      <c r="A87" s="60" t="s">
        <v>35</v>
      </c>
      <c r="B87" s="37" t="s">
        <v>288</v>
      </c>
      <c r="C87" s="35">
        <f t="shared" si="4"/>
        <v>926.14599999999973</v>
      </c>
      <c r="D87" s="34"/>
      <c r="E87" s="34"/>
      <c r="F87" s="34"/>
      <c r="G87" s="34"/>
      <c r="H87" s="34"/>
      <c r="I87" s="34"/>
      <c r="J87" s="34"/>
      <c r="K87" s="34"/>
      <c r="L87" s="36">
        <v>8.5000000000000006E-2</v>
      </c>
      <c r="M87" s="35">
        <v>0</v>
      </c>
      <c r="N87" s="35">
        <v>3.1349999999999998</v>
      </c>
      <c r="O87" s="35">
        <v>3.387</v>
      </c>
      <c r="P87" s="35">
        <v>19.576000000000001</v>
      </c>
      <c r="Q87" s="35">
        <v>0.16800000000000001</v>
      </c>
      <c r="R87" s="35">
        <v>1.891</v>
      </c>
      <c r="S87" s="35">
        <v>0.16700000000000001</v>
      </c>
      <c r="T87" s="35">
        <v>0</v>
      </c>
      <c r="U87" s="35">
        <v>3.665</v>
      </c>
      <c r="V87" s="35">
        <v>1.3560000000000001</v>
      </c>
      <c r="W87" s="35">
        <v>0.156</v>
      </c>
      <c r="X87" s="35">
        <v>6.1859999999999999</v>
      </c>
      <c r="Y87" s="35">
        <v>4.3739999999999997</v>
      </c>
      <c r="Z87" s="35">
        <v>4.7E-2</v>
      </c>
      <c r="AA87" s="35">
        <v>1.0089999999999999</v>
      </c>
      <c r="AB87" s="35">
        <v>1.952</v>
      </c>
      <c r="AC87" s="35">
        <v>6.069</v>
      </c>
      <c r="AD87" s="35">
        <v>2.823</v>
      </c>
      <c r="AE87" s="35">
        <v>22.727</v>
      </c>
      <c r="AF87" s="35">
        <v>29.131</v>
      </c>
      <c r="AG87" s="35">
        <v>13.875</v>
      </c>
      <c r="AH87" s="35">
        <v>24.309000000000001</v>
      </c>
      <c r="AI87" s="35">
        <v>30.814</v>
      </c>
      <c r="AJ87" s="35">
        <v>335.19799999999998</v>
      </c>
      <c r="AK87" s="35">
        <v>0.14499999999999999</v>
      </c>
      <c r="AL87" s="35">
        <v>0</v>
      </c>
      <c r="AM87" s="35">
        <v>3.7999999999999999E-2</v>
      </c>
      <c r="AN87" s="35">
        <v>0.41</v>
      </c>
      <c r="AO87" s="35">
        <v>18.446000000000002</v>
      </c>
      <c r="AP87" s="35">
        <v>8.7999999999999995E-2</v>
      </c>
      <c r="AQ87" s="35">
        <v>2.512</v>
      </c>
      <c r="AR87" s="35">
        <v>31.355</v>
      </c>
      <c r="AS87" s="35">
        <v>2.1920000000000002</v>
      </c>
      <c r="AT87" s="35">
        <v>8.7550000000000008</v>
      </c>
      <c r="AU87" s="35">
        <v>5.2439999999999998</v>
      </c>
      <c r="AV87" s="35">
        <v>2.09</v>
      </c>
      <c r="AW87" s="35">
        <v>3.8159999999999998</v>
      </c>
      <c r="AX87" s="35">
        <v>2.9969999999999999</v>
      </c>
      <c r="AY87" s="35">
        <v>0</v>
      </c>
      <c r="AZ87" s="35">
        <v>10.262</v>
      </c>
      <c r="BA87" s="35">
        <v>13.388999999999999</v>
      </c>
      <c r="BB87" s="35">
        <v>15.757999999999999</v>
      </c>
      <c r="BC87" s="35">
        <v>36.192999999999998</v>
      </c>
      <c r="BD87" s="35">
        <v>1.972</v>
      </c>
      <c r="BE87" s="35">
        <v>6.617</v>
      </c>
      <c r="BF87" s="35">
        <v>6.3410000000000002</v>
      </c>
      <c r="BG87" s="35">
        <v>0.96199999999999997</v>
      </c>
      <c r="BH87" s="35">
        <v>0</v>
      </c>
      <c r="BI87" s="35">
        <v>0.17399999999999999</v>
      </c>
      <c r="BJ87" s="35">
        <v>0</v>
      </c>
      <c r="BK87" s="35">
        <v>0</v>
      </c>
      <c r="BL87" s="80">
        <v>0</v>
      </c>
      <c r="BM87" s="81">
        <f t="shared" si="5"/>
        <v>681.85599999999977</v>
      </c>
      <c r="BN87" s="37"/>
      <c r="BO87" s="142">
        <v>0</v>
      </c>
      <c r="BP87" s="82">
        <f t="shared" si="6"/>
        <v>244.29</v>
      </c>
      <c r="BQ87" s="36">
        <f t="shared" si="7"/>
        <v>244.29</v>
      </c>
      <c r="BR87" s="83">
        <v>0</v>
      </c>
      <c r="BS87" s="34">
        <v>244.29</v>
      </c>
      <c r="BT87" s="84">
        <v>0</v>
      </c>
      <c r="BU87" s="84">
        <v>0</v>
      </c>
      <c r="BV87" s="34">
        <v>0</v>
      </c>
      <c r="BW87" s="85">
        <v>0</v>
      </c>
      <c r="BX87" s="37">
        <v>0</v>
      </c>
      <c r="BZ87" s="2"/>
    </row>
    <row r="88" spans="1:78">
      <c r="A88" s="60" t="s">
        <v>36</v>
      </c>
      <c r="B88" s="37" t="s">
        <v>151</v>
      </c>
      <c r="C88" s="35">
        <f t="shared" si="4"/>
        <v>0</v>
      </c>
      <c r="D88" s="34"/>
      <c r="E88" s="34"/>
      <c r="F88" s="34"/>
      <c r="G88" s="34"/>
      <c r="H88" s="34"/>
      <c r="I88" s="34"/>
      <c r="J88" s="34"/>
      <c r="K88" s="34"/>
      <c r="L88" s="36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80">
        <v>0</v>
      </c>
      <c r="BM88" s="81">
        <f t="shared" si="5"/>
        <v>0</v>
      </c>
      <c r="BN88" s="37"/>
      <c r="BO88" s="142">
        <v>0</v>
      </c>
      <c r="BP88" s="82">
        <f t="shared" si="6"/>
        <v>0</v>
      </c>
      <c r="BQ88" s="36">
        <f t="shared" si="7"/>
        <v>0</v>
      </c>
      <c r="BR88" s="83">
        <v>0</v>
      </c>
      <c r="BS88" s="34">
        <v>0</v>
      </c>
      <c r="BT88" s="84">
        <v>0</v>
      </c>
      <c r="BU88" s="84">
        <v>0</v>
      </c>
      <c r="BV88" s="34">
        <v>0</v>
      </c>
      <c r="BW88" s="85">
        <v>0</v>
      </c>
      <c r="BX88" s="37">
        <v>0</v>
      </c>
      <c r="BZ88" s="2"/>
    </row>
    <row r="89" spans="1:78">
      <c r="A89" s="60" t="s">
        <v>37</v>
      </c>
      <c r="B89" s="37" t="s">
        <v>289</v>
      </c>
      <c r="C89" s="35">
        <f t="shared" si="4"/>
        <v>0</v>
      </c>
      <c r="D89" s="34"/>
      <c r="E89" s="34"/>
      <c r="F89" s="34"/>
      <c r="G89" s="34"/>
      <c r="H89" s="34"/>
      <c r="I89" s="34"/>
      <c r="J89" s="34"/>
      <c r="K89" s="34"/>
      <c r="L89" s="36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80">
        <v>0</v>
      </c>
      <c r="BM89" s="81">
        <f t="shared" si="5"/>
        <v>0</v>
      </c>
      <c r="BN89" s="37"/>
      <c r="BO89" s="142">
        <v>0</v>
      </c>
      <c r="BP89" s="82">
        <f t="shared" si="6"/>
        <v>0</v>
      </c>
      <c r="BQ89" s="36">
        <f t="shared" si="7"/>
        <v>0</v>
      </c>
      <c r="BR89" s="83">
        <v>0</v>
      </c>
      <c r="BS89" s="34">
        <v>0</v>
      </c>
      <c r="BT89" s="84">
        <v>0</v>
      </c>
      <c r="BU89" s="84">
        <v>0</v>
      </c>
      <c r="BV89" s="34">
        <v>0</v>
      </c>
      <c r="BW89" s="85">
        <v>0</v>
      </c>
      <c r="BX89" s="37">
        <v>0</v>
      </c>
      <c r="BZ89" s="2"/>
    </row>
    <row r="90" spans="1:78">
      <c r="A90" s="60" t="s">
        <v>38</v>
      </c>
      <c r="B90" s="37" t="s">
        <v>152</v>
      </c>
      <c r="C90" s="35">
        <f t="shared" si="4"/>
        <v>0</v>
      </c>
      <c r="D90" s="34"/>
      <c r="E90" s="34"/>
      <c r="F90" s="34"/>
      <c r="G90" s="34"/>
      <c r="H90" s="34"/>
      <c r="I90" s="34"/>
      <c r="J90" s="34"/>
      <c r="K90" s="34"/>
      <c r="L90" s="36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80">
        <v>0</v>
      </c>
      <c r="BM90" s="81">
        <f t="shared" si="5"/>
        <v>0</v>
      </c>
      <c r="BN90" s="37"/>
      <c r="BO90" s="142">
        <v>0</v>
      </c>
      <c r="BP90" s="82">
        <f t="shared" si="6"/>
        <v>0</v>
      </c>
      <c r="BQ90" s="36">
        <f t="shared" si="7"/>
        <v>0</v>
      </c>
      <c r="BR90" s="83">
        <v>0</v>
      </c>
      <c r="BS90" s="34">
        <v>0</v>
      </c>
      <c r="BT90" s="84">
        <v>0</v>
      </c>
      <c r="BU90" s="84">
        <v>0</v>
      </c>
      <c r="BV90" s="34">
        <v>0</v>
      </c>
      <c r="BW90" s="85">
        <v>0</v>
      </c>
      <c r="BX90" s="37">
        <v>0</v>
      </c>
      <c r="BZ90" s="2"/>
    </row>
    <row r="91" spans="1:78">
      <c r="A91" s="60" t="s">
        <v>39</v>
      </c>
      <c r="B91" s="37" t="s">
        <v>153</v>
      </c>
      <c r="C91" s="35">
        <f t="shared" si="4"/>
        <v>16219.649999999998</v>
      </c>
      <c r="D91" s="34"/>
      <c r="E91" s="34"/>
      <c r="F91" s="34"/>
      <c r="G91" s="34"/>
      <c r="H91" s="34"/>
      <c r="I91" s="34"/>
      <c r="J91" s="34"/>
      <c r="K91" s="34"/>
      <c r="L91" s="36">
        <v>0</v>
      </c>
      <c r="M91" s="35">
        <v>119.828</v>
      </c>
      <c r="N91" s="35">
        <v>107.339</v>
      </c>
      <c r="O91" s="35">
        <v>88.837000000000003</v>
      </c>
      <c r="P91" s="35">
        <v>192.547</v>
      </c>
      <c r="Q91" s="35">
        <v>0.92100000000000004</v>
      </c>
      <c r="R91" s="35">
        <v>8.5939999999999994</v>
      </c>
      <c r="S91" s="35">
        <v>5.5549999999999997</v>
      </c>
      <c r="T91" s="35">
        <v>0</v>
      </c>
      <c r="U91" s="35">
        <v>29.512</v>
      </c>
      <c r="V91" s="35">
        <v>4.0090000000000003</v>
      </c>
      <c r="W91" s="35">
        <v>1.4810000000000001</v>
      </c>
      <c r="X91" s="35">
        <v>2.48</v>
      </c>
      <c r="Y91" s="35">
        <v>0.81799999999999995</v>
      </c>
      <c r="Z91" s="35">
        <v>2.0760000000000001</v>
      </c>
      <c r="AA91" s="35">
        <v>6.4390000000000001</v>
      </c>
      <c r="AB91" s="35">
        <v>1.67</v>
      </c>
      <c r="AC91" s="35">
        <v>11.587999999999999</v>
      </c>
      <c r="AD91" s="35">
        <v>13.601000000000001</v>
      </c>
      <c r="AE91" s="35">
        <v>1635.183</v>
      </c>
      <c r="AF91" s="35">
        <v>16.032</v>
      </c>
      <c r="AG91" s="35">
        <v>40.012</v>
      </c>
      <c r="AH91" s="35">
        <v>326.72899999999998</v>
      </c>
      <c r="AI91" s="35">
        <v>653.16399999999999</v>
      </c>
      <c r="AJ91" s="35">
        <v>13.792999999999999</v>
      </c>
      <c r="AK91" s="35">
        <v>1.476</v>
      </c>
      <c r="AL91" s="35">
        <v>200.32</v>
      </c>
      <c r="AM91" s="35">
        <v>0.183</v>
      </c>
      <c r="AN91" s="35">
        <v>11.058</v>
      </c>
      <c r="AO91" s="35">
        <v>550.94200000000001</v>
      </c>
      <c r="AP91" s="35">
        <v>59.496000000000002</v>
      </c>
      <c r="AQ91" s="35">
        <v>19.247</v>
      </c>
      <c r="AR91" s="35">
        <v>10.686</v>
      </c>
      <c r="AS91" s="35">
        <v>8.5969999999999995</v>
      </c>
      <c r="AT91" s="35">
        <v>471.23599999999999</v>
      </c>
      <c r="AU91" s="35">
        <v>0.377</v>
      </c>
      <c r="AV91" s="35">
        <v>3.4000000000000002E-2</v>
      </c>
      <c r="AW91" s="35">
        <v>13.824</v>
      </c>
      <c r="AX91" s="35">
        <v>40.506999999999998</v>
      </c>
      <c r="AY91" s="35">
        <v>0</v>
      </c>
      <c r="AZ91" s="35">
        <v>9.4949999999999992</v>
      </c>
      <c r="BA91" s="35">
        <v>184.244</v>
      </c>
      <c r="BB91" s="35">
        <v>18.652000000000001</v>
      </c>
      <c r="BC91" s="35">
        <v>351.53899999999999</v>
      </c>
      <c r="BD91" s="35">
        <v>6.0830000000000002</v>
      </c>
      <c r="BE91" s="35">
        <v>30.992999999999999</v>
      </c>
      <c r="BF91" s="35">
        <v>35.152000000000001</v>
      </c>
      <c r="BG91" s="35">
        <v>13.196</v>
      </c>
      <c r="BH91" s="35">
        <v>0</v>
      </c>
      <c r="BI91" s="35">
        <v>35.524999999999999</v>
      </c>
      <c r="BJ91" s="35">
        <v>0</v>
      </c>
      <c r="BK91" s="35">
        <v>0</v>
      </c>
      <c r="BL91" s="80">
        <v>0</v>
      </c>
      <c r="BM91" s="81">
        <f t="shared" si="5"/>
        <v>5355.0699999999979</v>
      </c>
      <c r="BN91" s="37"/>
      <c r="BO91" s="142">
        <v>0</v>
      </c>
      <c r="BP91" s="82">
        <f t="shared" si="6"/>
        <v>10864.58</v>
      </c>
      <c r="BQ91" s="36">
        <f t="shared" si="7"/>
        <v>10864.58</v>
      </c>
      <c r="BR91" s="83">
        <v>0</v>
      </c>
      <c r="BS91" s="34">
        <v>10864.58</v>
      </c>
      <c r="BT91" s="84">
        <v>0</v>
      </c>
      <c r="BU91" s="84">
        <v>0</v>
      </c>
      <c r="BV91" s="34">
        <v>0</v>
      </c>
      <c r="BW91" s="85">
        <v>0</v>
      </c>
      <c r="BX91" s="37">
        <v>0</v>
      </c>
      <c r="BZ91" s="2"/>
    </row>
    <row r="92" spans="1:78">
      <c r="A92" s="60" t="s">
        <v>40</v>
      </c>
      <c r="B92" s="37" t="s">
        <v>41</v>
      </c>
      <c r="C92" s="35">
        <f t="shared" si="4"/>
        <v>1994.3400000000001</v>
      </c>
      <c r="D92" s="34"/>
      <c r="E92" s="34"/>
      <c r="F92" s="34"/>
      <c r="G92" s="34"/>
      <c r="H92" s="34"/>
      <c r="I92" s="34"/>
      <c r="J92" s="34"/>
      <c r="K92" s="34"/>
      <c r="L92" s="36">
        <v>0</v>
      </c>
      <c r="M92" s="35">
        <v>10.015000000000001</v>
      </c>
      <c r="N92" s="35">
        <v>0</v>
      </c>
      <c r="O92" s="35">
        <v>3.6930000000000001</v>
      </c>
      <c r="P92" s="35">
        <v>106.68600000000001</v>
      </c>
      <c r="Q92" s="35">
        <v>0.65600000000000003</v>
      </c>
      <c r="R92" s="35">
        <v>0.224</v>
      </c>
      <c r="S92" s="35">
        <v>0</v>
      </c>
      <c r="T92" s="35">
        <v>0</v>
      </c>
      <c r="U92" s="35">
        <v>0</v>
      </c>
      <c r="V92" s="35">
        <v>0.73399999999999999</v>
      </c>
      <c r="W92" s="35">
        <v>1.6910000000000001</v>
      </c>
      <c r="X92" s="35">
        <v>1.9930000000000001</v>
      </c>
      <c r="Y92" s="35">
        <v>11.032</v>
      </c>
      <c r="Z92" s="35">
        <v>0</v>
      </c>
      <c r="AA92" s="35">
        <v>0.44800000000000001</v>
      </c>
      <c r="AB92" s="35">
        <v>0.52</v>
      </c>
      <c r="AC92" s="35">
        <v>9.1460000000000008</v>
      </c>
      <c r="AD92" s="35">
        <v>0</v>
      </c>
      <c r="AE92" s="35">
        <v>1.456</v>
      </c>
      <c r="AF92" s="35">
        <v>11.525</v>
      </c>
      <c r="AG92" s="35">
        <v>28.765000000000001</v>
      </c>
      <c r="AH92" s="35">
        <v>683.01800000000003</v>
      </c>
      <c r="AI92" s="35">
        <v>159.39099999999999</v>
      </c>
      <c r="AJ92" s="35">
        <v>0.49399999999999999</v>
      </c>
      <c r="AK92" s="35">
        <v>23.067</v>
      </c>
      <c r="AL92" s="35">
        <v>4.43</v>
      </c>
      <c r="AM92" s="35">
        <v>6.0000000000000001E-3</v>
      </c>
      <c r="AN92" s="35">
        <v>0.25</v>
      </c>
      <c r="AO92" s="35">
        <v>89.763000000000005</v>
      </c>
      <c r="AP92" s="35">
        <v>0</v>
      </c>
      <c r="AQ92" s="35">
        <v>2.8719999999999999</v>
      </c>
      <c r="AR92" s="35">
        <v>13.483000000000001</v>
      </c>
      <c r="AS92" s="35">
        <v>0</v>
      </c>
      <c r="AT92" s="35">
        <v>0</v>
      </c>
      <c r="AU92" s="35">
        <v>0</v>
      </c>
      <c r="AV92" s="35">
        <v>0.129</v>
      </c>
      <c r="AW92" s="35">
        <v>1.4999999999999999E-2</v>
      </c>
      <c r="AX92" s="35">
        <v>27.834</v>
      </c>
      <c r="AY92" s="35">
        <v>0</v>
      </c>
      <c r="AZ92" s="35">
        <v>1.321</v>
      </c>
      <c r="BA92" s="35">
        <v>4.7569999999999997</v>
      </c>
      <c r="BB92" s="35">
        <v>7.4340000000000002</v>
      </c>
      <c r="BC92" s="35">
        <v>188.25899999999999</v>
      </c>
      <c r="BD92" s="35">
        <v>0</v>
      </c>
      <c r="BE92" s="35">
        <v>19.581</v>
      </c>
      <c r="BF92" s="35">
        <v>35.383000000000003</v>
      </c>
      <c r="BG92" s="35">
        <v>1.6E-2</v>
      </c>
      <c r="BH92" s="35">
        <v>0</v>
      </c>
      <c r="BI92" s="35">
        <v>0.20300000000000001</v>
      </c>
      <c r="BJ92" s="35">
        <v>0</v>
      </c>
      <c r="BK92" s="35">
        <v>0</v>
      </c>
      <c r="BL92" s="80">
        <v>0</v>
      </c>
      <c r="BM92" s="81">
        <f t="shared" si="5"/>
        <v>1450.2900000000002</v>
      </c>
      <c r="BN92" s="37"/>
      <c r="BO92" s="142">
        <v>0</v>
      </c>
      <c r="BP92" s="82">
        <f t="shared" si="6"/>
        <v>544.04999999999995</v>
      </c>
      <c r="BQ92" s="36">
        <f t="shared" si="7"/>
        <v>544.04999999999995</v>
      </c>
      <c r="BR92" s="83">
        <v>0</v>
      </c>
      <c r="BS92" s="34">
        <v>544.04999999999995</v>
      </c>
      <c r="BT92" s="84">
        <v>0</v>
      </c>
      <c r="BU92" s="84">
        <v>0</v>
      </c>
      <c r="BV92" s="34">
        <v>0</v>
      </c>
      <c r="BW92" s="85">
        <v>0</v>
      </c>
      <c r="BX92" s="37">
        <v>0</v>
      </c>
      <c r="BZ92" s="2"/>
    </row>
    <row r="93" spans="1:78">
      <c r="A93" s="60" t="s">
        <v>42</v>
      </c>
      <c r="B93" s="37" t="s">
        <v>43</v>
      </c>
      <c r="C93" s="35">
        <f t="shared" si="4"/>
        <v>8589.6489999999994</v>
      </c>
      <c r="D93" s="34"/>
      <c r="E93" s="34"/>
      <c r="F93" s="34"/>
      <c r="G93" s="34"/>
      <c r="H93" s="34"/>
      <c r="I93" s="34"/>
      <c r="J93" s="34"/>
      <c r="K93" s="34"/>
      <c r="L93" s="36">
        <v>0</v>
      </c>
      <c r="M93" s="35">
        <v>7.5839999999999996</v>
      </c>
      <c r="N93" s="35">
        <v>0</v>
      </c>
      <c r="O93" s="35">
        <v>18.332000000000001</v>
      </c>
      <c r="P93" s="35">
        <v>2.1579999999999999</v>
      </c>
      <c r="Q93" s="35">
        <v>0.11899999999999999</v>
      </c>
      <c r="R93" s="35">
        <v>1.0860000000000001</v>
      </c>
      <c r="S93" s="35">
        <v>0.85599999999999998</v>
      </c>
      <c r="T93" s="35">
        <v>0</v>
      </c>
      <c r="U93" s="35">
        <v>3.2690000000000001</v>
      </c>
      <c r="V93" s="35">
        <v>1.0589999999999999</v>
      </c>
      <c r="W93" s="35">
        <v>0</v>
      </c>
      <c r="X93" s="35">
        <v>0.41599999999999998</v>
      </c>
      <c r="Y93" s="35">
        <v>4.3220000000000001</v>
      </c>
      <c r="Z93" s="35">
        <v>0.113</v>
      </c>
      <c r="AA93" s="35">
        <v>0</v>
      </c>
      <c r="AB93" s="35">
        <v>1.1779999999999999</v>
      </c>
      <c r="AC93" s="35">
        <v>5.2480000000000002</v>
      </c>
      <c r="AD93" s="35">
        <v>7.4139999999999997</v>
      </c>
      <c r="AE93" s="35">
        <v>29.498000000000001</v>
      </c>
      <c r="AF93" s="35">
        <v>12.608000000000001</v>
      </c>
      <c r="AG93" s="35">
        <v>6.9610000000000003</v>
      </c>
      <c r="AH93" s="35">
        <v>22.922000000000001</v>
      </c>
      <c r="AI93" s="35">
        <v>77.906000000000006</v>
      </c>
      <c r="AJ93" s="35">
        <v>3.9929999999999999</v>
      </c>
      <c r="AK93" s="35">
        <v>1.371</v>
      </c>
      <c r="AL93" s="35">
        <v>733.52099999999996</v>
      </c>
      <c r="AM93" s="35">
        <v>8.5999999999999993E-2</v>
      </c>
      <c r="AN93" s="35">
        <v>14.952999999999999</v>
      </c>
      <c r="AO93" s="35">
        <v>23.666</v>
      </c>
      <c r="AP93" s="35">
        <v>4.617</v>
      </c>
      <c r="AQ93" s="35">
        <v>40.497</v>
      </c>
      <c r="AR93" s="35">
        <v>27.475999999999999</v>
      </c>
      <c r="AS93" s="35">
        <v>14.821</v>
      </c>
      <c r="AT93" s="35">
        <v>44.003999999999998</v>
      </c>
      <c r="AU93" s="35">
        <v>5.6890000000000001</v>
      </c>
      <c r="AV93" s="35">
        <v>9.6219999999999999</v>
      </c>
      <c r="AW93" s="35">
        <v>0.26700000000000002</v>
      </c>
      <c r="AX93" s="35">
        <v>38.576000000000001</v>
      </c>
      <c r="AY93" s="35">
        <v>0</v>
      </c>
      <c r="AZ93" s="35">
        <v>1.129</v>
      </c>
      <c r="BA93" s="35">
        <v>309.37099999999998</v>
      </c>
      <c r="BB93" s="35">
        <v>20.413</v>
      </c>
      <c r="BC93" s="35">
        <v>140.78899999999999</v>
      </c>
      <c r="BD93" s="35">
        <v>0</v>
      </c>
      <c r="BE93" s="35">
        <v>12.656000000000001</v>
      </c>
      <c r="BF93" s="35">
        <v>27.722999999999999</v>
      </c>
      <c r="BG93" s="35">
        <v>3.2519999999999998</v>
      </c>
      <c r="BH93" s="35">
        <v>0</v>
      </c>
      <c r="BI93" s="35">
        <v>3.044</v>
      </c>
      <c r="BJ93" s="35">
        <v>0</v>
      </c>
      <c r="BK93" s="35">
        <v>0</v>
      </c>
      <c r="BL93" s="80">
        <v>0</v>
      </c>
      <c r="BM93" s="81">
        <f t="shared" si="5"/>
        <v>1684.5849999999996</v>
      </c>
      <c r="BN93" s="37"/>
      <c r="BO93" s="142">
        <v>3507.223</v>
      </c>
      <c r="BP93" s="82">
        <f t="shared" si="6"/>
        <v>3397.8409999999999</v>
      </c>
      <c r="BQ93" s="36">
        <f t="shared" si="7"/>
        <v>3397.8409999999999</v>
      </c>
      <c r="BR93" s="83">
        <v>0</v>
      </c>
      <c r="BS93" s="34">
        <v>3397.8409999999999</v>
      </c>
      <c r="BT93" s="84">
        <v>0</v>
      </c>
      <c r="BU93" s="84">
        <v>0</v>
      </c>
      <c r="BV93" s="34">
        <v>0</v>
      </c>
      <c r="BW93" s="85">
        <v>0</v>
      </c>
      <c r="BX93" s="37">
        <v>0</v>
      </c>
      <c r="BZ93" s="2"/>
    </row>
    <row r="94" spans="1:78">
      <c r="A94" s="60" t="s">
        <v>44</v>
      </c>
      <c r="B94" s="37" t="s">
        <v>154</v>
      </c>
      <c r="C94" s="35">
        <f t="shared" si="4"/>
        <v>14101.816999999997</v>
      </c>
      <c r="D94" s="34"/>
      <c r="E94" s="34"/>
      <c r="F94" s="34"/>
      <c r="G94" s="34"/>
      <c r="H94" s="34"/>
      <c r="I94" s="34"/>
      <c r="J94" s="34"/>
      <c r="K94" s="34"/>
      <c r="L94" s="36">
        <v>0</v>
      </c>
      <c r="M94" s="35">
        <v>245.09800000000001</v>
      </c>
      <c r="N94" s="35">
        <v>0</v>
      </c>
      <c r="O94" s="35">
        <v>413.54700000000003</v>
      </c>
      <c r="P94" s="35">
        <v>98.965999999999994</v>
      </c>
      <c r="Q94" s="35">
        <v>0</v>
      </c>
      <c r="R94" s="35">
        <v>7.8289999999999997</v>
      </c>
      <c r="S94" s="35">
        <v>0</v>
      </c>
      <c r="T94" s="35">
        <v>0</v>
      </c>
      <c r="U94" s="35">
        <v>3.6739999999999999</v>
      </c>
      <c r="V94" s="35">
        <v>0</v>
      </c>
      <c r="W94" s="35">
        <v>0</v>
      </c>
      <c r="X94" s="35">
        <v>27.515999999999998</v>
      </c>
      <c r="Y94" s="35">
        <v>2.1070000000000002</v>
      </c>
      <c r="Z94" s="35">
        <v>0</v>
      </c>
      <c r="AA94" s="35">
        <v>1.0509999999999999</v>
      </c>
      <c r="AB94" s="35">
        <v>0</v>
      </c>
      <c r="AC94" s="35">
        <v>128.51</v>
      </c>
      <c r="AD94" s="35">
        <v>123.17700000000001</v>
      </c>
      <c r="AE94" s="35">
        <v>523.21199999999999</v>
      </c>
      <c r="AF94" s="35">
        <v>0</v>
      </c>
      <c r="AG94" s="35">
        <v>14.05</v>
      </c>
      <c r="AH94" s="35">
        <v>866.67200000000003</v>
      </c>
      <c r="AI94" s="35">
        <v>334.18</v>
      </c>
      <c r="AJ94" s="35">
        <v>8.9260000000000002</v>
      </c>
      <c r="AK94" s="35">
        <v>344.53199999999998</v>
      </c>
      <c r="AL94" s="35">
        <v>3169.7869999999998</v>
      </c>
      <c r="AM94" s="35">
        <v>4.6470000000000002</v>
      </c>
      <c r="AN94" s="35">
        <v>0</v>
      </c>
      <c r="AO94" s="35">
        <v>196.298</v>
      </c>
      <c r="AP94" s="35">
        <v>13.04</v>
      </c>
      <c r="AQ94" s="35">
        <v>1.819</v>
      </c>
      <c r="AR94" s="35">
        <v>426.08699999999999</v>
      </c>
      <c r="AS94" s="35">
        <v>0</v>
      </c>
      <c r="AT94" s="35">
        <v>146.208</v>
      </c>
      <c r="AU94" s="35">
        <v>0</v>
      </c>
      <c r="AV94" s="35">
        <v>1.7000000000000001E-2</v>
      </c>
      <c r="AW94" s="35">
        <v>0.88700000000000001</v>
      </c>
      <c r="AX94" s="35">
        <v>13.516</v>
      </c>
      <c r="AY94" s="35">
        <v>0</v>
      </c>
      <c r="AZ94" s="35">
        <v>40.628</v>
      </c>
      <c r="BA94" s="35">
        <v>65.805000000000007</v>
      </c>
      <c r="BB94" s="35">
        <v>0</v>
      </c>
      <c r="BC94" s="35">
        <v>125.988</v>
      </c>
      <c r="BD94" s="35">
        <v>0</v>
      </c>
      <c r="BE94" s="35">
        <v>23.119</v>
      </c>
      <c r="BF94" s="35">
        <v>36.643000000000001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80">
        <v>0</v>
      </c>
      <c r="BM94" s="81">
        <f t="shared" si="5"/>
        <v>7407.5359999999973</v>
      </c>
      <c r="BN94" s="37"/>
      <c r="BO94" s="142">
        <v>6331.1090000000004</v>
      </c>
      <c r="BP94" s="82">
        <f t="shared" si="6"/>
        <v>363.17200000000003</v>
      </c>
      <c r="BQ94" s="36">
        <f t="shared" si="7"/>
        <v>363.17200000000003</v>
      </c>
      <c r="BR94" s="83">
        <v>0</v>
      </c>
      <c r="BS94" s="34">
        <v>363.17200000000003</v>
      </c>
      <c r="BT94" s="84">
        <v>0</v>
      </c>
      <c r="BU94" s="84">
        <v>0</v>
      </c>
      <c r="BV94" s="34">
        <v>0</v>
      </c>
      <c r="BW94" s="85">
        <v>0</v>
      </c>
      <c r="BX94" s="37">
        <v>0</v>
      </c>
      <c r="BZ94" s="2"/>
    </row>
    <row r="95" spans="1:78">
      <c r="A95" s="60" t="s">
        <v>45</v>
      </c>
      <c r="B95" s="37" t="s">
        <v>187</v>
      </c>
      <c r="C95" s="35">
        <f t="shared" si="4"/>
        <v>266.98299999999995</v>
      </c>
      <c r="D95" s="34"/>
      <c r="E95" s="34"/>
      <c r="F95" s="34"/>
      <c r="G95" s="34"/>
      <c r="H95" s="34"/>
      <c r="I95" s="34"/>
      <c r="J95" s="34"/>
      <c r="K95" s="34"/>
      <c r="L95" s="36">
        <v>7.0000000000000001E-3</v>
      </c>
      <c r="M95" s="35">
        <v>0</v>
      </c>
      <c r="N95" s="35">
        <v>0</v>
      </c>
      <c r="O95" s="35">
        <v>0.25</v>
      </c>
      <c r="P95" s="35">
        <v>0.186</v>
      </c>
      <c r="Q95" s="35">
        <v>2.1999999999999999E-2</v>
      </c>
      <c r="R95" s="35">
        <v>6.0000000000000001E-3</v>
      </c>
      <c r="S95" s="35">
        <v>1.4E-2</v>
      </c>
      <c r="T95" s="35">
        <v>0</v>
      </c>
      <c r="U95" s="35">
        <v>0.30399999999999999</v>
      </c>
      <c r="V95" s="35">
        <v>2.8000000000000001E-2</v>
      </c>
      <c r="W95" s="35">
        <v>8.9999999999999993E-3</v>
      </c>
      <c r="X95" s="35">
        <v>0.249</v>
      </c>
      <c r="Y95" s="35">
        <v>2.1999999999999999E-2</v>
      </c>
      <c r="Z95" s="35">
        <v>5.8000000000000003E-2</v>
      </c>
      <c r="AA95" s="35">
        <v>3.0000000000000001E-3</v>
      </c>
      <c r="AB95" s="35">
        <v>1.2E-2</v>
      </c>
      <c r="AC95" s="35">
        <v>0.40699999999999997</v>
      </c>
      <c r="AD95" s="35">
        <v>8.0000000000000002E-3</v>
      </c>
      <c r="AE95" s="35">
        <v>9.2319999999999993</v>
      </c>
      <c r="AF95" s="35">
        <v>0.81</v>
      </c>
      <c r="AG95" s="35">
        <v>1.8480000000000001</v>
      </c>
      <c r="AH95" s="35">
        <v>1.2769999999999999</v>
      </c>
      <c r="AI95" s="35">
        <v>1.722</v>
      </c>
      <c r="AJ95" s="35">
        <v>7.0000000000000001E-3</v>
      </c>
      <c r="AK95" s="35">
        <v>0</v>
      </c>
      <c r="AL95" s="35">
        <v>0.433</v>
      </c>
      <c r="AM95" s="35">
        <v>0</v>
      </c>
      <c r="AN95" s="35">
        <v>7.1669999999999998</v>
      </c>
      <c r="AO95" s="35">
        <v>1.526</v>
      </c>
      <c r="AP95" s="35">
        <v>0.29499999999999998</v>
      </c>
      <c r="AQ95" s="35">
        <v>0.104</v>
      </c>
      <c r="AR95" s="35">
        <v>1.3</v>
      </c>
      <c r="AS95" s="35">
        <v>0.11700000000000001</v>
      </c>
      <c r="AT95" s="35">
        <v>0</v>
      </c>
      <c r="AU95" s="35">
        <v>0.76</v>
      </c>
      <c r="AV95" s="35">
        <v>0.73299999999999998</v>
      </c>
      <c r="AW95" s="35">
        <v>8.4000000000000005E-2</v>
      </c>
      <c r="AX95" s="35">
        <v>0.223</v>
      </c>
      <c r="AY95" s="35">
        <v>0</v>
      </c>
      <c r="AZ95" s="35">
        <v>0.01</v>
      </c>
      <c r="BA95" s="35">
        <v>9.8000000000000004E-2</v>
      </c>
      <c r="BB95" s="35">
        <v>8.6999999999999994E-2</v>
      </c>
      <c r="BC95" s="35">
        <v>130.886</v>
      </c>
      <c r="BD95" s="35">
        <v>1.1739999999999999</v>
      </c>
      <c r="BE95" s="35">
        <v>14.202</v>
      </c>
      <c r="BF95" s="35">
        <v>9.1150000000000002</v>
      </c>
      <c r="BG95" s="35">
        <v>0.188</v>
      </c>
      <c r="BH95" s="35">
        <v>0.61799999999999999</v>
      </c>
      <c r="BI95" s="35">
        <v>0.27800000000000002</v>
      </c>
      <c r="BJ95" s="35">
        <v>0</v>
      </c>
      <c r="BK95" s="35">
        <v>0</v>
      </c>
      <c r="BL95" s="80">
        <v>0</v>
      </c>
      <c r="BM95" s="81">
        <f t="shared" si="5"/>
        <v>185.87899999999999</v>
      </c>
      <c r="BN95" s="37"/>
      <c r="BO95" s="142">
        <v>20.437999999999999</v>
      </c>
      <c r="BP95" s="82">
        <f t="shared" si="6"/>
        <v>60.665999999999997</v>
      </c>
      <c r="BQ95" s="36">
        <f t="shared" si="7"/>
        <v>60.665999999999997</v>
      </c>
      <c r="BR95" s="83">
        <v>0</v>
      </c>
      <c r="BS95" s="34">
        <v>60.665999999999997</v>
      </c>
      <c r="BT95" s="84">
        <v>0</v>
      </c>
      <c r="BU95" s="84">
        <v>0</v>
      </c>
      <c r="BV95" s="34">
        <v>0</v>
      </c>
      <c r="BW95" s="85">
        <v>0</v>
      </c>
      <c r="BX95" s="37">
        <v>0</v>
      </c>
      <c r="BZ95" s="2"/>
    </row>
    <row r="96" spans="1:78">
      <c r="A96" s="60" t="s">
        <v>46</v>
      </c>
      <c r="B96" s="37" t="s">
        <v>47</v>
      </c>
      <c r="C96" s="35">
        <f t="shared" si="4"/>
        <v>22248.460999999999</v>
      </c>
      <c r="D96" s="34"/>
      <c r="E96" s="34"/>
      <c r="F96" s="34"/>
      <c r="G96" s="34"/>
      <c r="H96" s="34"/>
      <c r="I96" s="34"/>
      <c r="J96" s="34"/>
      <c r="K96" s="34"/>
      <c r="L96" s="36">
        <v>1.9179999999999999</v>
      </c>
      <c r="M96" s="35">
        <v>11.231999999999999</v>
      </c>
      <c r="N96" s="35">
        <v>0.33400000000000002</v>
      </c>
      <c r="O96" s="35">
        <v>9.1189999999999998</v>
      </c>
      <c r="P96" s="35">
        <v>1.075</v>
      </c>
      <c r="Q96" s="35">
        <v>0.104</v>
      </c>
      <c r="R96" s="35">
        <v>3.5990000000000002</v>
      </c>
      <c r="S96" s="35">
        <v>0</v>
      </c>
      <c r="T96" s="35">
        <v>0</v>
      </c>
      <c r="U96" s="35">
        <v>1.6140000000000001</v>
      </c>
      <c r="V96" s="35">
        <v>0.52400000000000002</v>
      </c>
      <c r="W96" s="35">
        <v>0</v>
      </c>
      <c r="X96" s="35">
        <v>0.65100000000000002</v>
      </c>
      <c r="Y96" s="35">
        <v>2.9769999999999999</v>
      </c>
      <c r="Z96" s="35">
        <v>0</v>
      </c>
      <c r="AA96" s="35">
        <v>0</v>
      </c>
      <c r="AB96" s="35">
        <v>1.1639999999999999</v>
      </c>
      <c r="AC96" s="35">
        <v>0.88400000000000001</v>
      </c>
      <c r="AD96" s="35">
        <v>3.66</v>
      </c>
      <c r="AE96" s="35">
        <v>65.347999999999999</v>
      </c>
      <c r="AF96" s="35">
        <v>9.69</v>
      </c>
      <c r="AG96" s="35">
        <v>10.313000000000001</v>
      </c>
      <c r="AH96" s="35">
        <v>15.59</v>
      </c>
      <c r="AI96" s="35">
        <v>27.802</v>
      </c>
      <c r="AJ96" s="35">
        <v>0.71699999999999997</v>
      </c>
      <c r="AK96" s="35">
        <v>1.0169999999999999</v>
      </c>
      <c r="AL96" s="35">
        <v>4.9000000000000004</v>
      </c>
      <c r="AM96" s="35">
        <v>0.255</v>
      </c>
      <c r="AN96" s="35">
        <v>0.91100000000000003</v>
      </c>
      <c r="AO96" s="35">
        <v>100.803</v>
      </c>
      <c r="AP96" s="35">
        <v>5.32</v>
      </c>
      <c r="AQ96" s="35">
        <v>10.694000000000001</v>
      </c>
      <c r="AR96" s="35">
        <v>21.968</v>
      </c>
      <c r="AS96" s="35">
        <v>14.571999999999999</v>
      </c>
      <c r="AT96" s="35">
        <v>15.513</v>
      </c>
      <c r="AU96" s="35">
        <v>4.976</v>
      </c>
      <c r="AV96" s="35">
        <v>4.1749999999999998</v>
      </c>
      <c r="AW96" s="35">
        <v>7.7670000000000003</v>
      </c>
      <c r="AX96" s="35">
        <v>16.440999999999999</v>
      </c>
      <c r="AY96" s="35">
        <v>2.9000000000000001E-2</v>
      </c>
      <c r="AZ96" s="35">
        <v>1.9990000000000001</v>
      </c>
      <c r="BA96" s="35">
        <v>1312.501</v>
      </c>
      <c r="BB96" s="35">
        <v>10.093999999999999</v>
      </c>
      <c r="BC96" s="35">
        <v>190.61600000000001</v>
      </c>
      <c r="BD96" s="35">
        <v>4.5019999999999998</v>
      </c>
      <c r="BE96" s="35">
        <v>11.006</v>
      </c>
      <c r="BF96" s="35">
        <v>19.791</v>
      </c>
      <c r="BG96" s="35">
        <v>1.141</v>
      </c>
      <c r="BH96" s="35">
        <v>2.323</v>
      </c>
      <c r="BI96" s="35">
        <v>0.49</v>
      </c>
      <c r="BJ96" s="35">
        <v>0</v>
      </c>
      <c r="BK96" s="35">
        <v>0</v>
      </c>
      <c r="BL96" s="80">
        <v>0</v>
      </c>
      <c r="BM96" s="81">
        <f t="shared" si="5"/>
        <v>1932.1190000000001</v>
      </c>
      <c r="BN96" s="37"/>
      <c r="BO96" s="142">
        <v>0</v>
      </c>
      <c r="BP96" s="82">
        <f t="shared" si="6"/>
        <v>20316.342000000001</v>
      </c>
      <c r="BQ96" s="36">
        <f t="shared" si="7"/>
        <v>20316.342000000001</v>
      </c>
      <c r="BR96" s="83">
        <v>0.246</v>
      </c>
      <c r="BS96" s="34">
        <v>20316.096000000001</v>
      </c>
      <c r="BT96" s="84">
        <v>0</v>
      </c>
      <c r="BU96" s="84">
        <v>0</v>
      </c>
      <c r="BV96" s="34">
        <v>0</v>
      </c>
      <c r="BW96" s="85">
        <v>0</v>
      </c>
      <c r="BX96" s="37">
        <v>0</v>
      </c>
      <c r="BZ96" s="2"/>
    </row>
    <row r="97" spans="1:78">
      <c r="A97" s="60" t="s">
        <v>48</v>
      </c>
      <c r="B97" s="37" t="s">
        <v>290</v>
      </c>
      <c r="C97" s="35">
        <f t="shared" si="4"/>
        <v>9723.4209999999985</v>
      </c>
      <c r="D97" s="34"/>
      <c r="E97" s="34"/>
      <c r="F97" s="34"/>
      <c r="G97" s="34"/>
      <c r="H97" s="34"/>
      <c r="I97" s="34"/>
      <c r="J97" s="34"/>
      <c r="K97" s="34"/>
      <c r="L97" s="36">
        <v>1.415</v>
      </c>
      <c r="M97" s="35">
        <v>77.671999999999997</v>
      </c>
      <c r="N97" s="35">
        <v>0.33700000000000002</v>
      </c>
      <c r="O97" s="35">
        <v>10.66</v>
      </c>
      <c r="P97" s="35">
        <v>0.51600000000000001</v>
      </c>
      <c r="Q97" s="35">
        <v>9.0999999999999998E-2</v>
      </c>
      <c r="R97" s="35">
        <v>1.1160000000000001</v>
      </c>
      <c r="S97" s="35">
        <v>0.38800000000000001</v>
      </c>
      <c r="T97" s="35">
        <v>0</v>
      </c>
      <c r="U97" s="35">
        <v>1.341</v>
      </c>
      <c r="V97" s="35">
        <v>0.14699999999999999</v>
      </c>
      <c r="W97" s="35">
        <v>0</v>
      </c>
      <c r="X97" s="35">
        <v>0.65</v>
      </c>
      <c r="Y97" s="35">
        <v>3.194</v>
      </c>
      <c r="Z97" s="35">
        <v>0.30399999999999999</v>
      </c>
      <c r="AA97" s="35">
        <v>0.36099999999999999</v>
      </c>
      <c r="AB97" s="35">
        <v>1.48</v>
      </c>
      <c r="AC97" s="35">
        <v>1.726</v>
      </c>
      <c r="AD97" s="35">
        <v>1.536</v>
      </c>
      <c r="AE97" s="35">
        <v>11.984999999999999</v>
      </c>
      <c r="AF97" s="35">
        <v>4.7080000000000002</v>
      </c>
      <c r="AG97" s="35">
        <v>23.093</v>
      </c>
      <c r="AH97" s="35">
        <v>6.5629999999999997</v>
      </c>
      <c r="AI97" s="35">
        <v>342.59399999999999</v>
      </c>
      <c r="AJ97" s="35">
        <v>0.73499999999999999</v>
      </c>
      <c r="AK97" s="35">
        <v>6.024</v>
      </c>
      <c r="AL97" s="35">
        <v>160.40100000000001</v>
      </c>
      <c r="AM97" s="35">
        <v>7.0999999999999994E-2</v>
      </c>
      <c r="AN97" s="35">
        <v>0.32900000000000001</v>
      </c>
      <c r="AO97" s="35">
        <v>5.2720000000000002</v>
      </c>
      <c r="AP97" s="35">
        <v>57.012999999999998</v>
      </c>
      <c r="AQ97" s="35">
        <v>5.1849999999999996</v>
      </c>
      <c r="AR97" s="35">
        <v>4.8949999999999996</v>
      </c>
      <c r="AS97" s="35">
        <v>3.976</v>
      </c>
      <c r="AT97" s="35">
        <v>31.760999999999999</v>
      </c>
      <c r="AU97" s="35">
        <v>5.5839999999999996</v>
      </c>
      <c r="AV97" s="35">
        <v>1.157</v>
      </c>
      <c r="AW97" s="35">
        <v>0.112</v>
      </c>
      <c r="AX97" s="35">
        <v>8.4</v>
      </c>
      <c r="AY97" s="35">
        <v>0.02</v>
      </c>
      <c r="AZ97" s="35">
        <v>0.89400000000000002</v>
      </c>
      <c r="BA97" s="35">
        <v>9.1050000000000004</v>
      </c>
      <c r="BB97" s="35">
        <v>1.675</v>
      </c>
      <c r="BC97" s="35">
        <v>191.99600000000001</v>
      </c>
      <c r="BD97" s="35">
        <v>3.63</v>
      </c>
      <c r="BE97" s="35">
        <v>11.496</v>
      </c>
      <c r="BF97" s="35">
        <v>19.202000000000002</v>
      </c>
      <c r="BG97" s="35">
        <v>0.96199999999999997</v>
      </c>
      <c r="BH97" s="35">
        <v>9.5289999999999999</v>
      </c>
      <c r="BI97" s="35">
        <v>1.3109999999999999</v>
      </c>
      <c r="BJ97" s="35">
        <v>0</v>
      </c>
      <c r="BK97" s="35">
        <v>0</v>
      </c>
      <c r="BL97" s="80">
        <v>0</v>
      </c>
      <c r="BM97" s="81">
        <f t="shared" si="5"/>
        <v>1032.6119999999999</v>
      </c>
      <c r="BN97" s="37"/>
      <c r="BO97" s="142">
        <v>2855.6889999999999</v>
      </c>
      <c r="BP97" s="82">
        <f t="shared" si="6"/>
        <v>5835.12</v>
      </c>
      <c r="BQ97" s="36">
        <f t="shared" si="7"/>
        <v>5835.12</v>
      </c>
      <c r="BR97" s="83">
        <v>0</v>
      </c>
      <c r="BS97" s="34">
        <v>5835.12</v>
      </c>
      <c r="BT97" s="84">
        <v>0</v>
      </c>
      <c r="BU97" s="84">
        <v>0</v>
      </c>
      <c r="BV97" s="34">
        <v>0</v>
      </c>
      <c r="BW97" s="85">
        <v>0</v>
      </c>
      <c r="BX97" s="37">
        <v>0</v>
      </c>
      <c r="BZ97" s="2"/>
    </row>
    <row r="98" spans="1:78">
      <c r="A98" s="60" t="s">
        <v>49</v>
      </c>
      <c r="B98" s="37" t="s">
        <v>209</v>
      </c>
      <c r="C98" s="35">
        <f t="shared" si="4"/>
        <v>1739.4600000000003</v>
      </c>
      <c r="D98" s="34"/>
      <c r="E98" s="34"/>
      <c r="F98" s="34"/>
      <c r="G98" s="34"/>
      <c r="H98" s="34"/>
      <c r="I98" s="34"/>
      <c r="J98" s="34"/>
      <c r="K98" s="34"/>
      <c r="L98" s="36">
        <v>0</v>
      </c>
      <c r="M98" s="35">
        <v>2E-3</v>
      </c>
      <c r="N98" s="35">
        <v>0.01</v>
      </c>
      <c r="O98" s="35">
        <v>2.8940000000000001</v>
      </c>
      <c r="P98" s="35">
        <v>0.105</v>
      </c>
      <c r="Q98" s="35">
        <v>3.0000000000000001E-3</v>
      </c>
      <c r="R98" s="35">
        <v>0</v>
      </c>
      <c r="S98" s="35">
        <v>0.63500000000000001</v>
      </c>
      <c r="T98" s="35">
        <v>0</v>
      </c>
      <c r="U98" s="35">
        <v>3.7999999999999999E-2</v>
      </c>
      <c r="V98" s="35">
        <v>0.17100000000000001</v>
      </c>
      <c r="W98" s="35">
        <v>0.01</v>
      </c>
      <c r="X98" s="35">
        <v>0.01</v>
      </c>
      <c r="Y98" s="35">
        <v>8.0000000000000002E-3</v>
      </c>
      <c r="Z98" s="35">
        <v>1E-3</v>
      </c>
      <c r="AA98" s="35">
        <v>3.9E-2</v>
      </c>
      <c r="AB98" s="35">
        <v>5.2999999999999999E-2</v>
      </c>
      <c r="AC98" s="35">
        <v>8.3000000000000004E-2</v>
      </c>
      <c r="AD98" s="35">
        <v>1.7999999999999999E-2</v>
      </c>
      <c r="AE98" s="35">
        <v>1.9159999999999999</v>
      </c>
      <c r="AF98" s="35">
        <v>0.28899999999999998</v>
      </c>
      <c r="AG98" s="35">
        <v>0.11899999999999999</v>
      </c>
      <c r="AH98" s="35">
        <v>2.1110000000000002</v>
      </c>
      <c r="AI98" s="35">
        <v>0.63600000000000001</v>
      </c>
      <c r="AJ98" s="35">
        <v>7.0000000000000001E-3</v>
      </c>
      <c r="AK98" s="35">
        <v>0.45300000000000001</v>
      </c>
      <c r="AL98" s="35">
        <v>21.088000000000001</v>
      </c>
      <c r="AM98" s="35">
        <v>4.0000000000000001E-3</v>
      </c>
      <c r="AN98" s="35">
        <v>0</v>
      </c>
      <c r="AO98" s="35">
        <v>1.3560000000000001</v>
      </c>
      <c r="AP98" s="35">
        <v>0.84199999999999997</v>
      </c>
      <c r="AQ98" s="35">
        <v>70.944999999999993</v>
      </c>
      <c r="AR98" s="35">
        <v>452.89499999999998</v>
      </c>
      <c r="AS98" s="35">
        <v>1.9E-2</v>
      </c>
      <c r="AT98" s="35">
        <v>59.064</v>
      </c>
      <c r="AU98" s="35">
        <v>0.27300000000000002</v>
      </c>
      <c r="AV98" s="35">
        <v>0.13</v>
      </c>
      <c r="AW98" s="35">
        <v>2.1000000000000001E-2</v>
      </c>
      <c r="AX98" s="35">
        <v>2.7909999999999999</v>
      </c>
      <c r="AY98" s="35">
        <v>7.0000000000000001E-3</v>
      </c>
      <c r="AZ98" s="35">
        <v>0</v>
      </c>
      <c r="BA98" s="35">
        <v>2.9000000000000001E-2</v>
      </c>
      <c r="BB98" s="35">
        <v>0.28100000000000003</v>
      </c>
      <c r="BC98" s="35">
        <v>5.2670000000000003</v>
      </c>
      <c r="BD98" s="35">
        <v>0</v>
      </c>
      <c r="BE98" s="35">
        <v>25.326000000000001</v>
      </c>
      <c r="BF98" s="35">
        <v>0.71499999999999997</v>
      </c>
      <c r="BG98" s="35">
        <v>6.5000000000000002E-2</v>
      </c>
      <c r="BH98" s="35">
        <v>1.2769999999999999</v>
      </c>
      <c r="BI98" s="35">
        <v>14.686</v>
      </c>
      <c r="BJ98" s="35">
        <v>0</v>
      </c>
      <c r="BK98" s="35">
        <v>0</v>
      </c>
      <c r="BL98" s="80">
        <v>0</v>
      </c>
      <c r="BM98" s="81">
        <f t="shared" si="5"/>
        <v>666.69200000000012</v>
      </c>
      <c r="BN98" s="37"/>
      <c r="BO98" s="142">
        <v>70.603999999999999</v>
      </c>
      <c r="BP98" s="82">
        <f t="shared" si="6"/>
        <v>1002.1640000000001</v>
      </c>
      <c r="BQ98" s="36">
        <f t="shared" si="7"/>
        <v>629.81900000000007</v>
      </c>
      <c r="BR98" s="83">
        <v>109.249</v>
      </c>
      <c r="BS98" s="34">
        <v>520.57000000000005</v>
      </c>
      <c r="BT98" s="84">
        <v>372.34500000000003</v>
      </c>
      <c r="BU98" s="84">
        <v>0</v>
      </c>
      <c r="BV98" s="34">
        <v>0</v>
      </c>
      <c r="BW98" s="85">
        <v>0</v>
      </c>
      <c r="BX98" s="37">
        <v>0</v>
      </c>
      <c r="BZ98" s="2"/>
    </row>
    <row r="99" spans="1:78">
      <c r="A99" s="60" t="s">
        <v>50</v>
      </c>
      <c r="B99" s="37" t="s">
        <v>51</v>
      </c>
      <c r="C99" s="35">
        <f t="shared" si="4"/>
        <v>10997.288999999999</v>
      </c>
      <c r="D99" s="34"/>
      <c r="E99" s="34"/>
      <c r="F99" s="34"/>
      <c r="G99" s="34"/>
      <c r="H99" s="34"/>
      <c r="I99" s="34"/>
      <c r="J99" s="34"/>
      <c r="K99" s="34"/>
      <c r="L99" s="36">
        <v>0.46600000000000003</v>
      </c>
      <c r="M99" s="35">
        <v>176.405</v>
      </c>
      <c r="N99" s="35">
        <v>0.106</v>
      </c>
      <c r="O99" s="35">
        <v>23.957999999999998</v>
      </c>
      <c r="P99" s="35">
        <v>11.163</v>
      </c>
      <c r="Q99" s="35">
        <v>0.186</v>
      </c>
      <c r="R99" s="35">
        <v>1.5229999999999999</v>
      </c>
      <c r="S99" s="35">
        <v>0.77700000000000002</v>
      </c>
      <c r="T99" s="35">
        <v>0</v>
      </c>
      <c r="U99" s="35">
        <v>0.247</v>
      </c>
      <c r="V99" s="35">
        <v>1.014</v>
      </c>
      <c r="W99" s="35">
        <v>0.55200000000000005</v>
      </c>
      <c r="X99" s="35">
        <v>2.4700000000000002</v>
      </c>
      <c r="Y99" s="35">
        <v>3.6840000000000002</v>
      </c>
      <c r="Z99" s="35">
        <v>0.47099999999999997</v>
      </c>
      <c r="AA99" s="35">
        <v>2.4140000000000001</v>
      </c>
      <c r="AB99" s="35">
        <v>0.99099999999999999</v>
      </c>
      <c r="AC99" s="35">
        <v>45.14</v>
      </c>
      <c r="AD99" s="35">
        <v>5.9880000000000004</v>
      </c>
      <c r="AE99" s="35">
        <v>76.116</v>
      </c>
      <c r="AF99" s="35">
        <v>19.911000000000001</v>
      </c>
      <c r="AG99" s="35">
        <v>24.036000000000001</v>
      </c>
      <c r="AH99" s="35">
        <v>36.253999999999998</v>
      </c>
      <c r="AI99" s="35">
        <v>233.21100000000001</v>
      </c>
      <c r="AJ99" s="35">
        <v>96.120999999999995</v>
      </c>
      <c r="AK99" s="35">
        <v>3.5390000000000001</v>
      </c>
      <c r="AL99" s="35">
        <v>298.62</v>
      </c>
      <c r="AM99" s="35">
        <v>0.155</v>
      </c>
      <c r="AN99" s="35">
        <v>6.06</v>
      </c>
      <c r="AO99" s="35">
        <v>68.105999999999995</v>
      </c>
      <c r="AP99" s="35">
        <v>19.077999999999999</v>
      </c>
      <c r="AQ99" s="35">
        <v>32.898000000000003</v>
      </c>
      <c r="AR99" s="35">
        <v>2201.982</v>
      </c>
      <c r="AS99" s="35">
        <v>12.106999999999999</v>
      </c>
      <c r="AT99" s="35">
        <v>146.024</v>
      </c>
      <c r="AU99" s="35">
        <v>22.77</v>
      </c>
      <c r="AV99" s="35">
        <v>21.863</v>
      </c>
      <c r="AW99" s="35">
        <v>1.468</v>
      </c>
      <c r="AX99" s="35">
        <v>156.87899999999999</v>
      </c>
      <c r="AY99" s="35">
        <v>0.15</v>
      </c>
      <c r="AZ99" s="35">
        <v>2.8140000000000001</v>
      </c>
      <c r="BA99" s="35">
        <v>49.784999999999997</v>
      </c>
      <c r="BB99" s="35">
        <v>15.022</v>
      </c>
      <c r="BC99" s="35">
        <v>151.71600000000001</v>
      </c>
      <c r="BD99" s="35">
        <v>3.99</v>
      </c>
      <c r="BE99" s="35">
        <v>27.475000000000001</v>
      </c>
      <c r="BF99" s="35">
        <v>20.116</v>
      </c>
      <c r="BG99" s="35">
        <v>1.508</v>
      </c>
      <c r="BH99" s="35">
        <v>6.766</v>
      </c>
      <c r="BI99" s="35">
        <v>12.226000000000001</v>
      </c>
      <c r="BJ99" s="35">
        <v>0</v>
      </c>
      <c r="BK99" s="35">
        <v>0</v>
      </c>
      <c r="BL99" s="80">
        <v>0</v>
      </c>
      <c r="BM99" s="81">
        <f t="shared" si="5"/>
        <v>4046.3209999999985</v>
      </c>
      <c r="BN99" s="37"/>
      <c r="BO99" s="142">
        <v>2550.9319999999998</v>
      </c>
      <c r="BP99" s="82">
        <f t="shared" si="6"/>
        <v>4400.0360000000001</v>
      </c>
      <c r="BQ99" s="36">
        <f t="shared" si="7"/>
        <v>4400.0360000000001</v>
      </c>
      <c r="BR99" s="83">
        <v>0</v>
      </c>
      <c r="BS99" s="34">
        <v>4400.0360000000001</v>
      </c>
      <c r="BT99" s="84">
        <v>0</v>
      </c>
      <c r="BU99" s="84">
        <v>0</v>
      </c>
      <c r="BV99" s="34">
        <v>0</v>
      </c>
      <c r="BW99" s="85">
        <v>0</v>
      </c>
      <c r="BX99" s="37">
        <v>0</v>
      </c>
      <c r="BZ99" s="2"/>
    </row>
    <row r="100" spans="1:78">
      <c r="A100" s="60" t="s">
        <v>52</v>
      </c>
      <c r="B100" s="37" t="s">
        <v>188</v>
      </c>
      <c r="C100" s="35">
        <f t="shared" si="4"/>
        <v>2928.366</v>
      </c>
      <c r="D100" s="34"/>
      <c r="E100" s="34"/>
      <c r="F100" s="34"/>
      <c r="G100" s="34"/>
      <c r="H100" s="34"/>
      <c r="I100" s="34"/>
      <c r="J100" s="34"/>
      <c r="K100" s="34"/>
      <c r="L100" s="36">
        <v>1.4999999999999999E-2</v>
      </c>
      <c r="M100" s="35">
        <v>0</v>
      </c>
      <c r="N100" s="35">
        <v>0.33600000000000002</v>
      </c>
      <c r="O100" s="35">
        <v>3.32</v>
      </c>
      <c r="P100" s="35">
        <v>9.0340000000000007</v>
      </c>
      <c r="Q100" s="35">
        <v>7.8E-2</v>
      </c>
      <c r="R100" s="35">
        <v>1.0720000000000001</v>
      </c>
      <c r="S100" s="35">
        <v>7.0999999999999994E-2</v>
      </c>
      <c r="T100" s="35">
        <v>0</v>
      </c>
      <c r="U100" s="35">
        <v>4.1740000000000004</v>
      </c>
      <c r="V100" s="35">
        <v>2.7250000000000001</v>
      </c>
      <c r="W100" s="35">
        <v>0.11700000000000001</v>
      </c>
      <c r="X100" s="35">
        <v>1.837</v>
      </c>
      <c r="Y100" s="35">
        <v>1.226</v>
      </c>
      <c r="Z100" s="35">
        <v>6.0000000000000001E-3</v>
      </c>
      <c r="AA100" s="35">
        <v>0.28999999999999998</v>
      </c>
      <c r="AB100" s="35">
        <v>0.3</v>
      </c>
      <c r="AC100" s="35">
        <v>3.4319999999999999</v>
      </c>
      <c r="AD100" s="35">
        <v>12.305999999999999</v>
      </c>
      <c r="AE100" s="35">
        <v>60.744</v>
      </c>
      <c r="AF100" s="35">
        <v>6.28</v>
      </c>
      <c r="AG100" s="35">
        <v>10.326000000000001</v>
      </c>
      <c r="AH100" s="35">
        <v>27.439</v>
      </c>
      <c r="AI100" s="35">
        <v>35.350999999999999</v>
      </c>
      <c r="AJ100" s="35">
        <v>2.7429999999999999</v>
      </c>
      <c r="AK100" s="35">
        <v>3.0129999999999999</v>
      </c>
      <c r="AL100" s="35">
        <v>245.047</v>
      </c>
      <c r="AM100" s="35">
        <v>0.20200000000000001</v>
      </c>
      <c r="AN100" s="35">
        <v>2.4540000000000002</v>
      </c>
      <c r="AO100" s="35">
        <v>38.783999999999999</v>
      </c>
      <c r="AP100" s="35">
        <v>6.5819999999999999</v>
      </c>
      <c r="AQ100" s="35">
        <v>5.5359999999999996</v>
      </c>
      <c r="AR100" s="35">
        <v>0.55500000000000005</v>
      </c>
      <c r="AS100" s="35">
        <v>66.875</v>
      </c>
      <c r="AT100" s="35">
        <v>0</v>
      </c>
      <c r="AU100" s="35">
        <v>0</v>
      </c>
      <c r="AV100" s="35">
        <v>11.765000000000001</v>
      </c>
      <c r="AW100" s="35">
        <v>0.91500000000000004</v>
      </c>
      <c r="AX100" s="35">
        <v>18.859000000000002</v>
      </c>
      <c r="AY100" s="35">
        <v>0.105</v>
      </c>
      <c r="AZ100" s="35">
        <v>0</v>
      </c>
      <c r="BA100" s="35">
        <v>9.4320000000000004</v>
      </c>
      <c r="BB100" s="35">
        <v>4.7009999999999996</v>
      </c>
      <c r="BC100" s="35">
        <v>147.76</v>
      </c>
      <c r="BD100" s="35">
        <v>0.47599999999999998</v>
      </c>
      <c r="BE100" s="35">
        <v>7.6959999999999997</v>
      </c>
      <c r="BF100" s="35">
        <v>6.3440000000000003</v>
      </c>
      <c r="BG100" s="35">
        <v>1.089</v>
      </c>
      <c r="BH100" s="35">
        <v>0</v>
      </c>
      <c r="BI100" s="35">
        <v>8.5000000000000006E-2</v>
      </c>
      <c r="BJ100" s="35">
        <v>0</v>
      </c>
      <c r="BK100" s="35">
        <v>0</v>
      </c>
      <c r="BL100" s="80">
        <v>0</v>
      </c>
      <c r="BM100" s="81">
        <f t="shared" si="5"/>
        <v>761.49700000000018</v>
      </c>
      <c r="BN100" s="37"/>
      <c r="BO100" s="142">
        <v>175.77600000000001</v>
      </c>
      <c r="BP100" s="82">
        <f t="shared" si="6"/>
        <v>0</v>
      </c>
      <c r="BQ100" s="36">
        <f t="shared" si="7"/>
        <v>0</v>
      </c>
      <c r="BR100" s="83">
        <v>0</v>
      </c>
      <c r="BS100" s="34">
        <v>0</v>
      </c>
      <c r="BT100" s="84">
        <v>0</v>
      </c>
      <c r="BU100" s="84">
        <v>0</v>
      </c>
      <c r="BV100" s="34">
        <v>1991.0930000000001</v>
      </c>
      <c r="BW100" s="85">
        <v>0</v>
      </c>
      <c r="BX100" s="37">
        <v>0</v>
      </c>
      <c r="BZ100" s="2"/>
    </row>
    <row r="101" spans="1:78">
      <c r="A101" s="60" t="s">
        <v>53</v>
      </c>
      <c r="B101" s="37" t="s">
        <v>137</v>
      </c>
      <c r="C101" s="35">
        <f t="shared" si="4"/>
        <v>16481.159</v>
      </c>
      <c r="D101" s="34"/>
      <c r="E101" s="34"/>
      <c r="F101" s="34"/>
      <c r="G101" s="34"/>
      <c r="H101" s="34"/>
      <c r="I101" s="34"/>
      <c r="J101" s="34"/>
      <c r="K101" s="34"/>
      <c r="L101" s="36">
        <v>0.87</v>
      </c>
      <c r="M101" s="35">
        <v>11.868</v>
      </c>
      <c r="N101" s="35">
        <v>1.702</v>
      </c>
      <c r="O101" s="35">
        <v>56.578000000000003</v>
      </c>
      <c r="P101" s="35">
        <v>46.485999999999997</v>
      </c>
      <c r="Q101" s="35">
        <v>2.734</v>
      </c>
      <c r="R101" s="35">
        <v>1.954</v>
      </c>
      <c r="S101" s="35">
        <v>1.089</v>
      </c>
      <c r="T101" s="35">
        <v>0</v>
      </c>
      <c r="U101" s="35">
        <v>38.798000000000002</v>
      </c>
      <c r="V101" s="35">
        <v>23.166</v>
      </c>
      <c r="W101" s="35">
        <v>1.4239999999999999</v>
      </c>
      <c r="X101" s="35">
        <v>14.384</v>
      </c>
      <c r="Y101" s="35">
        <v>24.742000000000001</v>
      </c>
      <c r="Z101" s="35">
        <v>2.7E-2</v>
      </c>
      <c r="AA101" s="35">
        <v>5.9240000000000004</v>
      </c>
      <c r="AB101" s="35">
        <v>1.972</v>
      </c>
      <c r="AC101" s="35">
        <v>420.483</v>
      </c>
      <c r="AD101" s="35">
        <v>77.92</v>
      </c>
      <c r="AE101" s="35">
        <v>1048.4079999999999</v>
      </c>
      <c r="AF101" s="35">
        <v>51.207999999999998</v>
      </c>
      <c r="AG101" s="35">
        <v>85.477999999999994</v>
      </c>
      <c r="AH101" s="35">
        <v>125.541</v>
      </c>
      <c r="AI101" s="35">
        <v>348.86</v>
      </c>
      <c r="AJ101" s="35">
        <v>17.067</v>
      </c>
      <c r="AK101" s="35">
        <v>77.427000000000007</v>
      </c>
      <c r="AL101" s="35">
        <v>30.831</v>
      </c>
      <c r="AM101" s="35">
        <v>0.70299999999999996</v>
      </c>
      <c r="AN101" s="35">
        <v>8.1920000000000002</v>
      </c>
      <c r="AO101" s="35">
        <v>409.99799999999999</v>
      </c>
      <c r="AP101" s="35">
        <v>67.611000000000004</v>
      </c>
      <c r="AQ101" s="35">
        <v>8.74</v>
      </c>
      <c r="AR101" s="35">
        <v>404.33100000000002</v>
      </c>
      <c r="AS101" s="35">
        <v>9.5470000000000006</v>
      </c>
      <c r="AT101" s="35">
        <v>874.76199999999994</v>
      </c>
      <c r="AU101" s="35">
        <v>44.223999999999997</v>
      </c>
      <c r="AV101" s="35">
        <v>194.16200000000001</v>
      </c>
      <c r="AW101" s="35">
        <v>940.553</v>
      </c>
      <c r="AX101" s="35">
        <v>23.491</v>
      </c>
      <c r="AY101" s="35">
        <v>0.13800000000000001</v>
      </c>
      <c r="AZ101" s="35">
        <v>13.743</v>
      </c>
      <c r="BA101" s="35">
        <v>16.463999999999999</v>
      </c>
      <c r="BB101" s="35">
        <v>21.882999999999999</v>
      </c>
      <c r="BC101" s="35">
        <v>696.41399999999999</v>
      </c>
      <c r="BD101" s="35">
        <v>0</v>
      </c>
      <c r="BE101" s="35">
        <v>27.724</v>
      </c>
      <c r="BF101" s="35">
        <v>2.6749999999999998</v>
      </c>
      <c r="BG101" s="35">
        <v>1.8540000000000001</v>
      </c>
      <c r="BH101" s="35">
        <v>1.8640000000000001</v>
      </c>
      <c r="BI101" s="35">
        <v>8.1530000000000005</v>
      </c>
      <c r="BJ101" s="35">
        <v>0</v>
      </c>
      <c r="BK101" s="35">
        <v>0</v>
      </c>
      <c r="BL101" s="80">
        <v>0</v>
      </c>
      <c r="BM101" s="81">
        <f t="shared" si="5"/>
        <v>6294.1670000000004</v>
      </c>
      <c r="BN101" s="37"/>
      <c r="BO101" s="142">
        <v>5619.5</v>
      </c>
      <c r="BP101" s="82">
        <f t="shared" si="6"/>
        <v>4567.4920000000002</v>
      </c>
      <c r="BQ101" s="36">
        <f t="shared" si="7"/>
        <v>4079.7910000000002</v>
      </c>
      <c r="BR101" s="83">
        <v>0</v>
      </c>
      <c r="BS101" s="34">
        <v>4079.7910000000002</v>
      </c>
      <c r="BT101" s="84">
        <v>487.70100000000002</v>
      </c>
      <c r="BU101" s="84">
        <v>0</v>
      </c>
      <c r="BV101" s="34">
        <v>0</v>
      </c>
      <c r="BW101" s="85">
        <v>0</v>
      </c>
      <c r="BX101" s="37">
        <v>0</v>
      </c>
      <c r="BZ101" s="2"/>
    </row>
    <row r="102" spans="1:78">
      <c r="A102" s="60" t="s">
        <v>54</v>
      </c>
      <c r="B102" s="37" t="s">
        <v>138</v>
      </c>
      <c r="C102" s="35">
        <f t="shared" si="4"/>
        <v>2685.7849999999999</v>
      </c>
      <c r="D102" s="34"/>
      <c r="E102" s="34"/>
      <c r="F102" s="34"/>
      <c r="G102" s="34"/>
      <c r="H102" s="34"/>
      <c r="I102" s="34"/>
      <c r="J102" s="34"/>
      <c r="K102" s="34"/>
      <c r="L102" s="36">
        <v>0.41499999999999998</v>
      </c>
      <c r="M102" s="35">
        <v>43.124000000000002</v>
      </c>
      <c r="N102" s="35">
        <v>0.54</v>
      </c>
      <c r="O102" s="35">
        <v>16.401</v>
      </c>
      <c r="P102" s="35">
        <v>16.093</v>
      </c>
      <c r="Q102" s="35">
        <v>0.36899999999999999</v>
      </c>
      <c r="R102" s="35">
        <v>1.484</v>
      </c>
      <c r="S102" s="35">
        <v>8.0540000000000003</v>
      </c>
      <c r="T102" s="35">
        <v>0</v>
      </c>
      <c r="U102" s="35">
        <v>8.0679999999999996</v>
      </c>
      <c r="V102" s="35">
        <v>1.59</v>
      </c>
      <c r="W102" s="35">
        <v>0.318</v>
      </c>
      <c r="X102" s="35">
        <v>4.0110000000000001</v>
      </c>
      <c r="Y102" s="35">
        <v>2.1339999999999999</v>
      </c>
      <c r="Z102" s="35">
        <v>2.4E-2</v>
      </c>
      <c r="AA102" s="35">
        <v>1.8089999999999999</v>
      </c>
      <c r="AB102" s="35">
        <v>0.88300000000000001</v>
      </c>
      <c r="AC102" s="35">
        <v>53.427999999999997</v>
      </c>
      <c r="AD102" s="35">
        <v>27.167999999999999</v>
      </c>
      <c r="AE102" s="35">
        <v>274.31400000000002</v>
      </c>
      <c r="AF102" s="35">
        <v>15.43</v>
      </c>
      <c r="AG102" s="35">
        <v>14.058</v>
      </c>
      <c r="AH102" s="35">
        <v>135.64400000000001</v>
      </c>
      <c r="AI102" s="35">
        <v>50.314999999999998</v>
      </c>
      <c r="AJ102" s="35">
        <v>65.456999999999994</v>
      </c>
      <c r="AK102" s="35">
        <v>25.934999999999999</v>
      </c>
      <c r="AL102" s="35">
        <v>109.286</v>
      </c>
      <c r="AM102" s="35">
        <v>0.34899999999999998</v>
      </c>
      <c r="AN102" s="35">
        <v>1.8149999999999999</v>
      </c>
      <c r="AO102" s="35">
        <v>141.66499999999999</v>
      </c>
      <c r="AP102" s="35">
        <v>4.9020000000000001</v>
      </c>
      <c r="AQ102" s="35">
        <v>7.55</v>
      </c>
      <c r="AR102" s="35">
        <v>30.376999999999999</v>
      </c>
      <c r="AS102" s="35">
        <v>13.025</v>
      </c>
      <c r="AT102" s="35">
        <v>39.341000000000001</v>
      </c>
      <c r="AU102" s="35">
        <v>608.24300000000005</v>
      </c>
      <c r="AV102" s="35">
        <v>1.738</v>
      </c>
      <c r="AW102" s="35">
        <v>15.353999999999999</v>
      </c>
      <c r="AX102" s="35">
        <v>34.018999999999998</v>
      </c>
      <c r="AY102" s="35">
        <v>1E-3</v>
      </c>
      <c r="AZ102" s="35">
        <v>26.475999999999999</v>
      </c>
      <c r="BA102" s="35">
        <v>28.457999999999998</v>
      </c>
      <c r="BB102" s="35">
        <v>7.5229999999999997</v>
      </c>
      <c r="BC102" s="35">
        <v>0.26200000000000001</v>
      </c>
      <c r="BD102" s="35">
        <v>21.716999999999999</v>
      </c>
      <c r="BE102" s="35">
        <v>6.5350000000000001</v>
      </c>
      <c r="BF102" s="35">
        <v>5.5090000000000003</v>
      </c>
      <c r="BG102" s="35">
        <v>1.4550000000000001</v>
      </c>
      <c r="BH102" s="35">
        <v>0</v>
      </c>
      <c r="BI102" s="35">
        <v>4.9169999999999998</v>
      </c>
      <c r="BJ102" s="35">
        <v>0</v>
      </c>
      <c r="BK102" s="35">
        <v>0</v>
      </c>
      <c r="BL102" s="80">
        <v>0</v>
      </c>
      <c r="BM102" s="81">
        <f t="shared" si="5"/>
        <v>1877.5829999999999</v>
      </c>
      <c r="BN102" s="37"/>
      <c r="BO102" s="142">
        <v>0</v>
      </c>
      <c r="BP102" s="82">
        <f t="shared" si="6"/>
        <v>808.202</v>
      </c>
      <c r="BQ102" s="36">
        <f t="shared" si="7"/>
        <v>808.202</v>
      </c>
      <c r="BR102" s="83">
        <v>0</v>
      </c>
      <c r="BS102" s="34">
        <v>808.202</v>
      </c>
      <c r="BT102" s="84">
        <v>0</v>
      </c>
      <c r="BU102" s="84">
        <v>0</v>
      </c>
      <c r="BV102" s="34">
        <v>0</v>
      </c>
      <c r="BW102" s="85">
        <v>0</v>
      </c>
      <c r="BX102" s="37">
        <v>0</v>
      </c>
      <c r="BZ102" s="2"/>
    </row>
    <row r="103" spans="1:78">
      <c r="A103" s="60" t="s">
        <v>55</v>
      </c>
      <c r="B103" s="37" t="s">
        <v>189</v>
      </c>
      <c r="C103" s="35">
        <f t="shared" si="4"/>
        <v>896.88000000000011</v>
      </c>
      <c r="D103" s="34"/>
      <c r="E103" s="34"/>
      <c r="F103" s="34"/>
      <c r="G103" s="34"/>
      <c r="H103" s="34"/>
      <c r="I103" s="34"/>
      <c r="J103" s="34"/>
      <c r="K103" s="34"/>
      <c r="L103" s="36">
        <v>0.93100000000000005</v>
      </c>
      <c r="M103" s="35">
        <v>0</v>
      </c>
      <c r="N103" s="35">
        <v>6.7000000000000004E-2</v>
      </c>
      <c r="O103" s="35">
        <v>0.66</v>
      </c>
      <c r="P103" s="35">
        <v>0</v>
      </c>
      <c r="Q103" s="35">
        <v>9.2999999999999999E-2</v>
      </c>
      <c r="R103" s="35">
        <v>0</v>
      </c>
      <c r="S103" s="35">
        <v>5.0279999999999996</v>
      </c>
      <c r="T103" s="35">
        <v>0</v>
      </c>
      <c r="U103" s="35">
        <v>0</v>
      </c>
      <c r="V103" s="35">
        <v>0</v>
      </c>
      <c r="W103" s="35">
        <v>0</v>
      </c>
      <c r="X103" s="35">
        <v>1.1879999999999999</v>
      </c>
      <c r="Y103" s="35">
        <v>0.129</v>
      </c>
      <c r="Z103" s="35">
        <v>0</v>
      </c>
      <c r="AA103" s="35">
        <v>0.58699999999999997</v>
      </c>
      <c r="AB103" s="35">
        <v>3.7999999999999999E-2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0.254</v>
      </c>
      <c r="AK103" s="35">
        <v>0</v>
      </c>
      <c r="AL103" s="35">
        <v>15.471</v>
      </c>
      <c r="AM103" s="35">
        <v>1.9E-2</v>
      </c>
      <c r="AN103" s="35">
        <v>0</v>
      </c>
      <c r="AO103" s="35">
        <v>0</v>
      </c>
      <c r="AP103" s="35">
        <v>0</v>
      </c>
      <c r="AQ103" s="35">
        <v>2.6859999999999999</v>
      </c>
      <c r="AR103" s="35">
        <v>3.7829999999999999</v>
      </c>
      <c r="AS103" s="35">
        <v>0.499</v>
      </c>
      <c r="AT103" s="35">
        <v>351.709</v>
      </c>
      <c r="AU103" s="35">
        <v>59.447000000000003</v>
      </c>
      <c r="AV103" s="35">
        <v>-7.46</v>
      </c>
      <c r="AW103" s="35">
        <v>0</v>
      </c>
      <c r="AX103" s="35">
        <v>6.58</v>
      </c>
      <c r="AY103" s="35">
        <v>0</v>
      </c>
      <c r="AZ103" s="35">
        <v>0</v>
      </c>
      <c r="BA103" s="35">
        <v>1.2969999999999999</v>
      </c>
      <c r="BB103" s="35">
        <v>0</v>
      </c>
      <c r="BC103" s="35">
        <v>174.452</v>
      </c>
      <c r="BD103" s="35">
        <v>8.3070000000000004</v>
      </c>
      <c r="BE103" s="35">
        <v>102.629</v>
      </c>
      <c r="BF103" s="35">
        <v>117.905</v>
      </c>
      <c r="BG103" s="35">
        <v>0.11700000000000001</v>
      </c>
      <c r="BH103" s="35">
        <v>0</v>
      </c>
      <c r="BI103" s="35">
        <v>2.2629999999999999</v>
      </c>
      <c r="BJ103" s="35">
        <v>0</v>
      </c>
      <c r="BK103" s="35">
        <v>0</v>
      </c>
      <c r="BL103" s="80">
        <v>0</v>
      </c>
      <c r="BM103" s="81">
        <f t="shared" si="5"/>
        <v>848.67900000000009</v>
      </c>
      <c r="BN103" s="37"/>
      <c r="BO103" s="142">
        <v>0</v>
      </c>
      <c r="BP103" s="82">
        <f t="shared" si="6"/>
        <v>48.201000000000001</v>
      </c>
      <c r="BQ103" s="36">
        <f t="shared" si="7"/>
        <v>48.201000000000001</v>
      </c>
      <c r="BR103" s="83">
        <v>0</v>
      </c>
      <c r="BS103" s="34">
        <v>48.201000000000001</v>
      </c>
      <c r="BT103" s="84">
        <v>0</v>
      </c>
      <c r="BU103" s="84">
        <v>0</v>
      </c>
      <c r="BV103" s="34">
        <v>0</v>
      </c>
      <c r="BW103" s="85">
        <v>0</v>
      </c>
      <c r="BX103" s="37">
        <v>0</v>
      </c>
      <c r="BZ103" s="2"/>
    </row>
    <row r="104" spans="1:78">
      <c r="A104" s="60" t="s">
        <v>56</v>
      </c>
      <c r="B104" s="37" t="s">
        <v>175</v>
      </c>
      <c r="C104" s="35">
        <f t="shared" si="4"/>
        <v>19716.495999999999</v>
      </c>
      <c r="D104" s="34"/>
      <c r="E104" s="34"/>
      <c r="F104" s="34"/>
      <c r="G104" s="34"/>
      <c r="H104" s="34"/>
      <c r="I104" s="34"/>
      <c r="J104" s="34"/>
      <c r="K104" s="34"/>
      <c r="L104" s="36">
        <v>0</v>
      </c>
      <c r="M104" s="35">
        <v>0.25600000000000001</v>
      </c>
      <c r="N104" s="35">
        <v>1.9179999999999999</v>
      </c>
      <c r="O104" s="35">
        <v>69.254000000000005</v>
      </c>
      <c r="P104" s="35">
        <v>57.917000000000002</v>
      </c>
      <c r="Q104" s="35">
        <v>0.36599999999999999</v>
      </c>
      <c r="R104" s="35">
        <v>9.8339999999999996</v>
      </c>
      <c r="S104" s="35">
        <v>3.0219999999999998</v>
      </c>
      <c r="T104" s="35">
        <v>0</v>
      </c>
      <c r="U104" s="35">
        <v>19.600000000000001</v>
      </c>
      <c r="V104" s="35">
        <v>0</v>
      </c>
      <c r="W104" s="35">
        <v>0</v>
      </c>
      <c r="X104" s="35">
        <v>9.67</v>
      </c>
      <c r="Y104" s="35">
        <v>12</v>
      </c>
      <c r="Z104" s="35">
        <v>0.94099999999999995</v>
      </c>
      <c r="AA104" s="35">
        <v>2.7240000000000002</v>
      </c>
      <c r="AB104" s="35">
        <v>0.91</v>
      </c>
      <c r="AC104" s="35">
        <v>31.971</v>
      </c>
      <c r="AD104" s="35">
        <v>11.236000000000001</v>
      </c>
      <c r="AE104" s="35">
        <v>586.14</v>
      </c>
      <c r="AF104" s="35">
        <v>116.81</v>
      </c>
      <c r="AG104" s="35">
        <v>151.595</v>
      </c>
      <c r="AH104" s="35">
        <v>86.534000000000006</v>
      </c>
      <c r="AI104" s="35">
        <v>592.66099999999994</v>
      </c>
      <c r="AJ104" s="35">
        <v>71.091999999999999</v>
      </c>
      <c r="AK104" s="35">
        <v>15.928000000000001</v>
      </c>
      <c r="AL104" s="35">
        <v>47.311999999999998</v>
      </c>
      <c r="AM104" s="35">
        <v>0.39400000000000002</v>
      </c>
      <c r="AN104" s="35">
        <v>2.2639999999999998</v>
      </c>
      <c r="AO104" s="35">
        <v>885.54600000000005</v>
      </c>
      <c r="AP104" s="35">
        <v>208.82499999999999</v>
      </c>
      <c r="AQ104" s="35">
        <v>30.942</v>
      </c>
      <c r="AR104" s="35">
        <v>150.96100000000001</v>
      </c>
      <c r="AS104" s="35">
        <v>23.832999999999998</v>
      </c>
      <c r="AT104" s="35">
        <v>342.86200000000002</v>
      </c>
      <c r="AU104" s="35">
        <v>17.959</v>
      </c>
      <c r="AV104" s="35">
        <v>6.9729999999999999</v>
      </c>
      <c r="AW104" s="35">
        <v>196.66300000000001</v>
      </c>
      <c r="AX104" s="35">
        <v>50.279000000000003</v>
      </c>
      <c r="AY104" s="35">
        <v>0.82899999999999996</v>
      </c>
      <c r="AZ104" s="35">
        <v>13.827999999999999</v>
      </c>
      <c r="BA104" s="35">
        <v>64.001000000000005</v>
      </c>
      <c r="BB104" s="35">
        <v>28.553999999999998</v>
      </c>
      <c r="BC104" s="35">
        <v>217.28700000000001</v>
      </c>
      <c r="BD104" s="35">
        <v>1.621</v>
      </c>
      <c r="BE104" s="35">
        <v>105.23</v>
      </c>
      <c r="BF104" s="35">
        <v>53.421999999999997</v>
      </c>
      <c r="BG104" s="35">
        <v>39.295999999999999</v>
      </c>
      <c r="BH104" s="35">
        <v>18.234999999999999</v>
      </c>
      <c r="BI104" s="35">
        <v>132.345</v>
      </c>
      <c r="BJ104" s="35">
        <v>0</v>
      </c>
      <c r="BK104" s="35">
        <v>0</v>
      </c>
      <c r="BL104" s="80">
        <v>0</v>
      </c>
      <c r="BM104" s="81">
        <f t="shared" si="5"/>
        <v>4491.8399999999992</v>
      </c>
      <c r="BN104" s="37"/>
      <c r="BO104" s="142">
        <v>0</v>
      </c>
      <c r="BP104" s="82">
        <f t="shared" si="6"/>
        <v>15224.655999999999</v>
      </c>
      <c r="BQ104" s="36">
        <f t="shared" si="7"/>
        <v>15224.655999999999</v>
      </c>
      <c r="BR104" s="83">
        <v>10684.112999999999</v>
      </c>
      <c r="BS104" s="34">
        <v>4540.5429999999997</v>
      </c>
      <c r="BT104" s="84">
        <v>0</v>
      </c>
      <c r="BU104" s="84">
        <v>0</v>
      </c>
      <c r="BV104" s="34">
        <v>0</v>
      </c>
      <c r="BW104" s="85">
        <v>0</v>
      </c>
      <c r="BX104" s="37">
        <v>0</v>
      </c>
      <c r="BZ104" s="2"/>
    </row>
    <row r="105" spans="1:78">
      <c r="A105" s="60" t="s">
        <v>57</v>
      </c>
      <c r="B105" s="37" t="s">
        <v>210</v>
      </c>
      <c r="C105" s="35">
        <f t="shared" si="4"/>
        <v>10653.589999999998</v>
      </c>
      <c r="D105" s="34"/>
      <c r="E105" s="34"/>
      <c r="F105" s="34"/>
      <c r="G105" s="34"/>
      <c r="H105" s="34"/>
      <c r="I105" s="34"/>
      <c r="J105" s="34"/>
      <c r="K105" s="34"/>
      <c r="L105" s="36">
        <v>3.4660000000000002</v>
      </c>
      <c r="M105" s="35">
        <v>18.98</v>
      </c>
      <c r="N105" s="35">
        <v>7.0209999999999999</v>
      </c>
      <c r="O105" s="35">
        <v>67.884</v>
      </c>
      <c r="P105" s="35">
        <v>38.85</v>
      </c>
      <c r="Q105" s="35">
        <v>0.93600000000000005</v>
      </c>
      <c r="R105" s="35">
        <v>7.2249999999999996</v>
      </c>
      <c r="S105" s="35">
        <v>2.7949999999999999</v>
      </c>
      <c r="T105" s="35">
        <v>0</v>
      </c>
      <c r="U105" s="35">
        <v>25.495999999999999</v>
      </c>
      <c r="V105" s="35">
        <v>1.667</v>
      </c>
      <c r="W105" s="35">
        <v>1.921</v>
      </c>
      <c r="X105" s="35">
        <v>11.782</v>
      </c>
      <c r="Y105" s="35">
        <v>4.6559999999999997</v>
      </c>
      <c r="Z105" s="35">
        <v>0.188</v>
      </c>
      <c r="AA105" s="35">
        <v>6.2910000000000004</v>
      </c>
      <c r="AB105" s="35">
        <v>3.6139999999999999</v>
      </c>
      <c r="AC105" s="35">
        <v>91.442999999999998</v>
      </c>
      <c r="AD105" s="35">
        <v>142.59399999999999</v>
      </c>
      <c r="AE105" s="35">
        <v>412.15800000000002</v>
      </c>
      <c r="AF105" s="35">
        <v>67.204999999999998</v>
      </c>
      <c r="AG105" s="35">
        <v>109.84099999999999</v>
      </c>
      <c r="AH105" s="35">
        <v>215.43</v>
      </c>
      <c r="AI105" s="35">
        <v>48.209000000000003</v>
      </c>
      <c r="AJ105" s="35">
        <v>22.210999999999999</v>
      </c>
      <c r="AK105" s="35">
        <v>94.382000000000005</v>
      </c>
      <c r="AL105" s="35">
        <v>183.839</v>
      </c>
      <c r="AM105" s="35">
        <v>0.76400000000000001</v>
      </c>
      <c r="AN105" s="35">
        <v>18.012</v>
      </c>
      <c r="AO105" s="35">
        <v>271.72500000000002</v>
      </c>
      <c r="AP105" s="35">
        <v>28.95</v>
      </c>
      <c r="AQ105" s="35">
        <v>149.41999999999999</v>
      </c>
      <c r="AR105" s="35">
        <v>763.16899999999998</v>
      </c>
      <c r="AS105" s="35">
        <v>78.346000000000004</v>
      </c>
      <c r="AT105" s="35">
        <v>157.24700000000001</v>
      </c>
      <c r="AU105" s="35">
        <v>111.53100000000001</v>
      </c>
      <c r="AV105" s="35">
        <v>45.408000000000001</v>
      </c>
      <c r="AW105" s="35">
        <v>13.154</v>
      </c>
      <c r="AX105" s="35">
        <v>499.64699999999999</v>
      </c>
      <c r="AY105" s="35">
        <v>0.28999999999999998</v>
      </c>
      <c r="AZ105" s="35">
        <v>7.601</v>
      </c>
      <c r="BA105" s="35">
        <v>150.75299999999999</v>
      </c>
      <c r="BB105" s="35">
        <v>31.2</v>
      </c>
      <c r="BC105" s="35">
        <v>1500.9290000000001</v>
      </c>
      <c r="BD105" s="35">
        <v>34.302</v>
      </c>
      <c r="BE105" s="35">
        <v>303.61</v>
      </c>
      <c r="BF105" s="35">
        <v>201.86500000000001</v>
      </c>
      <c r="BG105" s="35">
        <v>6.2839999999999998</v>
      </c>
      <c r="BH105" s="35">
        <v>2.3159999999999998</v>
      </c>
      <c r="BI105" s="35">
        <v>10.532999999999999</v>
      </c>
      <c r="BJ105" s="35">
        <v>0</v>
      </c>
      <c r="BK105" s="35">
        <v>0</v>
      </c>
      <c r="BL105" s="80">
        <v>0</v>
      </c>
      <c r="BM105" s="81">
        <f t="shared" si="5"/>
        <v>5977.1399999999985</v>
      </c>
      <c r="BN105" s="37"/>
      <c r="BO105" s="142">
        <v>4129.6760000000004</v>
      </c>
      <c r="BP105" s="82">
        <f t="shared" si="6"/>
        <v>535.16</v>
      </c>
      <c r="BQ105" s="36">
        <f t="shared" si="7"/>
        <v>535.16</v>
      </c>
      <c r="BR105" s="83">
        <v>0</v>
      </c>
      <c r="BS105" s="34">
        <v>535.16</v>
      </c>
      <c r="BT105" s="84">
        <v>0</v>
      </c>
      <c r="BU105" s="84">
        <v>0</v>
      </c>
      <c r="BV105" s="34">
        <v>11.614000000000001</v>
      </c>
      <c r="BW105" s="85">
        <v>0</v>
      </c>
      <c r="BX105" s="37">
        <v>0</v>
      </c>
      <c r="BZ105" s="2"/>
    </row>
    <row r="106" spans="1:78">
      <c r="A106" s="60" t="s">
        <v>58</v>
      </c>
      <c r="B106" s="37" t="s">
        <v>190</v>
      </c>
      <c r="C106" s="35">
        <f t="shared" si="4"/>
        <v>6.6950000000000003</v>
      </c>
      <c r="D106" s="34"/>
      <c r="E106" s="34"/>
      <c r="F106" s="34"/>
      <c r="G106" s="34"/>
      <c r="H106" s="34"/>
      <c r="I106" s="34"/>
      <c r="J106" s="34"/>
      <c r="K106" s="34"/>
      <c r="L106" s="36">
        <v>4.1520000000000001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0.373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80">
        <v>0</v>
      </c>
      <c r="BM106" s="81">
        <f t="shared" si="5"/>
        <v>4.5250000000000004</v>
      </c>
      <c r="BN106" s="37"/>
      <c r="BO106" s="142">
        <v>0</v>
      </c>
      <c r="BP106" s="82">
        <f t="shared" si="6"/>
        <v>2.17</v>
      </c>
      <c r="BQ106" s="36">
        <f t="shared" si="7"/>
        <v>2.17</v>
      </c>
      <c r="BR106" s="83">
        <v>0</v>
      </c>
      <c r="BS106" s="34">
        <v>2.17</v>
      </c>
      <c r="BT106" s="84">
        <v>0</v>
      </c>
      <c r="BU106" s="84">
        <v>0</v>
      </c>
      <c r="BV106" s="34">
        <v>0</v>
      </c>
      <c r="BW106" s="85">
        <v>0</v>
      </c>
      <c r="BX106" s="37">
        <v>0</v>
      </c>
      <c r="BZ106" s="2"/>
    </row>
    <row r="107" spans="1:78">
      <c r="A107" s="60" t="s">
        <v>59</v>
      </c>
      <c r="B107" s="37" t="s">
        <v>191</v>
      </c>
      <c r="C107" s="35">
        <f t="shared" si="4"/>
        <v>4655.3980000000001</v>
      </c>
      <c r="D107" s="34"/>
      <c r="E107" s="34"/>
      <c r="F107" s="34"/>
      <c r="G107" s="34"/>
      <c r="H107" s="34"/>
      <c r="I107" s="34"/>
      <c r="J107" s="34"/>
      <c r="K107" s="34"/>
      <c r="L107" s="36">
        <v>1.0780000000000001</v>
      </c>
      <c r="M107" s="35">
        <v>496.899</v>
      </c>
      <c r="N107" s="35">
        <v>5.1849999999999996</v>
      </c>
      <c r="O107" s="35">
        <v>8.3699999999999992</v>
      </c>
      <c r="P107" s="35">
        <v>12.88</v>
      </c>
      <c r="Q107" s="35">
        <v>5.8490000000000002</v>
      </c>
      <c r="R107" s="35">
        <v>0.02</v>
      </c>
      <c r="S107" s="35">
        <v>0.26</v>
      </c>
      <c r="T107" s="35">
        <v>0</v>
      </c>
      <c r="U107" s="35">
        <v>0.61199999999999999</v>
      </c>
      <c r="V107" s="35">
        <v>4.0000000000000001E-3</v>
      </c>
      <c r="W107" s="35">
        <v>1.9E-2</v>
      </c>
      <c r="X107" s="35">
        <v>2.67</v>
      </c>
      <c r="Y107" s="35">
        <v>1.3420000000000001</v>
      </c>
      <c r="Z107" s="35">
        <v>0.63200000000000001</v>
      </c>
      <c r="AA107" s="35">
        <v>2.1999999999999999E-2</v>
      </c>
      <c r="AB107" s="35">
        <v>0.29799999999999999</v>
      </c>
      <c r="AC107" s="35">
        <v>17.241</v>
      </c>
      <c r="AD107" s="35">
        <v>30.105</v>
      </c>
      <c r="AE107" s="35">
        <v>602.76400000000001</v>
      </c>
      <c r="AF107" s="35">
        <v>30.14</v>
      </c>
      <c r="AG107" s="35">
        <v>3.31</v>
      </c>
      <c r="AH107" s="35">
        <v>36.975999999999999</v>
      </c>
      <c r="AI107" s="35">
        <v>227.804</v>
      </c>
      <c r="AJ107" s="35">
        <v>307.25799999999998</v>
      </c>
      <c r="AK107" s="35">
        <v>10.41</v>
      </c>
      <c r="AL107" s="35">
        <v>1369.787</v>
      </c>
      <c r="AM107" s="35">
        <v>2.9000000000000001E-2</v>
      </c>
      <c r="AN107" s="35">
        <v>0</v>
      </c>
      <c r="AO107" s="35">
        <v>128.899</v>
      </c>
      <c r="AP107" s="35">
        <v>7.2850000000000001</v>
      </c>
      <c r="AQ107" s="35">
        <v>6.6230000000000002</v>
      </c>
      <c r="AR107" s="35">
        <v>20.821999999999999</v>
      </c>
      <c r="AS107" s="35">
        <v>1.256</v>
      </c>
      <c r="AT107" s="35">
        <v>0</v>
      </c>
      <c r="AU107" s="35">
        <v>0.77100000000000002</v>
      </c>
      <c r="AV107" s="35">
        <v>1.4999999999999999E-2</v>
      </c>
      <c r="AW107" s="35">
        <v>12.09</v>
      </c>
      <c r="AX107" s="35">
        <v>31.646999999999998</v>
      </c>
      <c r="AY107" s="35">
        <v>0</v>
      </c>
      <c r="AZ107" s="35">
        <v>5.6959999999999997</v>
      </c>
      <c r="BA107" s="35">
        <v>12.157</v>
      </c>
      <c r="BB107" s="35">
        <v>15.345000000000001</v>
      </c>
      <c r="BC107" s="35">
        <v>140.95599999999999</v>
      </c>
      <c r="BD107" s="35">
        <v>4.7930000000000001</v>
      </c>
      <c r="BE107" s="35">
        <v>6.9669999999999996</v>
      </c>
      <c r="BF107" s="35">
        <v>6.0890000000000004</v>
      </c>
      <c r="BG107" s="35">
        <v>17.273</v>
      </c>
      <c r="BH107" s="35">
        <v>1.1140000000000001</v>
      </c>
      <c r="BI107" s="35">
        <v>3.5659999999999998</v>
      </c>
      <c r="BJ107" s="35">
        <v>0</v>
      </c>
      <c r="BK107" s="35">
        <v>0</v>
      </c>
      <c r="BL107" s="80">
        <v>0</v>
      </c>
      <c r="BM107" s="81">
        <f t="shared" si="5"/>
        <v>3595.3280000000004</v>
      </c>
      <c r="BN107" s="37"/>
      <c r="BO107" s="142">
        <v>116.197</v>
      </c>
      <c r="BP107" s="82">
        <f t="shared" si="6"/>
        <v>941.86900000000003</v>
      </c>
      <c r="BQ107" s="36">
        <f t="shared" si="7"/>
        <v>941.86900000000003</v>
      </c>
      <c r="BR107" s="83">
        <v>0</v>
      </c>
      <c r="BS107" s="34">
        <v>941.86900000000003</v>
      </c>
      <c r="BT107" s="84">
        <v>0</v>
      </c>
      <c r="BU107" s="84">
        <v>0</v>
      </c>
      <c r="BV107" s="34">
        <v>2.004</v>
      </c>
      <c r="BW107" s="85">
        <v>0</v>
      </c>
      <c r="BX107" s="37">
        <v>0</v>
      </c>
      <c r="BZ107" s="2"/>
    </row>
    <row r="108" spans="1:78">
      <c r="A108" s="60" t="s">
        <v>60</v>
      </c>
      <c r="B108" s="37" t="s">
        <v>192</v>
      </c>
      <c r="C108" s="35">
        <f t="shared" si="4"/>
        <v>5912.2719999999999</v>
      </c>
      <c r="D108" s="34"/>
      <c r="E108" s="34"/>
      <c r="F108" s="34"/>
      <c r="G108" s="34"/>
      <c r="H108" s="34"/>
      <c r="I108" s="34"/>
      <c r="J108" s="34"/>
      <c r="K108" s="34"/>
      <c r="L108" s="36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3.9990000000000001</v>
      </c>
      <c r="AG108" s="35">
        <v>3.508</v>
      </c>
      <c r="AH108" s="35">
        <v>29.951000000000001</v>
      </c>
      <c r="AI108" s="35">
        <v>46.588000000000001</v>
      </c>
      <c r="AJ108" s="35">
        <v>0</v>
      </c>
      <c r="AK108" s="35">
        <v>0</v>
      </c>
      <c r="AL108" s="35">
        <v>89.99</v>
      </c>
      <c r="AM108" s="35">
        <v>0</v>
      </c>
      <c r="AN108" s="35">
        <v>0</v>
      </c>
      <c r="AO108" s="35">
        <v>954.423</v>
      </c>
      <c r="AP108" s="35">
        <v>0</v>
      </c>
      <c r="AQ108" s="35">
        <v>1.484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1343.4649999999999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80">
        <v>0</v>
      </c>
      <c r="BM108" s="81">
        <f t="shared" si="5"/>
        <v>2473.4079999999999</v>
      </c>
      <c r="BN108" s="37"/>
      <c r="BO108" s="142">
        <v>0</v>
      </c>
      <c r="BP108" s="82">
        <f t="shared" si="6"/>
        <v>3438.864</v>
      </c>
      <c r="BQ108" s="36">
        <f t="shared" si="7"/>
        <v>3438.864</v>
      </c>
      <c r="BR108" s="83">
        <v>0</v>
      </c>
      <c r="BS108" s="34">
        <v>3438.864</v>
      </c>
      <c r="BT108" s="84">
        <v>0</v>
      </c>
      <c r="BU108" s="84">
        <v>0</v>
      </c>
      <c r="BV108" s="34">
        <v>0</v>
      </c>
      <c r="BW108" s="85">
        <v>0</v>
      </c>
      <c r="BX108" s="37">
        <v>0</v>
      </c>
      <c r="BZ108" s="2"/>
    </row>
    <row r="109" spans="1:78">
      <c r="A109" s="60" t="s">
        <v>61</v>
      </c>
      <c r="B109" s="37" t="s">
        <v>193</v>
      </c>
      <c r="C109" s="35">
        <f t="shared" si="4"/>
        <v>2828.4780000000005</v>
      </c>
      <c r="D109" s="34"/>
      <c r="E109" s="34"/>
      <c r="F109" s="34"/>
      <c r="G109" s="34"/>
      <c r="H109" s="34"/>
      <c r="I109" s="34"/>
      <c r="J109" s="34"/>
      <c r="K109" s="34"/>
      <c r="L109" s="36">
        <v>0.38100000000000001</v>
      </c>
      <c r="M109" s="35">
        <v>2.1999999999999999E-2</v>
      </c>
      <c r="N109" s="35">
        <v>0</v>
      </c>
      <c r="O109" s="35">
        <v>17.472999999999999</v>
      </c>
      <c r="P109" s="35">
        <v>21.131</v>
      </c>
      <c r="Q109" s="35">
        <v>0.69599999999999995</v>
      </c>
      <c r="R109" s="35">
        <v>1.3220000000000001</v>
      </c>
      <c r="S109" s="35">
        <v>0.19800000000000001</v>
      </c>
      <c r="T109" s="35">
        <v>0</v>
      </c>
      <c r="U109" s="35">
        <v>15.135999999999999</v>
      </c>
      <c r="V109" s="35">
        <v>4.99</v>
      </c>
      <c r="W109" s="35">
        <v>8.2000000000000003E-2</v>
      </c>
      <c r="X109" s="35">
        <v>10.731</v>
      </c>
      <c r="Y109" s="35">
        <v>7.133</v>
      </c>
      <c r="Z109" s="35">
        <v>7.9000000000000001E-2</v>
      </c>
      <c r="AA109" s="35">
        <v>0.749</v>
      </c>
      <c r="AB109" s="35">
        <v>0.71899999999999997</v>
      </c>
      <c r="AC109" s="35">
        <v>86.224999999999994</v>
      </c>
      <c r="AD109" s="35">
        <v>13.226000000000001</v>
      </c>
      <c r="AE109" s="35">
        <v>1023.15</v>
      </c>
      <c r="AF109" s="35">
        <v>13.045</v>
      </c>
      <c r="AG109" s="35">
        <v>8.6820000000000004</v>
      </c>
      <c r="AH109" s="35">
        <v>53.959000000000003</v>
      </c>
      <c r="AI109" s="35">
        <v>54.524999999999999</v>
      </c>
      <c r="AJ109" s="35">
        <v>3.2309999999999999</v>
      </c>
      <c r="AK109" s="35">
        <v>15.135</v>
      </c>
      <c r="AL109" s="35">
        <v>10.305</v>
      </c>
      <c r="AM109" s="35">
        <v>0.76800000000000002</v>
      </c>
      <c r="AN109" s="35">
        <v>8.26</v>
      </c>
      <c r="AO109" s="35">
        <v>379.83800000000002</v>
      </c>
      <c r="AP109" s="35">
        <v>41.054000000000002</v>
      </c>
      <c r="AQ109" s="35">
        <v>13.417</v>
      </c>
      <c r="AR109" s="35">
        <v>163.001</v>
      </c>
      <c r="AS109" s="35">
        <v>15.449</v>
      </c>
      <c r="AT109" s="35">
        <v>109.616</v>
      </c>
      <c r="AU109" s="35">
        <v>30.007999999999999</v>
      </c>
      <c r="AV109" s="35">
        <v>8.5280000000000005</v>
      </c>
      <c r="AW109" s="35">
        <v>37.905999999999999</v>
      </c>
      <c r="AX109" s="35">
        <v>62.143999999999998</v>
      </c>
      <c r="AY109" s="35">
        <v>0</v>
      </c>
      <c r="AZ109" s="35">
        <v>71.896000000000001</v>
      </c>
      <c r="BA109" s="35">
        <v>17.934000000000001</v>
      </c>
      <c r="BB109" s="35">
        <v>9.2260000000000009</v>
      </c>
      <c r="BC109" s="35">
        <v>190.16399999999999</v>
      </c>
      <c r="BD109" s="35">
        <v>22.798999999999999</v>
      </c>
      <c r="BE109" s="35">
        <v>63.417999999999999</v>
      </c>
      <c r="BF109" s="35">
        <v>22.805</v>
      </c>
      <c r="BG109" s="35">
        <v>14.585000000000001</v>
      </c>
      <c r="BH109" s="35">
        <v>10.101000000000001</v>
      </c>
      <c r="BI109" s="35">
        <v>5.64</v>
      </c>
      <c r="BJ109" s="35">
        <v>0</v>
      </c>
      <c r="BK109" s="35">
        <v>0</v>
      </c>
      <c r="BL109" s="80">
        <v>0</v>
      </c>
      <c r="BM109" s="81">
        <f t="shared" si="5"/>
        <v>2660.8820000000005</v>
      </c>
      <c r="BN109" s="37"/>
      <c r="BO109" s="142">
        <v>0</v>
      </c>
      <c r="BP109" s="82">
        <f t="shared" si="6"/>
        <v>167.596</v>
      </c>
      <c r="BQ109" s="36">
        <f t="shared" si="7"/>
        <v>167.596</v>
      </c>
      <c r="BR109" s="83">
        <v>0</v>
      </c>
      <c r="BS109" s="34">
        <v>167.596</v>
      </c>
      <c r="BT109" s="84">
        <v>0</v>
      </c>
      <c r="BU109" s="84">
        <v>0</v>
      </c>
      <c r="BV109" s="34">
        <v>0</v>
      </c>
      <c r="BW109" s="85">
        <v>0</v>
      </c>
      <c r="BX109" s="37">
        <v>0</v>
      </c>
      <c r="BZ109" s="2"/>
    </row>
    <row r="110" spans="1:78">
      <c r="A110" s="60" t="s">
        <v>62</v>
      </c>
      <c r="B110" s="37" t="s">
        <v>63</v>
      </c>
      <c r="C110" s="35">
        <f t="shared" si="4"/>
        <v>24951.237999999998</v>
      </c>
      <c r="D110" s="34"/>
      <c r="E110" s="34"/>
      <c r="F110" s="34"/>
      <c r="G110" s="34"/>
      <c r="H110" s="34"/>
      <c r="I110" s="34"/>
      <c r="J110" s="34"/>
      <c r="K110" s="34"/>
      <c r="L110" s="36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80">
        <v>0</v>
      </c>
      <c r="BM110" s="81">
        <f t="shared" si="5"/>
        <v>0</v>
      </c>
      <c r="BN110" s="37"/>
      <c r="BO110" s="142">
        <v>0</v>
      </c>
      <c r="BP110" s="82">
        <f t="shared" si="6"/>
        <v>24951.237999999998</v>
      </c>
      <c r="BQ110" s="36">
        <f t="shared" si="7"/>
        <v>2481.386</v>
      </c>
      <c r="BR110" s="83">
        <v>2481.386</v>
      </c>
      <c r="BS110" s="34">
        <v>0</v>
      </c>
      <c r="BT110" s="84">
        <v>22469.851999999999</v>
      </c>
      <c r="BU110" s="84">
        <v>0</v>
      </c>
      <c r="BV110" s="34">
        <v>0</v>
      </c>
      <c r="BW110" s="85">
        <v>0</v>
      </c>
      <c r="BX110" s="37">
        <v>0</v>
      </c>
      <c r="BZ110" s="2"/>
    </row>
    <row r="111" spans="1:78">
      <c r="A111" s="60" t="s">
        <v>64</v>
      </c>
      <c r="B111" s="37" t="s">
        <v>211</v>
      </c>
      <c r="C111" s="35">
        <f t="shared" si="4"/>
        <v>699.35599999999999</v>
      </c>
      <c r="D111" s="34"/>
      <c r="E111" s="34"/>
      <c r="F111" s="34"/>
      <c r="G111" s="34"/>
      <c r="H111" s="34"/>
      <c r="I111" s="34"/>
      <c r="J111" s="34"/>
      <c r="K111" s="34"/>
      <c r="L111" s="36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80">
        <v>0</v>
      </c>
      <c r="BM111" s="81">
        <f t="shared" si="5"/>
        <v>0</v>
      </c>
      <c r="BN111" s="37"/>
      <c r="BO111" s="142">
        <v>0</v>
      </c>
      <c r="BP111" s="82">
        <f t="shared" si="6"/>
        <v>699.35599999999999</v>
      </c>
      <c r="BQ111" s="36">
        <f t="shared" si="7"/>
        <v>0</v>
      </c>
      <c r="BR111" s="83">
        <v>0</v>
      </c>
      <c r="BS111" s="34">
        <v>0</v>
      </c>
      <c r="BT111" s="84">
        <v>699.35599999999999</v>
      </c>
      <c r="BU111" s="84">
        <v>0</v>
      </c>
      <c r="BV111" s="34">
        <v>0</v>
      </c>
      <c r="BW111" s="85">
        <v>0</v>
      </c>
      <c r="BX111" s="37">
        <v>0</v>
      </c>
      <c r="BZ111" s="2"/>
    </row>
    <row r="112" spans="1:78">
      <c r="A112" s="60" t="s">
        <v>65</v>
      </c>
      <c r="B112" s="37" t="s">
        <v>74</v>
      </c>
      <c r="C112" s="35">
        <f t="shared" si="4"/>
        <v>10473.215</v>
      </c>
      <c r="D112" s="34"/>
      <c r="E112" s="34"/>
      <c r="F112" s="34"/>
      <c r="G112" s="34"/>
      <c r="H112" s="34"/>
      <c r="I112" s="34"/>
      <c r="J112" s="34"/>
      <c r="K112" s="34"/>
      <c r="L112" s="36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11.926</v>
      </c>
      <c r="AV112" s="35">
        <v>0</v>
      </c>
      <c r="AW112" s="35">
        <v>0</v>
      </c>
      <c r="AX112" s="35">
        <v>11.323</v>
      </c>
      <c r="AY112" s="35">
        <v>0</v>
      </c>
      <c r="AZ112" s="35">
        <v>0</v>
      </c>
      <c r="BA112" s="35">
        <v>0</v>
      </c>
      <c r="BB112" s="35">
        <v>0</v>
      </c>
      <c r="BC112" s="35">
        <v>112.15300000000001</v>
      </c>
      <c r="BD112" s="35">
        <v>3.0670000000000002</v>
      </c>
      <c r="BE112" s="35">
        <v>8.5890000000000004</v>
      </c>
      <c r="BF112" s="35">
        <v>7.0289999999999999</v>
      </c>
      <c r="BG112" s="35">
        <v>0</v>
      </c>
      <c r="BH112" s="35">
        <v>0</v>
      </c>
      <c r="BI112" s="35">
        <v>0.13600000000000001</v>
      </c>
      <c r="BJ112" s="35">
        <v>0</v>
      </c>
      <c r="BK112" s="35">
        <v>0</v>
      </c>
      <c r="BL112" s="80">
        <v>0</v>
      </c>
      <c r="BM112" s="81">
        <f t="shared" si="5"/>
        <v>154.22300000000001</v>
      </c>
      <c r="BN112" s="37"/>
      <c r="BO112" s="142">
        <v>0</v>
      </c>
      <c r="BP112" s="82">
        <f t="shared" si="6"/>
        <v>10318.992</v>
      </c>
      <c r="BQ112" s="36">
        <f t="shared" si="7"/>
        <v>1319.385</v>
      </c>
      <c r="BR112" s="83">
        <v>0.80500000000000005</v>
      </c>
      <c r="BS112" s="34">
        <v>1318.58</v>
      </c>
      <c r="BT112" s="84">
        <v>8997.2870000000003</v>
      </c>
      <c r="BU112" s="84">
        <v>2.3199999999999998</v>
      </c>
      <c r="BV112" s="34">
        <v>0</v>
      </c>
      <c r="BW112" s="85">
        <v>0</v>
      </c>
      <c r="BX112" s="37">
        <v>0</v>
      </c>
      <c r="BZ112" s="2"/>
    </row>
    <row r="113" spans="1:79">
      <c r="A113" s="60" t="s">
        <v>66</v>
      </c>
      <c r="B113" s="37" t="s">
        <v>67</v>
      </c>
      <c r="C113" s="35">
        <f t="shared" si="4"/>
        <v>5391.3939999999993</v>
      </c>
      <c r="D113" s="34"/>
      <c r="E113" s="34"/>
      <c r="F113" s="34"/>
      <c r="G113" s="34"/>
      <c r="H113" s="34"/>
      <c r="I113" s="34"/>
      <c r="J113" s="34"/>
      <c r="K113" s="34"/>
      <c r="L113" s="36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1.1619999999999999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0.08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2.819</v>
      </c>
      <c r="AP113" s="35">
        <v>3.1909999999999998</v>
      </c>
      <c r="AQ113" s="35">
        <v>1.0409999999999999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0.01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165.446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80">
        <v>0</v>
      </c>
      <c r="BM113" s="81">
        <f t="shared" si="5"/>
        <v>173.749</v>
      </c>
      <c r="BN113" s="37"/>
      <c r="BO113" s="142">
        <v>0</v>
      </c>
      <c r="BP113" s="82">
        <f t="shared" si="6"/>
        <v>5217.6449999999995</v>
      </c>
      <c r="BQ113" s="36">
        <f t="shared" si="7"/>
        <v>1645.4409999999998</v>
      </c>
      <c r="BR113" s="83">
        <v>680.00199999999995</v>
      </c>
      <c r="BS113" s="34">
        <v>965.43899999999996</v>
      </c>
      <c r="BT113" s="84">
        <v>3554.5549999999998</v>
      </c>
      <c r="BU113" s="84">
        <v>17.649000000000001</v>
      </c>
      <c r="BV113" s="34">
        <v>0</v>
      </c>
      <c r="BW113" s="85">
        <v>0</v>
      </c>
      <c r="BX113" s="37">
        <v>0</v>
      </c>
      <c r="BZ113" s="2"/>
    </row>
    <row r="114" spans="1:79">
      <c r="A114" s="60" t="s">
        <v>68</v>
      </c>
      <c r="B114" s="37" t="s">
        <v>291</v>
      </c>
      <c r="C114" s="35">
        <f t="shared" si="4"/>
        <v>2792.9740000000002</v>
      </c>
      <c r="D114" s="34"/>
      <c r="E114" s="34"/>
      <c r="F114" s="34"/>
      <c r="G114" s="34"/>
      <c r="H114" s="34"/>
      <c r="I114" s="34"/>
      <c r="J114" s="34"/>
      <c r="K114" s="34"/>
      <c r="L114" s="36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59.32</v>
      </c>
      <c r="AP114" s="35">
        <v>4.766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24.582999999999998</v>
      </c>
      <c r="BD114" s="35">
        <v>0</v>
      </c>
      <c r="BE114" s="35">
        <v>9.532</v>
      </c>
      <c r="BF114" s="35">
        <v>0.03</v>
      </c>
      <c r="BG114" s="35">
        <v>5.8010000000000002</v>
      </c>
      <c r="BH114" s="35">
        <v>0</v>
      </c>
      <c r="BI114" s="35">
        <v>0.152</v>
      </c>
      <c r="BJ114" s="35">
        <v>0</v>
      </c>
      <c r="BK114" s="35">
        <v>0</v>
      </c>
      <c r="BL114" s="80">
        <v>0</v>
      </c>
      <c r="BM114" s="81">
        <f t="shared" si="5"/>
        <v>104.184</v>
      </c>
      <c r="BN114" s="37"/>
      <c r="BO114" s="142">
        <v>0</v>
      </c>
      <c r="BP114" s="82">
        <f t="shared" si="6"/>
        <v>2688.79</v>
      </c>
      <c r="BQ114" s="36">
        <f t="shared" si="7"/>
        <v>2677.3539999999998</v>
      </c>
      <c r="BR114" s="83">
        <v>0</v>
      </c>
      <c r="BS114" s="34">
        <v>2677.3539999999998</v>
      </c>
      <c r="BT114" s="84">
        <v>0</v>
      </c>
      <c r="BU114" s="84">
        <v>11.436</v>
      </c>
      <c r="BV114" s="34">
        <v>0</v>
      </c>
      <c r="BW114" s="85">
        <v>0</v>
      </c>
      <c r="BX114" s="37">
        <v>0</v>
      </c>
      <c r="BZ114" s="2"/>
    </row>
    <row r="115" spans="1:79">
      <c r="A115" s="60" t="s">
        <v>69</v>
      </c>
      <c r="B115" s="37" t="s">
        <v>194</v>
      </c>
      <c r="C115" s="35">
        <f t="shared" si="4"/>
        <v>495.80500000000001</v>
      </c>
      <c r="D115" s="34"/>
      <c r="E115" s="34"/>
      <c r="F115" s="34"/>
      <c r="G115" s="34"/>
      <c r="H115" s="34"/>
      <c r="I115" s="34"/>
      <c r="J115" s="34"/>
      <c r="K115" s="34"/>
      <c r="L115" s="36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0.50800000000000001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0.96199999999999997</v>
      </c>
      <c r="AV115" s="35">
        <v>5.3999999999999999E-2</v>
      </c>
      <c r="AW115" s="35">
        <v>0</v>
      </c>
      <c r="AX115" s="35">
        <v>11.192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80">
        <v>0</v>
      </c>
      <c r="BM115" s="81">
        <f t="shared" si="5"/>
        <v>12.716000000000001</v>
      </c>
      <c r="BN115" s="37"/>
      <c r="BO115" s="142">
        <v>0</v>
      </c>
      <c r="BP115" s="82">
        <f t="shared" si="6"/>
        <v>483.089</v>
      </c>
      <c r="BQ115" s="36">
        <f t="shared" si="7"/>
        <v>135.238</v>
      </c>
      <c r="BR115" s="83">
        <v>0</v>
      </c>
      <c r="BS115" s="34">
        <v>135.238</v>
      </c>
      <c r="BT115" s="84">
        <v>0</v>
      </c>
      <c r="BU115" s="84">
        <v>347.851</v>
      </c>
      <c r="BV115" s="34">
        <v>0</v>
      </c>
      <c r="BW115" s="85">
        <v>0</v>
      </c>
      <c r="BX115" s="37">
        <v>0</v>
      </c>
      <c r="BZ115" s="2"/>
    </row>
    <row r="116" spans="1:79">
      <c r="A116" s="60" t="s">
        <v>70</v>
      </c>
      <c r="B116" s="37" t="s">
        <v>201</v>
      </c>
      <c r="C116" s="35">
        <f t="shared" si="4"/>
        <v>1861.5169999999998</v>
      </c>
      <c r="D116" s="34"/>
      <c r="E116" s="34"/>
      <c r="F116" s="34"/>
      <c r="G116" s="34"/>
      <c r="H116" s="34"/>
      <c r="I116" s="34"/>
      <c r="J116" s="34"/>
      <c r="K116" s="34"/>
      <c r="L116" s="36">
        <v>2.7210000000000001</v>
      </c>
      <c r="M116" s="35">
        <v>0</v>
      </c>
      <c r="N116" s="35">
        <v>12.808999999999999</v>
      </c>
      <c r="O116" s="35">
        <v>32.000999999999998</v>
      </c>
      <c r="P116" s="35">
        <v>36.186</v>
      </c>
      <c r="Q116" s="35">
        <v>0.42599999999999999</v>
      </c>
      <c r="R116" s="35">
        <v>1.6579999999999999</v>
      </c>
      <c r="S116" s="35">
        <v>1.7370000000000001</v>
      </c>
      <c r="T116" s="35">
        <v>0</v>
      </c>
      <c r="U116" s="35">
        <v>2.9609999999999999</v>
      </c>
      <c r="V116" s="35">
        <v>1.9E-2</v>
      </c>
      <c r="W116" s="35">
        <v>0.26900000000000002</v>
      </c>
      <c r="X116" s="35">
        <v>1.2549999999999999</v>
      </c>
      <c r="Y116" s="35">
        <v>1.1000000000000001</v>
      </c>
      <c r="Z116" s="35">
        <v>1.548</v>
      </c>
      <c r="AA116" s="35">
        <v>9.2149999999999999</v>
      </c>
      <c r="AB116" s="35">
        <v>3.5449999999999999</v>
      </c>
      <c r="AC116" s="35">
        <v>7.694</v>
      </c>
      <c r="AD116" s="35">
        <v>28.321999999999999</v>
      </c>
      <c r="AE116" s="35">
        <v>48.871000000000002</v>
      </c>
      <c r="AF116" s="35">
        <v>4.8140000000000001</v>
      </c>
      <c r="AG116" s="35">
        <v>13.364000000000001</v>
      </c>
      <c r="AH116" s="35">
        <v>10.151999999999999</v>
      </c>
      <c r="AI116" s="35">
        <v>12.608000000000001</v>
      </c>
      <c r="AJ116" s="35">
        <v>41.761000000000003</v>
      </c>
      <c r="AK116" s="35">
        <v>7.8179999999999996</v>
      </c>
      <c r="AL116" s="35">
        <v>42.921999999999997</v>
      </c>
      <c r="AM116" s="35">
        <v>0.16300000000000001</v>
      </c>
      <c r="AN116" s="35">
        <v>6.7919999999999998</v>
      </c>
      <c r="AO116" s="35">
        <v>125.654</v>
      </c>
      <c r="AP116" s="35">
        <v>37.502000000000002</v>
      </c>
      <c r="AQ116" s="35">
        <v>12.263</v>
      </c>
      <c r="AR116" s="35">
        <v>51.337000000000003</v>
      </c>
      <c r="AS116" s="35">
        <v>7.8360000000000003</v>
      </c>
      <c r="AT116" s="35">
        <v>54.064</v>
      </c>
      <c r="AU116" s="35">
        <v>4.6150000000000002</v>
      </c>
      <c r="AV116" s="35">
        <v>37.335000000000001</v>
      </c>
      <c r="AW116" s="35">
        <v>5.2539999999999996</v>
      </c>
      <c r="AX116" s="35">
        <v>23.774000000000001</v>
      </c>
      <c r="AY116" s="35">
        <v>0.85799999999999998</v>
      </c>
      <c r="AZ116" s="35">
        <v>10.717000000000001</v>
      </c>
      <c r="BA116" s="35">
        <v>7.415</v>
      </c>
      <c r="BB116" s="35">
        <v>44.396000000000001</v>
      </c>
      <c r="BC116" s="35">
        <v>0.98799999999999999</v>
      </c>
      <c r="BD116" s="35">
        <v>12.598000000000001</v>
      </c>
      <c r="BE116" s="35">
        <v>6.9329999999999998</v>
      </c>
      <c r="BF116" s="35">
        <v>26.096</v>
      </c>
      <c r="BG116" s="35">
        <v>3.2389999999999999</v>
      </c>
      <c r="BH116" s="35">
        <v>14.936</v>
      </c>
      <c r="BI116" s="35">
        <v>39.438000000000002</v>
      </c>
      <c r="BJ116" s="35">
        <v>0</v>
      </c>
      <c r="BK116" s="35">
        <v>0</v>
      </c>
      <c r="BL116" s="80">
        <v>0</v>
      </c>
      <c r="BM116" s="81">
        <f t="shared" si="5"/>
        <v>859.97899999999993</v>
      </c>
      <c r="BN116" s="37"/>
      <c r="BO116" s="142">
        <v>0</v>
      </c>
      <c r="BP116" s="82">
        <f t="shared" si="6"/>
        <v>1001.538</v>
      </c>
      <c r="BQ116" s="36">
        <f t="shared" si="7"/>
        <v>1001.538</v>
      </c>
      <c r="BR116" s="83">
        <v>0</v>
      </c>
      <c r="BS116" s="34">
        <v>1001.538</v>
      </c>
      <c r="BT116" s="84">
        <v>0</v>
      </c>
      <c r="BU116" s="84">
        <v>0</v>
      </c>
      <c r="BV116" s="34">
        <v>0</v>
      </c>
      <c r="BW116" s="85">
        <v>0</v>
      </c>
      <c r="BX116" s="37">
        <v>0</v>
      </c>
      <c r="BZ116" s="2"/>
    </row>
    <row r="117" spans="1:79">
      <c r="A117" s="60" t="s">
        <v>71</v>
      </c>
      <c r="B117" s="37" t="s">
        <v>195</v>
      </c>
      <c r="C117" s="35">
        <f t="shared" si="4"/>
        <v>836.72</v>
      </c>
      <c r="D117" s="34"/>
      <c r="E117" s="34"/>
      <c r="F117" s="34"/>
      <c r="G117" s="34"/>
      <c r="H117" s="34"/>
      <c r="I117" s="34"/>
      <c r="J117" s="34"/>
      <c r="K117" s="34"/>
      <c r="L117" s="36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80">
        <v>0</v>
      </c>
      <c r="BM117" s="81">
        <f t="shared" si="5"/>
        <v>0</v>
      </c>
      <c r="BN117" s="37"/>
      <c r="BO117" s="142">
        <v>0</v>
      </c>
      <c r="BP117" s="82">
        <f t="shared" si="6"/>
        <v>836.72</v>
      </c>
      <c r="BQ117" s="36">
        <f t="shared" si="7"/>
        <v>836.72</v>
      </c>
      <c r="BR117" s="83">
        <v>836.72</v>
      </c>
      <c r="BS117" s="34">
        <v>0</v>
      </c>
      <c r="BT117" s="84">
        <v>0</v>
      </c>
      <c r="BU117" s="84">
        <v>0</v>
      </c>
      <c r="BV117" s="34">
        <v>0</v>
      </c>
      <c r="BW117" s="85">
        <v>0</v>
      </c>
      <c r="BX117" s="37">
        <v>0</v>
      </c>
      <c r="BZ117" s="2"/>
    </row>
    <row r="118" spans="1:79">
      <c r="A118" s="60" t="s">
        <v>75</v>
      </c>
      <c r="B118" s="37" t="s">
        <v>196</v>
      </c>
      <c r="C118" s="35">
        <f t="shared" si="4"/>
        <v>8302.3900000000031</v>
      </c>
      <c r="D118" s="34"/>
      <c r="E118" s="34"/>
      <c r="F118" s="34"/>
      <c r="G118" s="34"/>
      <c r="H118" s="34"/>
      <c r="I118" s="34"/>
      <c r="J118" s="34"/>
      <c r="K118" s="34"/>
      <c r="L118" s="36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80">
        <v>0</v>
      </c>
      <c r="BM118" s="81">
        <f t="shared" si="5"/>
        <v>0</v>
      </c>
      <c r="BN118" s="37"/>
      <c r="BO118" s="142">
        <v>38409.084000000003</v>
      </c>
      <c r="BP118" s="82">
        <f t="shared" si="6"/>
        <v>-30106.694</v>
      </c>
      <c r="BQ118" s="36">
        <f t="shared" si="7"/>
        <v>-30106.694</v>
      </c>
      <c r="BR118" s="83">
        <v>0</v>
      </c>
      <c r="BS118" s="34">
        <v>-30106.694</v>
      </c>
      <c r="BT118" s="84">
        <v>0</v>
      </c>
      <c r="BU118" s="84">
        <v>0</v>
      </c>
      <c r="BV118" s="34">
        <v>0</v>
      </c>
      <c r="BW118" s="85">
        <v>0</v>
      </c>
      <c r="BX118" s="37">
        <v>0</v>
      </c>
      <c r="BZ118" s="2"/>
    </row>
    <row r="119" spans="1:79" ht="13.5" thickBot="1">
      <c r="A119" s="72" t="s">
        <v>76</v>
      </c>
      <c r="B119" s="37" t="s">
        <v>139</v>
      </c>
      <c r="C119" s="35">
        <f t="shared" si="4"/>
        <v>0</v>
      </c>
      <c r="D119" s="34"/>
      <c r="E119" s="34"/>
      <c r="F119" s="34"/>
      <c r="G119" s="34"/>
      <c r="H119" s="34"/>
      <c r="I119" s="34"/>
      <c r="J119" s="34"/>
      <c r="K119" s="34"/>
      <c r="L119" s="36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81">
        <f t="shared" si="5"/>
        <v>0</v>
      </c>
      <c r="BN119" s="37"/>
      <c r="BO119" s="142">
        <v>0</v>
      </c>
      <c r="BP119" s="82">
        <f t="shared" si="6"/>
        <v>0</v>
      </c>
      <c r="BQ119" s="36">
        <f t="shared" si="7"/>
        <v>0</v>
      </c>
      <c r="BR119" s="83">
        <v>0</v>
      </c>
      <c r="BS119" s="34">
        <v>0</v>
      </c>
      <c r="BT119" s="84">
        <v>0</v>
      </c>
      <c r="BU119" s="84">
        <v>0</v>
      </c>
      <c r="BV119" s="34">
        <v>0</v>
      </c>
      <c r="BW119" s="85">
        <v>0</v>
      </c>
      <c r="BX119" s="37">
        <v>0</v>
      </c>
      <c r="BZ119" s="2"/>
    </row>
    <row r="120" spans="1:79" ht="14.25" thickTop="1" thickBot="1">
      <c r="B120" s="86" t="s">
        <v>80</v>
      </c>
      <c r="C120" s="44">
        <f>SUM(C67:C119)</f>
        <v>424771.58899999992</v>
      </c>
      <c r="D120" s="44">
        <f t="shared" ref="D120:BR120" si="8">SUM(D67:D119)</f>
        <v>0</v>
      </c>
      <c r="E120" s="44">
        <f t="shared" si="8"/>
        <v>0</v>
      </c>
      <c r="F120" s="44">
        <f t="shared" si="8"/>
        <v>0</v>
      </c>
      <c r="G120" s="44">
        <f t="shared" si="8"/>
        <v>0</v>
      </c>
      <c r="H120" s="44">
        <f t="shared" si="8"/>
        <v>0</v>
      </c>
      <c r="I120" s="44">
        <f t="shared" si="8"/>
        <v>0</v>
      </c>
      <c r="J120" s="44">
        <f t="shared" si="8"/>
        <v>0</v>
      </c>
      <c r="K120" s="87">
        <f t="shared" si="8"/>
        <v>0</v>
      </c>
      <c r="L120" s="44">
        <f t="shared" si="8"/>
        <v>5955.5960000000005</v>
      </c>
      <c r="M120" s="44">
        <f t="shared" si="8"/>
        <v>3246.4299999999994</v>
      </c>
      <c r="N120" s="44">
        <f t="shared" si="8"/>
        <v>225.57399999999998</v>
      </c>
      <c r="O120" s="44">
        <f t="shared" si="8"/>
        <v>7233.5869999999986</v>
      </c>
      <c r="P120" s="44">
        <f t="shared" si="8"/>
        <v>2295.8109999999992</v>
      </c>
      <c r="Q120" s="44">
        <f t="shared" si="8"/>
        <v>252.73600000000002</v>
      </c>
      <c r="R120" s="44">
        <f t="shared" si="8"/>
        <v>714.96599999999989</v>
      </c>
      <c r="S120" s="44">
        <f t="shared" si="8"/>
        <v>579.21100000000001</v>
      </c>
      <c r="T120" s="44">
        <f t="shared" si="8"/>
        <v>0</v>
      </c>
      <c r="U120" s="44">
        <f t="shared" si="8"/>
        <v>780.11599999999976</v>
      </c>
      <c r="V120" s="44">
        <f t="shared" si="8"/>
        <v>217.85900000000001</v>
      </c>
      <c r="W120" s="44">
        <f t="shared" si="8"/>
        <v>127.60200000000005</v>
      </c>
      <c r="X120" s="44">
        <f t="shared" si="8"/>
        <v>543.71100000000013</v>
      </c>
      <c r="Y120" s="44">
        <f t="shared" si="8"/>
        <v>733.53300000000013</v>
      </c>
      <c r="Z120" s="44">
        <f t="shared" si="8"/>
        <v>403.19799999999992</v>
      </c>
      <c r="AA120" s="44">
        <f t="shared" si="8"/>
        <v>725.70700000000011</v>
      </c>
      <c r="AB120" s="44">
        <f t="shared" si="8"/>
        <v>205.57600000000002</v>
      </c>
      <c r="AC120" s="44">
        <f t="shared" si="8"/>
        <v>5103.5410000000002</v>
      </c>
      <c r="AD120" s="44">
        <f t="shared" si="8"/>
        <v>1830.2440000000006</v>
      </c>
      <c r="AE120" s="44">
        <f t="shared" si="8"/>
        <v>27624.630999999998</v>
      </c>
      <c r="AF120" s="44">
        <f t="shared" si="8"/>
        <v>659.69599999999991</v>
      </c>
      <c r="AG120" s="44">
        <f t="shared" si="8"/>
        <v>691.4140000000001</v>
      </c>
      <c r="AH120" s="44">
        <f t="shared" si="8"/>
        <v>3320.4819999999995</v>
      </c>
      <c r="AI120" s="44">
        <f t="shared" si="8"/>
        <v>4368.384</v>
      </c>
      <c r="AJ120" s="44">
        <f t="shared" si="8"/>
        <v>7309.7399999999989</v>
      </c>
      <c r="AK120" s="44">
        <f t="shared" si="8"/>
        <v>990.57</v>
      </c>
      <c r="AL120" s="44">
        <f t="shared" si="8"/>
        <v>8405.4769999999971</v>
      </c>
      <c r="AM120" s="44">
        <f t="shared" si="8"/>
        <v>10.978999999999999</v>
      </c>
      <c r="AN120" s="44">
        <f t="shared" si="8"/>
        <v>120.48499999999999</v>
      </c>
      <c r="AO120" s="44">
        <f t="shared" si="8"/>
        <v>16273.001999999999</v>
      </c>
      <c r="AP120" s="44">
        <f t="shared" si="8"/>
        <v>4964.9129999999986</v>
      </c>
      <c r="AQ120" s="44">
        <f t="shared" si="8"/>
        <v>547.48900000000026</v>
      </c>
      <c r="AR120" s="44">
        <f t="shared" si="8"/>
        <v>5635.3020000000015</v>
      </c>
      <c r="AS120" s="44">
        <f t="shared" si="8"/>
        <v>716.41399999999999</v>
      </c>
      <c r="AT120" s="44">
        <f t="shared" si="8"/>
        <v>3303.4749999999999</v>
      </c>
      <c r="AU120" s="44">
        <f t="shared" si="8"/>
        <v>1008.022</v>
      </c>
      <c r="AV120" s="44">
        <f t="shared" si="8"/>
        <v>367.15899999999999</v>
      </c>
      <c r="AW120" s="44">
        <f t="shared" si="8"/>
        <v>1611.5729999999999</v>
      </c>
      <c r="AX120" s="44">
        <f t="shared" si="8"/>
        <v>1880.5179999999996</v>
      </c>
      <c r="AY120" s="44">
        <f t="shared" si="8"/>
        <v>3.9149999999999996</v>
      </c>
      <c r="AZ120" s="44">
        <f t="shared" si="8"/>
        <v>390.65199999999999</v>
      </c>
      <c r="BA120" s="44">
        <f t="shared" si="8"/>
        <v>3787.2300000000005</v>
      </c>
      <c r="BB120" s="44">
        <f t="shared" si="8"/>
        <v>750.7700000000001</v>
      </c>
      <c r="BC120" s="44">
        <f t="shared" si="8"/>
        <v>7235.9289999999992</v>
      </c>
      <c r="BD120" s="44">
        <f t="shared" si="8"/>
        <v>163.49700000000001</v>
      </c>
      <c r="BE120" s="44">
        <f t="shared" si="8"/>
        <v>1235.951</v>
      </c>
      <c r="BF120" s="44">
        <f t="shared" si="8"/>
        <v>1971.7589999999998</v>
      </c>
      <c r="BG120" s="44">
        <f t="shared" si="8"/>
        <v>1161.6010000000001</v>
      </c>
      <c r="BH120" s="44">
        <f t="shared" si="8"/>
        <v>184.703</v>
      </c>
      <c r="BI120" s="44">
        <f t="shared" si="8"/>
        <v>637.42599999999993</v>
      </c>
      <c r="BJ120" s="44">
        <f t="shared" si="8"/>
        <v>0</v>
      </c>
      <c r="BK120" s="44">
        <f t="shared" si="8"/>
        <v>0</v>
      </c>
      <c r="BL120" s="44">
        <f t="shared" si="8"/>
        <v>0</v>
      </c>
      <c r="BM120" s="44">
        <f t="shared" si="8"/>
        <v>138508.15599999999</v>
      </c>
      <c r="BN120" s="86">
        <f t="shared" si="8"/>
        <v>0</v>
      </c>
      <c r="BO120" s="87">
        <f t="shared" si="8"/>
        <v>77917.258000000002</v>
      </c>
      <c r="BP120" s="87">
        <f t="shared" si="8"/>
        <v>153849.77000000005</v>
      </c>
      <c r="BQ120" s="44">
        <f t="shared" si="8"/>
        <v>116889.41800000002</v>
      </c>
      <c r="BR120" s="44">
        <f t="shared" si="8"/>
        <v>16214.418</v>
      </c>
      <c r="BS120" s="88">
        <f t="shared" ref="BS120:BX120" si="9">SUM(BS67:BS119)</f>
        <v>100675.00000000003</v>
      </c>
      <c r="BT120" s="88">
        <f t="shared" si="9"/>
        <v>36581.095999999998</v>
      </c>
      <c r="BU120" s="88">
        <f t="shared" si="9"/>
        <v>379.25599999999997</v>
      </c>
      <c r="BV120" s="44">
        <f t="shared" si="9"/>
        <v>49526.669000000002</v>
      </c>
      <c r="BW120" s="44">
        <f t="shared" si="9"/>
        <v>4969.7359999999999</v>
      </c>
      <c r="BX120" s="89">
        <f t="shared" si="9"/>
        <v>0</v>
      </c>
      <c r="BZ120" s="2"/>
    </row>
    <row r="121" spans="1:79" ht="13.5" thickTop="1">
      <c r="B121" s="90" t="s">
        <v>111</v>
      </c>
      <c r="C121" s="91"/>
      <c r="D121" s="92"/>
      <c r="E121" s="92"/>
      <c r="F121" s="92">
        <f>F61</f>
        <v>11623.612999999998</v>
      </c>
      <c r="G121" s="92">
        <f>G61</f>
        <v>0</v>
      </c>
      <c r="H121" s="92">
        <f>H61</f>
        <v>1623.7240000000004</v>
      </c>
      <c r="I121" s="92">
        <f>I61</f>
        <v>0</v>
      </c>
      <c r="J121" s="92">
        <f>J61</f>
        <v>9659.607</v>
      </c>
      <c r="K121" s="92"/>
      <c r="L121" s="91">
        <v>9387.4760000000006</v>
      </c>
      <c r="M121" s="93">
        <v>2511.3240000000001</v>
      </c>
      <c r="N121" s="93">
        <v>470.50700000000001</v>
      </c>
      <c r="O121" s="93">
        <v>3095.1170000000002</v>
      </c>
      <c r="P121" s="93">
        <v>1909.7190000000001</v>
      </c>
      <c r="Q121" s="93">
        <v>357.14</v>
      </c>
      <c r="R121" s="93">
        <v>437.84800000000001</v>
      </c>
      <c r="S121" s="93">
        <v>352.596</v>
      </c>
      <c r="T121" s="93">
        <v>0</v>
      </c>
      <c r="U121" s="93">
        <v>211.523</v>
      </c>
      <c r="V121" s="93">
        <v>246.10300000000001</v>
      </c>
      <c r="W121" s="93">
        <v>33.807000000000002</v>
      </c>
      <c r="X121" s="93">
        <v>309.42700000000002</v>
      </c>
      <c r="Y121" s="93">
        <v>401.21199999999999</v>
      </c>
      <c r="Z121" s="93">
        <v>357.52</v>
      </c>
      <c r="AA121" s="93">
        <v>1109.856</v>
      </c>
      <c r="AB121" s="93">
        <v>422.79</v>
      </c>
      <c r="AC121" s="93">
        <v>3577.828</v>
      </c>
      <c r="AD121" s="93">
        <v>690.53700000000003</v>
      </c>
      <c r="AE121" s="93">
        <v>8130.5770000000002</v>
      </c>
      <c r="AF121" s="93">
        <v>1363.2360000000001</v>
      </c>
      <c r="AG121" s="93">
        <v>1158.0519999999999</v>
      </c>
      <c r="AH121" s="93">
        <v>3206.2919999999999</v>
      </c>
      <c r="AI121" s="93">
        <v>11999.062</v>
      </c>
      <c r="AJ121" s="93">
        <v>9311.9760000000006</v>
      </c>
      <c r="AK121" s="93">
        <v>603.44000000000005</v>
      </c>
      <c r="AL121" s="93">
        <v>-1120.9970000000001</v>
      </c>
      <c r="AM121" s="93">
        <v>11350.706</v>
      </c>
      <c r="AN121" s="93">
        <v>184.83099999999999</v>
      </c>
      <c r="AO121" s="93">
        <v>7947.4660000000003</v>
      </c>
      <c r="AP121" s="93">
        <v>2346.8130000000001</v>
      </c>
      <c r="AQ121" s="93">
        <v>647.56700000000001</v>
      </c>
      <c r="AR121" s="93">
        <v>3942.2040000000002</v>
      </c>
      <c r="AS121" s="93">
        <v>273.928</v>
      </c>
      <c r="AT121" s="93">
        <v>12084.874</v>
      </c>
      <c r="AU121" s="93">
        <v>687.63900000000001</v>
      </c>
      <c r="AV121" s="93">
        <v>480.66500000000002</v>
      </c>
      <c r="AW121" s="93">
        <v>16877.671999999999</v>
      </c>
      <c r="AX121" s="93">
        <v>1936.9739999999999</v>
      </c>
      <c r="AY121" s="93">
        <v>3.456</v>
      </c>
      <c r="AZ121" s="93">
        <v>388.548</v>
      </c>
      <c r="BA121" s="93">
        <v>1697.29</v>
      </c>
      <c r="BB121" s="93">
        <v>1887.645</v>
      </c>
      <c r="BC121" s="93">
        <v>18289.519</v>
      </c>
      <c r="BD121" s="93">
        <v>538.45399999999995</v>
      </c>
      <c r="BE121" s="93">
        <v>9337.1180000000004</v>
      </c>
      <c r="BF121" s="93">
        <v>3258.2240000000002</v>
      </c>
      <c r="BG121" s="93">
        <v>1639.0150000000001</v>
      </c>
      <c r="BH121" s="93">
        <v>311.10199999999998</v>
      </c>
      <c r="BI121" s="93">
        <v>966.09799999999996</v>
      </c>
      <c r="BJ121" s="93">
        <v>836.72</v>
      </c>
      <c r="BK121" s="93">
        <v>0</v>
      </c>
      <c r="BL121" s="93">
        <v>0</v>
      </c>
      <c r="BM121" s="94">
        <f>SUM(L121:BL121)</f>
        <v>158448.49599999998</v>
      </c>
      <c r="BN121" s="94">
        <f>SUM(C121:BL121)</f>
        <v>181355.43999999997</v>
      </c>
      <c r="BZ121" s="2"/>
    </row>
    <row r="122" spans="1:79" ht="13.5" thickBot="1">
      <c r="B122" s="90" t="s">
        <v>11</v>
      </c>
      <c r="C122" s="36"/>
      <c r="D122" s="34"/>
      <c r="E122" s="34"/>
      <c r="F122" s="34"/>
      <c r="G122" s="34"/>
      <c r="H122" s="34"/>
      <c r="I122" s="34"/>
      <c r="J122" s="34"/>
      <c r="K122" s="34"/>
      <c r="L122" s="36">
        <v>1529.479</v>
      </c>
      <c r="M122" s="35">
        <v>492.88799999999998</v>
      </c>
      <c r="N122" s="35">
        <v>77.858000000000004</v>
      </c>
      <c r="O122" s="35">
        <v>1224.9010000000001</v>
      </c>
      <c r="P122" s="35">
        <v>534.77</v>
      </c>
      <c r="Q122" s="35">
        <v>64.760999999999996</v>
      </c>
      <c r="R122" s="35">
        <v>216.643</v>
      </c>
      <c r="S122" s="35">
        <v>120.10599999999999</v>
      </c>
      <c r="T122" s="35">
        <v>0</v>
      </c>
      <c r="U122" s="35">
        <v>172.56</v>
      </c>
      <c r="V122" s="35">
        <v>79.605999999999995</v>
      </c>
      <c r="W122" s="35">
        <v>24.029</v>
      </c>
      <c r="X122" s="35">
        <v>165.59700000000001</v>
      </c>
      <c r="Y122" s="35">
        <v>311.16899999999998</v>
      </c>
      <c r="Z122" s="35">
        <v>84.606999999999999</v>
      </c>
      <c r="AA122" s="35">
        <v>158.089</v>
      </c>
      <c r="AB122" s="35">
        <v>345.60300000000001</v>
      </c>
      <c r="AC122" s="35">
        <v>852.94200000000001</v>
      </c>
      <c r="AD122" s="35">
        <v>266.99</v>
      </c>
      <c r="AE122" s="35">
        <v>2742.3139999999999</v>
      </c>
      <c r="AF122" s="35">
        <v>436.488</v>
      </c>
      <c r="AG122" s="35">
        <v>699.25699999999995</v>
      </c>
      <c r="AH122" s="35">
        <v>1336.6079999999999</v>
      </c>
      <c r="AI122" s="35">
        <v>2850.424</v>
      </c>
      <c r="AJ122" s="35">
        <v>1119.8420000000001</v>
      </c>
      <c r="AK122" s="35">
        <v>484.11700000000002</v>
      </c>
      <c r="AL122" s="35">
        <v>1156.1469999999999</v>
      </c>
      <c r="AM122" s="35">
        <v>3031.3780000000002</v>
      </c>
      <c r="AN122" s="35">
        <v>224.90600000000001</v>
      </c>
      <c r="AO122" s="35">
        <v>3804.1239999999998</v>
      </c>
      <c r="AP122" s="35">
        <v>978.14800000000002</v>
      </c>
      <c r="AQ122" s="35">
        <v>499.584</v>
      </c>
      <c r="AR122" s="35">
        <v>1624.4469999999999</v>
      </c>
      <c r="AS122" s="35">
        <v>413.96</v>
      </c>
      <c r="AT122" s="35">
        <v>3212.5639999999999</v>
      </c>
      <c r="AU122" s="35">
        <v>335.1</v>
      </c>
      <c r="AV122" s="35">
        <v>161.30699999999999</v>
      </c>
      <c r="AW122" s="35">
        <v>342.43799999999999</v>
      </c>
      <c r="AX122" s="35">
        <v>1229.8679999999999</v>
      </c>
      <c r="AY122" s="35">
        <v>4.226</v>
      </c>
      <c r="AZ122" s="35">
        <v>102.86799999999999</v>
      </c>
      <c r="BA122" s="35">
        <v>543.35199999999998</v>
      </c>
      <c r="BB122" s="35">
        <v>1617.538</v>
      </c>
      <c r="BC122" s="35">
        <v>14596.703</v>
      </c>
      <c r="BD122" s="35">
        <v>0</v>
      </c>
      <c r="BE122" s="35">
        <v>7781.125</v>
      </c>
      <c r="BF122" s="35">
        <v>2386.8130000000001</v>
      </c>
      <c r="BG122" s="35">
        <v>152.75899999999999</v>
      </c>
      <c r="BH122" s="35">
        <v>309.548</v>
      </c>
      <c r="BI122" s="35">
        <v>171.68100000000001</v>
      </c>
      <c r="BJ122" s="35">
        <v>836.72</v>
      </c>
      <c r="BK122" s="35">
        <v>0</v>
      </c>
      <c r="BL122" s="35">
        <v>0</v>
      </c>
      <c r="BM122" s="37">
        <f t="shared" ref="BM122:BM129" si="10">SUM(L122:BL122)</f>
        <v>61908.951999999997</v>
      </c>
      <c r="BN122" s="37">
        <f t="shared" ref="BN122:BN129" si="11">SUM(C122:BL122)</f>
        <v>61908.951999999997</v>
      </c>
      <c r="BZ122" s="2"/>
    </row>
    <row r="123" spans="1:79" ht="13.5" thickTop="1">
      <c r="B123" s="90" t="s">
        <v>108</v>
      </c>
      <c r="C123" s="36"/>
      <c r="D123" s="34"/>
      <c r="E123" s="34"/>
      <c r="F123" s="34"/>
      <c r="G123" s="34"/>
      <c r="H123" s="34"/>
      <c r="I123" s="34"/>
      <c r="J123" s="34"/>
      <c r="K123" s="34"/>
      <c r="L123" s="36">
        <v>1524.5060000000001</v>
      </c>
      <c r="M123" s="35">
        <v>473.78199999999998</v>
      </c>
      <c r="N123" s="35">
        <v>71.444000000000003</v>
      </c>
      <c r="O123" s="35">
        <v>1095.8779999999999</v>
      </c>
      <c r="P123" s="35">
        <v>485.70400000000001</v>
      </c>
      <c r="Q123" s="35">
        <v>58.616999999999997</v>
      </c>
      <c r="R123" s="35">
        <v>202.34299999999999</v>
      </c>
      <c r="S123" s="35">
        <v>113.994</v>
      </c>
      <c r="T123" s="35">
        <v>0</v>
      </c>
      <c r="U123" s="35">
        <v>155.38399999999999</v>
      </c>
      <c r="V123" s="35">
        <v>71.409000000000006</v>
      </c>
      <c r="W123" s="35">
        <v>21.553999999999998</v>
      </c>
      <c r="X123" s="35">
        <v>151.62</v>
      </c>
      <c r="Y123" s="35">
        <v>283.93299999999999</v>
      </c>
      <c r="Z123" s="35">
        <v>82.418000000000006</v>
      </c>
      <c r="AA123" s="35">
        <v>144.399</v>
      </c>
      <c r="AB123" s="35">
        <v>308.29300000000001</v>
      </c>
      <c r="AC123" s="35">
        <v>744.92200000000003</v>
      </c>
      <c r="AD123" s="35">
        <v>235.691</v>
      </c>
      <c r="AE123" s="35">
        <v>2542.1179999999999</v>
      </c>
      <c r="AF123" s="35">
        <v>401.04700000000003</v>
      </c>
      <c r="AG123" s="35">
        <v>626.673</v>
      </c>
      <c r="AH123" s="35">
        <v>1201.942</v>
      </c>
      <c r="AI123" s="35">
        <v>2576.1990000000001</v>
      </c>
      <c r="AJ123" s="35">
        <v>1021.151</v>
      </c>
      <c r="AK123" s="35">
        <v>438.19499999999999</v>
      </c>
      <c r="AL123" s="35">
        <v>1035.2349999999999</v>
      </c>
      <c r="AM123" s="35">
        <v>2702.3789999999999</v>
      </c>
      <c r="AN123" s="35">
        <v>196.631</v>
      </c>
      <c r="AO123" s="35">
        <v>3461.116</v>
      </c>
      <c r="AP123" s="35">
        <v>924.95</v>
      </c>
      <c r="AQ123" s="35">
        <v>437.786</v>
      </c>
      <c r="AR123" s="35">
        <v>1447.8579999999999</v>
      </c>
      <c r="AS123" s="35">
        <v>373.29300000000001</v>
      </c>
      <c r="AT123" s="35">
        <v>2953.3319999999999</v>
      </c>
      <c r="AU123" s="35">
        <v>293.65899999999999</v>
      </c>
      <c r="AV123" s="35">
        <v>144.95599999999999</v>
      </c>
      <c r="AW123" s="35">
        <v>320.20600000000002</v>
      </c>
      <c r="AX123" s="35">
        <v>1104.3309999999999</v>
      </c>
      <c r="AY123" s="35">
        <v>3.7229999999999999</v>
      </c>
      <c r="AZ123" s="35">
        <v>95.968000000000004</v>
      </c>
      <c r="BA123" s="35">
        <v>509.125</v>
      </c>
      <c r="BB123" s="35">
        <v>1478.453</v>
      </c>
      <c r="BC123" s="35">
        <v>10409.553</v>
      </c>
      <c r="BD123" s="35">
        <v>0</v>
      </c>
      <c r="BE123" s="35">
        <v>7675.393</v>
      </c>
      <c r="BF123" s="35">
        <v>2291.3270000000002</v>
      </c>
      <c r="BG123" s="35">
        <v>137.08199999999999</v>
      </c>
      <c r="BH123" s="35">
        <v>294.58800000000002</v>
      </c>
      <c r="BI123" s="35">
        <v>160.434</v>
      </c>
      <c r="BJ123" s="35">
        <v>808.09100000000001</v>
      </c>
      <c r="BK123" s="35">
        <v>0</v>
      </c>
      <c r="BL123" s="35">
        <v>0</v>
      </c>
      <c r="BM123" s="37">
        <f t="shared" si="10"/>
        <v>54292.685000000005</v>
      </c>
      <c r="BN123" s="37">
        <f t="shared" si="11"/>
        <v>54292.685000000005</v>
      </c>
      <c r="BP123" s="95" t="s">
        <v>115</v>
      </c>
      <c r="BQ123" s="96"/>
      <c r="BR123" s="96"/>
      <c r="BS123" s="96"/>
      <c r="BT123" s="97">
        <f>BM121</f>
        <v>158448.49599999998</v>
      </c>
      <c r="BV123" s="95" t="s">
        <v>120</v>
      </c>
      <c r="BW123" s="96"/>
      <c r="BX123" s="96"/>
      <c r="BY123" s="96"/>
      <c r="BZ123" s="97">
        <f>BP120</f>
        <v>153849.77000000005</v>
      </c>
    </row>
    <row r="124" spans="1:79">
      <c r="B124" s="90" t="s">
        <v>109</v>
      </c>
      <c r="C124" s="36"/>
      <c r="D124" s="34"/>
      <c r="E124" s="34"/>
      <c r="F124" s="34"/>
      <c r="G124" s="34"/>
      <c r="H124" s="34"/>
      <c r="I124" s="34"/>
      <c r="J124" s="34"/>
      <c r="K124" s="34"/>
      <c r="L124" s="36">
        <v>4.8499999999999996</v>
      </c>
      <c r="M124" s="35">
        <v>18.762</v>
      </c>
      <c r="N124" s="35">
        <v>6.3140000000000001</v>
      </c>
      <c r="O124" s="35">
        <v>127.14</v>
      </c>
      <c r="P124" s="35">
        <v>48.268000000000001</v>
      </c>
      <c r="Q124" s="35">
        <v>6.0380000000000003</v>
      </c>
      <c r="R124" s="35">
        <v>14.012</v>
      </c>
      <c r="S124" s="35">
        <v>6.024</v>
      </c>
      <c r="T124" s="35">
        <v>0</v>
      </c>
      <c r="U124" s="35">
        <v>16.062000000000001</v>
      </c>
      <c r="V124" s="35">
        <v>8.0690000000000008</v>
      </c>
      <c r="W124" s="35">
        <v>2.4359999999999999</v>
      </c>
      <c r="X124" s="35">
        <v>13.715</v>
      </c>
      <c r="Y124" s="35">
        <v>24.91</v>
      </c>
      <c r="Z124" s="35">
        <v>2.157</v>
      </c>
      <c r="AA124" s="35">
        <v>13.444000000000001</v>
      </c>
      <c r="AB124" s="35">
        <v>36.761000000000003</v>
      </c>
      <c r="AC124" s="35">
        <v>106.681</v>
      </c>
      <c r="AD124" s="35">
        <v>30.876000000000001</v>
      </c>
      <c r="AE124" s="35">
        <v>197.21100000000001</v>
      </c>
      <c r="AF124" s="35">
        <v>34.947000000000003</v>
      </c>
      <c r="AG124" s="35">
        <v>71.537999999999997</v>
      </c>
      <c r="AH124" s="35">
        <v>132.54300000000001</v>
      </c>
      <c r="AI124" s="35">
        <v>270.56599999999997</v>
      </c>
      <c r="AJ124" s="35">
        <v>98.194999999999993</v>
      </c>
      <c r="AK124" s="35">
        <v>45.134</v>
      </c>
      <c r="AL124" s="35">
        <v>119.05200000000001</v>
      </c>
      <c r="AM124" s="35">
        <v>324.154</v>
      </c>
      <c r="AN124" s="35">
        <v>27.922000000000001</v>
      </c>
      <c r="AO124" s="35">
        <v>336.94099999999997</v>
      </c>
      <c r="AP124" s="35">
        <v>52.683</v>
      </c>
      <c r="AQ124" s="35">
        <v>61.018000000000001</v>
      </c>
      <c r="AR124" s="35">
        <v>174.01300000000001</v>
      </c>
      <c r="AS124" s="35">
        <v>39.999000000000002</v>
      </c>
      <c r="AT124" s="35">
        <v>253.98699999999999</v>
      </c>
      <c r="AU124" s="35">
        <v>36.298000000000002</v>
      </c>
      <c r="AV124" s="35">
        <v>16.09</v>
      </c>
      <c r="AW124" s="35">
        <v>21.698</v>
      </c>
      <c r="AX124" s="35">
        <v>123.58199999999999</v>
      </c>
      <c r="AY124" s="35">
        <v>0.496</v>
      </c>
      <c r="AZ124" s="35">
        <v>6.7320000000000002</v>
      </c>
      <c r="BA124" s="35">
        <v>33.338000000000001</v>
      </c>
      <c r="BB124" s="35">
        <v>136.21899999999999</v>
      </c>
      <c r="BC124" s="35">
        <v>1061.8910000000001</v>
      </c>
      <c r="BD124" s="35">
        <v>0</v>
      </c>
      <c r="BE124" s="35">
        <v>97.787999999999997</v>
      </c>
      <c r="BF124" s="35">
        <v>91.679000000000002</v>
      </c>
      <c r="BG124" s="35">
        <v>15.471</v>
      </c>
      <c r="BH124" s="35">
        <v>14.96</v>
      </c>
      <c r="BI124" s="35">
        <v>11.141999999999999</v>
      </c>
      <c r="BJ124" s="35">
        <v>20.763999999999999</v>
      </c>
      <c r="BK124" s="35">
        <v>0</v>
      </c>
      <c r="BL124" s="35">
        <v>0</v>
      </c>
      <c r="BM124" s="37">
        <f t="shared" si="10"/>
        <v>4414.5699999999988</v>
      </c>
      <c r="BN124" s="37">
        <f t="shared" si="11"/>
        <v>4414.5699999999988</v>
      </c>
      <c r="BP124" s="60" t="s">
        <v>119</v>
      </c>
      <c r="BQ124" s="3"/>
      <c r="BR124" s="3"/>
      <c r="BS124" s="3"/>
      <c r="BT124" s="82">
        <f>J121</f>
        <v>9659.607</v>
      </c>
      <c r="BV124" s="60" t="s">
        <v>81</v>
      </c>
      <c r="BW124" s="3"/>
      <c r="BX124" s="3"/>
      <c r="BY124" s="3"/>
      <c r="BZ124" s="82">
        <f>BV120</f>
        <v>49526.669000000002</v>
      </c>
    </row>
    <row r="125" spans="1:79" s="98" customFormat="1" ht="11.25" customHeight="1">
      <c r="B125" s="90" t="s">
        <v>110</v>
      </c>
      <c r="C125" s="99"/>
      <c r="D125" s="100"/>
      <c r="E125" s="100"/>
      <c r="F125" s="100"/>
      <c r="G125" s="100"/>
      <c r="H125" s="100"/>
      <c r="I125" s="100"/>
      <c r="J125" s="100"/>
      <c r="K125" s="100"/>
      <c r="L125" s="99">
        <v>0.123</v>
      </c>
      <c r="M125" s="101">
        <v>0.34399999999999997</v>
      </c>
      <c r="N125" s="101">
        <v>0.1</v>
      </c>
      <c r="O125" s="101">
        <v>1.883</v>
      </c>
      <c r="P125" s="101">
        <v>0.79800000000000004</v>
      </c>
      <c r="Q125" s="101">
        <v>0.106</v>
      </c>
      <c r="R125" s="101">
        <v>0.28799999999999998</v>
      </c>
      <c r="S125" s="101">
        <v>8.7999999999999995E-2</v>
      </c>
      <c r="T125" s="101">
        <v>0</v>
      </c>
      <c r="U125" s="101">
        <v>1.1140000000000001</v>
      </c>
      <c r="V125" s="101">
        <v>0.128</v>
      </c>
      <c r="W125" s="101">
        <v>3.9E-2</v>
      </c>
      <c r="X125" s="101">
        <v>0.26200000000000001</v>
      </c>
      <c r="Y125" s="101">
        <v>2.3260000000000001</v>
      </c>
      <c r="Z125" s="101">
        <v>3.2000000000000001E-2</v>
      </c>
      <c r="AA125" s="101">
        <v>0.246</v>
      </c>
      <c r="AB125" s="101">
        <v>0.54900000000000004</v>
      </c>
      <c r="AC125" s="101">
        <v>1.339</v>
      </c>
      <c r="AD125" s="101">
        <v>0.42299999999999999</v>
      </c>
      <c r="AE125" s="101">
        <v>2.9849999999999999</v>
      </c>
      <c r="AF125" s="101">
        <v>0.49399999999999999</v>
      </c>
      <c r="AG125" s="101">
        <v>1.046</v>
      </c>
      <c r="AH125" s="101">
        <v>2.1230000000000002</v>
      </c>
      <c r="AI125" s="101">
        <v>3.6589999999999998</v>
      </c>
      <c r="AJ125" s="101">
        <v>0.496</v>
      </c>
      <c r="AK125" s="101">
        <v>0.78800000000000003</v>
      </c>
      <c r="AL125" s="101">
        <v>1.86</v>
      </c>
      <c r="AM125" s="101">
        <v>4.8449999999999998</v>
      </c>
      <c r="AN125" s="101">
        <v>0.35299999999999998</v>
      </c>
      <c r="AO125" s="101">
        <v>6.0670000000000002</v>
      </c>
      <c r="AP125" s="101">
        <v>0.51500000000000001</v>
      </c>
      <c r="AQ125" s="101">
        <v>0.78</v>
      </c>
      <c r="AR125" s="101">
        <v>2.5760000000000001</v>
      </c>
      <c r="AS125" s="101">
        <v>0.66800000000000004</v>
      </c>
      <c r="AT125" s="101">
        <v>5.2450000000000001</v>
      </c>
      <c r="AU125" s="101">
        <v>5.1429999999999998</v>
      </c>
      <c r="AV125" s="101">
        <v>0.26100000000000001</v>
      </c>
      <c r="AW125" s="101">
        <v>0.53400000000000003</v>
      </c>
      <c r="AX125" s="101">
        <v>1.9550000000000001</v>
      </c>
      <c r="AY125" s="101">
        <v>7.0000000000000001E-3</v>
      </c>
      <c r="AZ125" s="101">
        <v>0.16800000000000001</v>
      </c>
      <c r="BA125" s="101">
        <v>0.88900000000000001</v>
      </c>
      <c r="BB125" s="101">
        <v>2.8660000000000001</v>
      </c>
      <c r="BC125" s="101">
        <v>3125.259</v>
      </c>
      <c r="BD125" s="101">
        <v>0</v>
      </c>
      <c r="BE125" s="101">
        <v>7.944</v>
      </c>
      <c r="BF125" s="101">
        <v>3.8069999999999999</v>
      </c>
      <c r="BG125" s="101">
        <v>0.20599999999999999</v>
      </c>
      <c r="BH125" s="101">
        <v>0</v>
      </c>
      <c r="BI125" s="101">
        <v>0.105</v>
      </c>
      <c r="BJ125" s="101">
        <v>7.8650000000000002</v>
      </c>
      <c r="BK125" s="101">
        <v>0</v>
      </c>
      <c r="BL125" s="101">
        <v>0</v>
      </c>
      <c r="BM125" s="37">
        <f t="shared" si="10"/>
        <v>3201.6969999999997</v>
      </c>
      <c r="BN125" s="37">
        <f t="shared" si="11"/>
        <v>3201.6969999999997</v>
      </c>
      <c r="BO125" s="8"/>
      <c r="BP125" s="60" t="s">
        <v>116</v>
      </c>
      <c r="BQ125" s="49"/>
      <c r="BR125" s="49"/>
      <c r="BS125" s="49"/>
      <c r="BT125" s="102">
        <f>I121</f>
        <v>0</v>
      </c>
      <c r="BV125" s="60" t="s">
        <v>121</v>
      </c>
      <c r="BW125" s="3"/>
      <c r="BX125" s="3"/>
      <c r="BY125" s="3"/>
      <c r="BZ125" s="82">
        <f>BW120</f>
        <v>4969.7359999999999</v>
      </c>
      <c r="CA125" s="103"/>
    </row>
    <row r="126" spans="1:79">
      <c r="B126" s="90" t="s">
        <v>112</v>
      </c>
      <c r="C126" s="36"/>
      <c r="D126" s="34"/>
      <c r="E126" s="34"/>
      <c r="F126" s="34"/>
      <c r="G126" s="34"/>
      <c r="H126" s="34"/>
      <c r="I126" s="34"/>
      <c r="J126" s="34"/>
      <c r="K126" s="34"/>
      <c r="L126" s="36">
        <v>9.9239999999999995</v>
      </c>
      <c r="M126" s="35">
        <v>1.98</v>
      </c>
      <c r="N126" s="35">
        <v>4.2640000000000002</v>
      </c>
      <c r="O126" s="35">
        <v>26.527999999999999</v>
      </c>
      <c r="P126" s="35">
        <v>15.042999999999999</v>
      </c>
      <c r="Q126" s="35">
        <v>36.25</v>
      </c>
      <c r="R126" s="35">
        <v>9.5670000000000002</v>
      </c>
      <c r="S126" s="35">
        <v>0.92300000000000004</v>
      </c>
      <c r="T126" s="35">
        <v>0</v>
      </c>
      <c r="U126" s="35">
        <v>5.4320000000000004</v>
      </c>
      <c r="V126" s="35">
        <v>5.8659999999999997</v>
      </c>
      <c r="W126" s="35">
        <v>0.45800000000000002</v>
      </c>
      <c r="X126" s="35">
        <v>5.7140000000000004</v>
      </c>
      <c r="Y126" s="35">
        <v>5.032</v>
      </c>
      <c r="Z126" s="35">
        <v>0.35799999999999998</v>
      </c>
      <c r="AA126" s="35">
        <v>6.0739999999999998</v>
      </c>
      <c r="AB126" s="35">
        <v>3.6589999999999998</v>
      </c>
      <c r="AC126" s="35">
        <v>38.305999999999997</v>
      </c>
      <c r="AD126" s="35">
        <v>12.894</v>
      </c>
      <c r="AE126" s="35">
        <v>291.20999999999998</v>
      </c>
      <c r="AF126" s="35">
        <v>17.934000000000001</v>
      </c>
      <c r="AG126" s="35">
        <v>17.87</v>
      </c>
      <c r="AH126" s="35">
        <v>75.757999999999996</v>
      </c>
      <c r="AI126" s="35">
        <v>379.98899999999998</v>
      </c>
      <c r="AJ126" s="35">
        <v>3.62</v>
      </c>
      <c r="AK126" s="35">
        <v>8.68</v>
      </c>
      <c r="AL126" s="35">
        <v>49.29</v>
      </c>
      <c r="AM126" s="35">
        <v>95.796999999999997</v>
      </c>
      <c r="AN126" s="35">
        <v>2.7789999999999999</v>
      </c>
      <c r="AO126" s="35">
        <v>203.51</v>
      </c>
      <c r="AP126" s="35">
        <v>14.404</v>
      </c>
      <c r="AQ126" s="35">
        <v>3.8849999999999998</v>
      </c>
      <c r="AR126" s="35">
        <v>18.166</v>
      </c>
      <c r="AS126" s="35">
        <v>3.3380000000000001</v>
      </c>
      <c r="AT126" s="35">
        <v>0.55000000000000004</v>
      </c>
      <c r="AU126" s="35">
        <v>8.4610000000000003</v>
      </c>
      <c r="AV126" s="35">
        <v>14.85</v>
      </c>
      <c r="AW126" s="35">
        <v>64.043999999999997</v>
      </c>
      <c r="AX126" s="35">
        <v>15.897</v>
      </c>
      <c r="AY126" s="35">
        <v>0.20599999999999999</v>
      </c>
      <c r="AZ126" s="35">
        <v>2.16</v>
      </c>
      <c r="BA126" s="35">
        <v>5.782</v>
      </c>
      <c r="BB126" s="35">
        <v>2.1749999999999998</v>
      </c>
      <c r="BC126" s="35">
        <v>0</v>
      </c>
      <c r="BD126" s="35">
        <v>0</v>
      </c>
      <c r="BE126" s="35">
        <v>4.5570000000000004</v>
      </c>
      <c r="BF126" s="35">
        <v>4.5739999999999998</v>
      </c>
      <c r="BG126" s="35">
        <v>4.8639999999999999</v>
      </c>
      <c r="BH126" s="35">
        <v>1.554</v>
      </c>
      <c r="BI126" s="35">
        <v>3.3610000000000002</v>
      </c>
      <c r="BJ126" s="35">
        <v>0</v>
      </c>
      <c r="BK126" s="35">
        <v>0</v>
      </c>
      <c r="BL126" s="35">
        <v>0</v>
      </c>
      <c r="BM126" s="37">
        <f t="shared" si="10"/>
        <v>1507.5369999999998</v>
      </c>
      <c r="BN126" s="37">
        <f t="shared" si="11"/>
        <v>1507.5369999999998</v>
      </c>
      <c r="BO126" s="8"/>
      <c r="BP126" s="60" t="s">
        <v>117</v>
      </c>
      <c r="BQ126" s="3"/>
      <c r="BR126" s="3"/>
      <c r="BS126" s="3"/>
      <c r="BT126" s="82">
        <f>H121+F121</f>
        <v>13247.336999999998</v>
      </c>
      <c r="BV126" s="60" t="s">
        <v>122</v>
      </c>
      <c r="BW126" s="3"/>
      <c r="BX126" s="3"/>
      <c r="BY126" s="3"/>
      <c r="BZ126" s="82">
        <f>BX120</f>
        <v>0</v>
      </c>
      <c r="CA126" s="7"/>
    </row>
    <row r="127" spans="1:79">
      <c r="B127" s="90" t="s">
        <v>213</v>
      </c>
      <c r="C127" s="36"/>
      <c r="D127" s="34"/>
      <c r="E127" s="34"/>
      <c r="F127" s="34"/>
      <c r="G127" s="34"/>
      <c r="H127" s="34"/>
      <c r="I127" s="34"/>
      <c r="J127" s="34"/>
      <c r="K127" s="34"/>
      <c r="L127" s="36">
        <v>0</v>
      </c>
      <c r="M127" s="35">
        <v>0</v>
      </c>
      <c r="N127" s="35">
        <v>0</v>
      </c>
      <c r="O127" s="35">
        <v>-17.981341012742714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-6.4622644391167832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-39.013154983483062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-55.88966803718607</v>
      </c>
      <c r="AR127" s="35">
        <v>0</v>
      </c>
      <c r="AS127" s="35">
        <v>-65.459227224656289</v>
      </c>
      <c r="AT127" s="35">
        <v>0</v>
      </c>
      <c r="AU127" s="35">
        <v>0</v>
      </c>
      <c r="AV127" s="35">
        <v>0</v>
      </c>
      <c r="AW127" s="35">
        <v>0</v>
      </c>
      <c r="AX127" s="35">
        <v>-1.5888344361066595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7">
        <f t="shared" si="10"/>
        <v>-186.39449013329158</v>
      </c>
      <c r="BN127" s="37">
        <f t="shared" si="11"/>
        <v>-186.39449013329158</v>
      </c>
      <c r="BO127" s="8"/>
      <c r="BP127" s="60" t="s">
        <v>118</v>
      </c>
      <c r="BQ127" s="3"/>
      <c r="BR127" s="3"/>
      <c r="BS127" s="3"/>
      <c r="BT127" s="82">
        <f>G121</f>
        <v>0</v>
      </c>
      <c r="BV127" s="60" t="s">
        <v>266</v>
      </c>
      <c r="BW127" s="3"/>
      <c r="BX127" s="3"/>
      <c r="BY127" s="3"/>
      <c r="BZ127" s="82">
        <f>BO120</f>
        <v>77917.258000000002</v>
      </c>
      <c r="CA127" s="7"/>
    </row>
    <row r="128" spans="1:79" ht="13.5" thickBot="1">
      <c r="B128" s="90" t="s">
        <v>113</v>
      </c>
      <c r="C128" s="104"/>
      <c r="D128" s="105"/>
      <c r="E128" s="105"/>
      <c r="F128" s="105"/>
      <c r="G128" s="105"/>
      <c r="H128" s="105"/>
      <c r="I128" s="105"/>
      <c r="J128" s="105"/>
      <c r="K128" s="105"/>
      <c r="L128" s="104">
        <v>7848.0730000000003</v>
      </c>
      <c r="M128" s="106">
        <v>2016.4560000000001</v>
      </c>
      <c r="N128" s="106">
        <v>388.38499999999999</v>
      </c>
      <c r="O128" s="106">
        <v>1861.6693410127427</v>
      </c>
      <c r="P128" s="106">
        <v>1359.9060000000002</v>
      </c>
      <c r="Q128" s="106">
        <v>256.12900000000002</v>
      </c>
      <c r="R128" s="106">
        <v>211.63800000000001</v>
      </c>
      <c r="S128" s="106">
        <v>231.56700000000001</v>
      </c>
      <c r="T128" s="106">
        <v>0</v>
      </c>
      <c r="U128" s="106">
        <v>33.530999999999992</v>
      </c>
      <c r="V128" s="106">
        <v>160.63100000000003</v>
      </c>
      <c r="W128" s="106">
        <v>9.3200000000000021</v>
      </c>
      <c r="X128" s="106">
        <v>138.11600000000001</v>
      </c>
      <c r="Y128" s="106">
        <v>85.01100000000001</v>
      </c>
      <c r="Z128" s="106">
        <v>272.55500000000001</v>
      </c>
      <c r="AA128" s="106">
        <v>945.6930000000001</v>
      </c>
      <c r="AB128" s="106">
        <v>73.528000000000006</v>
      </c>
      <c r="AC128" s="106">
        <v>2693.0422644391169</v>
      </c>
      <c r="AD128" s="106">
        <v>410.65300000000002</v>
      </c>
      <c r="AE128" s="106">
        <v>5097.0530000000008</v>
      </c>
      <c r="AF128" s="106">
        <v>908.81400000000008</v>
      </c>
      <c r="AG128" s="106">
        <v>440.92499999999995</v>
      </c>
      <c r="AH128" s="106">
        <v>1793.9259999999999</v>
      </c>
      <c r="AI128" s="106">
        <v>8768.6489999999994</v>
      </c>
      <c r="AJ128" s="106">
        <v>8188.5140000000001</v>
      </c>
      <c r="AK128" s="106">
        <v>149.65615498348308</v>
      </c>
      <c r="AL128" s="106">
        <v>-2326.4340000000002</v>
      </c>
      <c r="AM128" s="106">
        <v>8223.530999999999</v>
      </c>
      <c r="AN128" s="106">
        <v>-42.854000000000013</v>
      </c>
      <c r="AO128" s="106">
        <v>3939.8320000000003</v>
      </c>
      <c r="AP128" s="106">
        <v>1354.261</v>
      </c>
      <c r="AQ128" s="106">
        <v>199.9876680371861</v>
      </c>
      <c r="AR128" s="106">
        <v>2299.5910000000003</v>
      </c>
      <c r="AS128" s="106">
        <v>-77.910772775343688</v>
      </c>
      <c r="AT128" s="106">
        <v>8871.76</v>
      </c>
      <c r="AU128" s="106">
        <v>344.07799999999997</v>
      </c>
      <c r="AV128" s="106">
        <v>304.50800000000004</v>
      </c>
      <c r="AW128" s="106">
        <v>16471.189999999999</v>
      </c>
      <c r="AX128" s="106">
        <v>692.79783443610665</v>
      </c>
      <c r="AY128" s="106">
        <v>-0.97599999999999998</v>
      </c>
      <c r="AZ128" s="106">
        <v>283.52</v>
      </c>
      <c r="BA128" s="106">
        <v>1148.1560000000002</v>
      </c>
      <c r="BB128" s="106">
        <v>267.93199999999996</v>
      </c>
      <c r="BC128" s="106">
        <v>3692.8160000000007</v>
      </c>
      <c r="BD128" s="106">
        <v>538.45399999999995</v>
      </c>
      <c r="BE128" s="106">
        <v>1551.4360000000004</v>
      </c>
      <c r="BF128" s="106">
        <v>866.8370000000001</v>
      </c>
      <c r="BG128" s="106">
        <v>1481.3920000000001</v>
      </c>
      <c r="BH128" s="106">
        <v>-2.6423307986078726E-14</v>
      </c>
      <c r="BI128" s="106">
        <v>791.05599999999993</v>
      </c>
      <c r="BJ128" s="106">
        <v>0</v>
      </c>
      <c r="BK128" s="106">
        <v>0</v>
      </c>
      <c r="BL128" s="106">
        <v>0</v>
      </c>
      <c r="BM128" s="107">
        <f t="shared" si="10"/>
        <v>95218.401490133314</v>
      </c>
      <c r="BN128" s="107">
        <f t="shared" si="11"/>
        <v>95218.401490133314</v>
      </c>
      <c r="BO128" s="8"/>
      <c r="BP128" s="60"/>
      <c r="BQ128" s="3"/>
      <c r="BR128" s="3"/>
      <c r="BS128" s="3"/>
      <c r="BT128" s="82"/>
      <c r="BV128" s="60" t="s">
        <v>267</v>
      </c>
      <c r="BW128" s="3"/>
      <c r="BX128" s="3"/>
      <c r="BY128" s="3"/>
      <c r="BZ128" s="82">
        <f>BO61</f>
        <v>104907.99299999999</v>
      </c>
      <c r="CA128" s="7"/>
    </row>
    <row r="129" spans="2:79" ht="14.25" thickTop="1" thickBot="1">
      <c r="B129" s="108" t="s">
        <v>114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10">
        <v>34023</v>
      </c>
      <c r="M129" s="111">
        <v>4695</v>
      </c>
      <c r="N129" s="111">
        <v>1453</v>
      </c>
      <c r="O129" s="111">
        <v>6830</v>
      </c>
      <c r="P129" s="111">
        <v>1298</v>
      </c>
      <c r="Q129" s="111">
        <v>44</v>
      </c>
      <c r="R129" s="111">
        <v>2491</v>
      </c>
      <c r="S129" s="111">
        <v>1301</v>
      </c>
      <c r="T129" s="111">
        <v>0</v>
      </c>
      <c r="U129" s="111">
        <v>203</v>
      </c>
      <c r="V129" s="111">
        <v>54</v>
      </c>
      <c r="W129" s="111">
        <v>66</v>
      </c>
      <c r="X129" s="111">
        <v>355</v>
      </c>
      <c r="Y129" s="111">
        <v>2145</v>
      </c>
      <c r="Z129" s="111">
        <v>1620</v>
      </c>
      <c r="AA129" s="111">
        <v>576</v>
      </c>
      <c r="AB129" s="111">
        <v>534</v>
      </c>
      <c r="AC129" s="111">
        <v>718</v>
      </c>
      <c r="AD129" s="111">
        <v>339</v>
      </c>
      <c r="AE129" s="111">
        <v>18312</v>
      </c>
      <c r="AF129" s="111">
        <v>4475</v>
      </c>
      <c r="AG129" s="111">
        <v>1417</v>
      </c>
      <c r="AH129" s="111">
        <v>1330</v>
      </c>
      <c r="AI129" s="111">
        <v>24311</v>
      </c>
      <c r="AJ129" s="111">
        <v>6185</v>
      </c>
      <c r="AK129" s="111">
        <v>306</v>
      </c>
      <c r="AL129" s="111">
        <v>541</v>
      </c>
      <c r="AM129" s="111">
        <v>2055</v>
      </c>
      <c r="AN129" s="111">
        <v>201</v>
      </c>
      <c r="AO129" s="111">
        <v>8710</v>
      </c>
      <c r="AP129" s="111">
        <v>7592</v>
      </c>
      <c r="AQ129" s="111">
        <v>589</v>
      </c>
      <c r="AR129" s="111">
        <v>1488</v>
      </c>
      <c r="AS129" s="111">
        <v>412</v>
      </c>
      <c r="AT129" s="111">
        <v>1330</v>
      </c>
      <c r="AU129" s="111">
        <v>171</v>
      </c>
      <c r="AV129" s="111">
        <v>97</v>
      </c>
      <c r="AW129" s="111">
        <v>632</v>
      </c>
      <c r="AX129" s="111">
        <v>2112</v>
      </c>
      <c r="AY129" s="111">
        <v>13</v>
      </c>
      <c r="AZ129" s="111">
        <v>538</v>
      </c>
      <c r="BA129" s="111">
        <v>1222</v>
      </c>
      <c r="BB129" s="111">
        <v>3176</v>
      </c>
      <c r="BC129" s="111">
        <v>23371</v>
      </c>
      <c r="BD129" s="111">
        <v>357</v>
      </c>
      <c r="BE129" s="111">
        <v>14599</v>
      </c>
      <c r="BF129" s="111">
        <v>3225</v>
      </c>
      <c r="BG129" s="111">
        <v>1329</v>
      </c>
      <c r="BH129" s="111">
        <v>887</v>
      </c>
      <c r="BI129" s="111">
        <v>4240</v>
      </c>
      <c r="BJ129" s="111">
        <v>12565</v>
      </c>
      <c r="BK129" s="111">
        <v>0</v>
      </c>
      <c r="BL129" s="111">
        <v>0</v>
      </c>
      <c r="BM129" s="89">
        <f t="shared" si="10"/>
        <v>206533</v>
      </c>
      <c r="BN129" s="112">
        <f t="shared" si="11"/>
        <v>206533</v>
      </c>
      <c r="BO129" s="8"/>
      <c r="BP129" s="11" t="s">
        <v>82</v>
      </c>
      <c r="BQ129" s="12"/>
      <c r="BR129" s="12"/>
      <c r="BS129" s="12"/>
      <c r="BT129" s="112">
        <f>BT123+BT124+BT125+BT126+BT127</f>
        <v>181355.43999999997</v>
      </c>
      <c r="BV129" s="11" t="s">
        <v>82</v>
      </c>
      <c r="BW129" s="12"/>
      <c r="BX129" s="12"/>
      <c r="BY129" s="12"/>
      <c r="BZ129" s="112">
        <f>BZ123+BZ124+BZ125+BZ126+BZ127-BZ128</f>
        <v>181355.44000000009</v>
      </c>
      <c r="CA129" s="7"/>
    </row>
    <row r="130" spans="2:7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scale="15" fitToWidth="3" orientation="landscape" horizontalDpi="300" verticalDpi="300" r:id="rId1"/>
  <headerFooter alignWithMargins="0">
    <oddHeader>&amp;C&amp;G</oddHeader>
  </headerFooter>
  <colBreaks count="1" manualBreakCount="1">
    <brk id="7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15</vt:i4>
      </vt:variant>
    </vt:vector>
  </HeadingPairs>
  <TitlesOfParts>
    <vt:vector size="15" baseType="lpstr">
      <vt:lpstr>Indice</vt:lpstr>
      <vt:lpstr>Q1.1</vt:lpstr>
      <vt:lpstr>Q1.2</vt:lpstr>
      <vt:lpstr>Q1.3 </vt:lpstr>
      <vt:lpstr>Q1.4</vt:lpstr>
      <vt:lpstr>Q1.5</vt:lpstr>
      <vt:lpstr>Q1.6</vt:lpstr>
      <vt:lpstr>Q1.7</vt:lpstr>
      <vt:lpstr>Q1.8</vt:lpstr>
      <vt:lpstr>Q1.9</vt:lpstr>
      <vt:lpstr>Q1.10</vt:lpstr>
      <vt:lpstr>Q1.11</vt:lpstr>
      <vt:lpstr>Q1.12</vt:lpstr>
      <vt:lpstr>Q1.13</vt:lpstr>
      <vt:lpstr>Q1.14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João de Pina Mendes Cardoso - Diretor DCNA</dc:creator>
  <cp:lastModifiedBy>INECV - Rosangela Gisele Garcia Silva</cp:lastModifiedBy>
  <dcterms:created xsi:type="dcterms:W3CDTF">2022-02-01T11:38:41Z</dcterms:created>
  <dcterms:modified xsi:type="dcterms:W3CDTF">2023-05-23T09:30:38Z</dcterms:modified>
</cp:coreProperties>
</file>