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worksheets/sheet38.xml" ContentType="application/vnd.openxmlformats-officedocument.spreadsheetml.worksheet+xml"/>
  <Override PartName="/xl/drawings/drawing36.xml" ContentType="application/vnd.openxmlformats-officedocument.drawing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Indice" sheetId="1" r:id="rId1"/>
    <sheet name="Nota_Metodologica" sheetId="2" r:id="rId2"/>
    <sheet name="Tabela1" sheetId="3" r:id="rId3"/>
    <sheet name="Tabela2" sheetId="4" r:id="rId4"/>
    <sheet name="Tabela3" sheetId="5" r:id="rId5"/>
    <sheet name="Tabela4" sheetId="6" r:id="rId6"/>
    <sheet name="Tabela5" sheetId="7" r:id="rId7"/>
    <sheet name="Tabela6 " sheetId="8" r:id="rId8"/>
    <sheet name="Tabela7" sheetId="9" r:id="rId9"/>
    <sheet name="Tabela8" sheetId="10" r:id="rId10"/>
    <sheet name="Tabela9" sheetId="11" r:id="rId11"/>
    <sheet name="Tabela10" sheetId="12" r:id="rId12"/>
    <sheet name="Tabela11" sheetId="13" r:id="rId13"/>
    <sheet name="Tabela12" sheetId="14" r:id="rId14"/>
    <sheet name="Tabela13" sheetId="15" r:id="rId15"/>
    <sheet name="Tabela14" sheetId="16" r:id="rId16"/>
    <sheet name="Tabela15" sheetId="17" r:id="rId17"/>
    <sheet name="Tabela16" sheetId="18" r:id="rId18"/>
    <sheet name="Tabela17" sheetId="19" r:id="rId19"/>
    <sheet name="Tabela18" sheetId="20" r:id="rId20"/>
    <sheet name="Tabela19" sheetId="21" r:id="rId21"/>
    <sheet name="Tabela20" sheetId="22" r:id="rId22"/>
    <sheet name="Tabela21" sheetId="23" r:id="rId23"/>
    <sheet name="Tabela22" sheetId="24" r:id="rId24"/>
    <sheet name="Tabela23" sheetId="25" r:id="rId25"/>
    <sheet name="Tabela24" sheetId="26" r:id="rId26"/>
    <sheet name="Tabela25" sheetId="27" r:id="rId27"/>
    <sheet name="Tabela26" sheetId="28" r:id="rId28"/>
    <sheet name="Tabela27" sheetId="29" r:id="rId29"/>
    <sheet name="Tabela28" sheetId="30" r:id="rId30"/>
    <sheet name="Tabela29" sheetId="31" r:id="rId31"/>
    <sheet name="Tabela30" sheetId="32" r:id="rId32"/>
    <sheet name="Tabela31" sheetId="33" r:id="rId33"/>
    <sheet name="Tabela32" sheetId="34" r:id="rId34"/>
    <sheet name="Tabela33" sheetId="35" r:id="rId35"/>
    <sheet name="Tabela34" sheetId="36" r:id="rId36"/>
    <sheet name="Tabela35" sheetId="37" r:id="rId37"/>
    <sheet name="Tabela36" sheetId="38" r:id="rId38"/>
    <sheet name="Voltar" sheetId="39" r:id="rId39"/>
  </sheets>
  <definedNames>
    <definedName name="_xlnm.Print_Area" localSheetId="31">'Tabela30'!$A$1:$P$16</definedName>
  </definedNames>
  <calcPr fullCalcOnLoad="1"/>
</workbook>
</file>

<file path=xl/sharedStrings.xml><?xml version="1.0" encoding="utf-8"?>
<sst xmlns="http://schemas.openxmlformats.org/spreadsheetml/2006/main" count="796" uniqueCount="235">
  <si>
    <t>Evolução do Número de Empresas Ativas, segundo a Ilha</t>
  </si>
  <si>
    <t>Tabela 1. Evolução do Número de Empresas Ativas, segundo a Ilha</t>
  </si>
  <si>
    <t>Ilha</t>
  </si>
  <si>
    <t>Número de Empresas Activas</t>
  </si>
  <si>
    <t>Santo Antão</t>
  </si>
  <si>
    <t>São Vicente</t>
  </si>
  <si>
    <t>São Nicolau</t>
  </si>
  <si>
    <t>Sal</t>
  </si>
  <si>
    <t>Boavista</t>
  </si>
  <si>
    <t>Maio</t>
  </si>
  <si>
    <t>Santiago</t>
  </si>
  <si>
    <t>Fogo</t>
  </si>
  <si>
    <t>Brava</t>
  </si>
  <si>
    <t>Cabo Verde</t>
  </si>
  <si>
    <t>Tabela 1</t>
  </si>
  <si>
    <t>Evolução do Número de Pessoas ao Serviço, segundo a Ilha</t>
  </si>
  <si>
    <t>Número de Pessoas ao Serviço</t>
  </si>
  <si>
    <t>Tabela 2. Evolução do Número de Pessoas ao Serviço, segundo a Ilha</t>
  </si>
  <si>
    <t>Evolução do Volume de Negócios (Em contos), segundo a Ilha</t>
  </si>
  <si>
    <t>Tabela 3. Evolução do Volume de Negócios (Em contos), segundo a Ilha</t>
  </si>
  <si>
    <t>Tabela 3</t>
  </si>
  <si>
    <t>Tabela 2</t>
  </si>
  <si>
    <t>Distribuição do número de pessoas ao serviço por Sexo, segundo Ilha</t>
  </si>
  <si>
    <t>Tabela 4. Distribuição do número de pessoas ao serviço por Sexo, segundo Ilha</t>
  </si>
  <si>
    <t>Sexo</t>
  </si>
  <si>
    <t>Masculino</t>
  </si>
  <si>
    <t>Feminino</t>
  </si>
  <si>
    <t>Total</t>
  </si>
  <si>
    <t>Boa Vista</t>
  </si>
  <si>
    <t xml:space="preserve"> </t>
  </si>
  <si>
    <t>Tabela 4</t>
  </si>
  <si>
    <t>Micro</t>
  </si>
  <si>
    <t>Pequenas</t>
  </si>
  <si>
    <t>Média</t>
  </si>
  <si>
    <t>Grande</t>
  </si>
  <si>
    <t>Tabela 5</t>
  </si>
  <si>
    <t>Tabela 6</t>
  </si>
  <si>
    <t>Número de Empresas</t>
  </si>
  <si>
    <t>Distribuição das empresas ativas, segundo a dimensão, por ilha</t>
  </si>
  <si>
    <t>Tabela 5. Distribuição das empresas ativas, segundo a dimensão, por  ilha</t>
  </si>
  <si>
    <t>Tabela 8</t>
  </si>
  <si>
    <t>Concelho</t>
  </si>
  <si>
    <t>Ribeira Grande Santiago</t>
  </si>
  <si>
    <t>Paul</t>
  </si>
  <si>
    <t>Porto Novo</t>
  </si>
  <si>
    <t>Ribeira Brava</t>
  </si>
  <si>
    <t>Tarrafal de São Nicolau</t>
  </si>
  <si>
    <t>Tarrafal de Santiago</t>
  </si>
  <si>
    <t>Santa Catarina Santiago</t>
  </si>
  <si>
    <t>Santa Cruz</t>
  </si>
  <si>
    <t>Praia</t>
  </si>
  <si>
    <t>São Domingos</t>
  </si>
  <si>
    <t>São Miguel</t>
  </si>
  <si>
    <t>São Salvador do Mundo</t>
  </si>
  <si>
    <t>São Lourenço dos Orgãos</t>
  </si>
  <si>
    <t>Mosteiros</t>
  </si>
  <si>
    <t>São Filipe</t>
  </si>
  <si>
    <t>Santa Catarina do Fogo</t>
  </si>
  <si>
    <t>Evolução de Empresas Ativas, segundo o Concelho</t>
  </si>
  <si>
    <t>Tabela 9</t>
  </si>
  <si>
    <t>Evolução do Número de Pessoas ao Serviço, segundo o Concelho</t>
  </si>
  <si>
    <t>Tabela 10</t>
  </si>
  <si>
    <t>Evolução do Volume de Negócios (Em Contos), segundo o Concelho</t>
  </si>
  <si>
    <t>Tabela 11</t>
  </si>
  <si>
    <t>Distribuição do número de pessoas ao serviço por Sexo, segundo Concelho</t>
  </si>
  <si>
    <t>Tabela 12</t>
  </si>
  <si>
    <t>Distribuição das empresas ativas, segundo a dimensão, por Concelho</t>
  </si>
  <si>
    <t>Tabela 13</t>
  </si>
  <si>
    <t>Tabela 14</t>
  </si>
  <si>
    <t>Tabela 15</t>
  </si>
  <si>
    <t>Tipo de Contabilidade</t>
  </si>
  <si>
    <t>Com Contabilidade Organizada</t>
  </si>
  <si>
    <t>Sem Contabilidade Organizada</t>
  </si>
  <si>
    <t xml:space="preserve">Evolução das empresas ativas, segundo a organização de contabilidade </t>
  </si>
  <si>
    <t>Evolução do Número de Pessoas ao Serviço, segundo a organização de contabilidade</t>
  </si>
  <si>
    <t>Tabela 16</t>
  </si>
  <si>
    <t>Evolução do Volume de Negócios, segundo a organização de contabilidade</t>
  </si>
  <si>
    <t>Tabela 17</t>
  </si>
  <si>
    <t>Tabela 18</t>
  </si>
  <si>
    <t>Classes de forma jurídica</t>
  </si>
  <si>
    <t>Evolução de Número de Pessoas ao Serviço, segundo a Forma Juridica</t>
  </si>
  <si>
    <t>Tabela 19</t>
  </si>
  <si>
    <t>Tabela 20</t>
  </si>
  <si>
    <t>Evolução do Volume de Negócios (Em contos), segundo a Forma Juridica</t>
  </si>
  <si>
    <t>Sectores de actividade económica</t>
  </si>
  <si>
    <t>A - Agricultura, Produção Animal, Caça, Floresta e Pesca</t>
  </si>
  <si>
    <t>B - Indústria Extractiva</t>
  </si>
  <si>
    <t>C - Indústria Transformadora</t>
  </si>
  <si>
    <t>D - Electricidade, Gás, Vapor, Água Quente e Fria e Ar Frio</t>
  </si>
  <si>
    <t xml:space="preserve">E - Captação, Tratamento e Distribuição de Água, Saneamento, Gestão de Resíduos </t>
  </si>
  <si>
    <t>F - Construção</t>
  </si>
  <si>
    <t>G - Comércio por Grosso e a Retalho, Reparação de Veículos Automóveis e Motociclos</t>
  </si>
  <si>
    <t>H - Transportes e Armazenagem</t>
  </si>
  <si>
    <t>I - Alojamento e Restauração</t>
  </si>
  <si>
    <t>J - Actividades de Informação e Comunicação</t>
  </si>
  <si>
    <t>K - Actividades Financeiras e de Seguros</t>
  </si>
  <si>
    <t>L - Actividades Imobiliárias</t>
  </si>
  <si>
    <t xml:space="preserve">M - Actividades de Consultoria, Científicas, Técnicas e Similares </t>
  </si>
  <si>
    <t>N - Actividades Administrativas e dos Serviços de Apoio</t>
  </si>
  <si>
    <t>P - Educação</t>
  </si>
  <si>
    <t>Q - Saúde Humana e Acção Social</t>
  </si>
  <si>
    <t xml:space="preserve">R - Actividades Artísticas, de Espetáculos, Desportivas e Recreativas </t>
  </si>
  <si>
    <t>S - Outras Actividades de Serviços</t>
  </si>
  <si>
    <t>Tabela 21</t>
  </si>
  <si>
    <t>Evolução do número de pessoas ao serviço, segundo o Ramo de Atividade</t>
  </si>
  <si>
    <t>Tabela 22</t>
  </si>
  <si>
    <t>Evolução do Volume de Negócios (Em contos), segundo o Ramo de Atividade</t>
  </si>
  <si>
    <t>Tabela 23</t>
  </si>
  <si>
    <t>Distribuição do número de pessoas ao serviço por Sexo, segundo o Ramo de Atividade</t>
  </si>
  <si>
    <t>Tabela 24</t>
  </si>
  <si>
    <t>SA</t>
  </si>
  <si>
    <t>SV</t>
  </si>
  <si>
    <t>SN</t>
  </si>
  <si>
    <t>BV</t>
  </si>
  <si>
    <t>ST</t>
  </si>
  <si>
    <t>FG</t>
  </si>
  <si>
    <t xml:space="preserve">Distribuição de empresas Ativas por Ilha, segundo o Ramo de Atividade </t>
  </si>
  <si>
    <t>Tabela 25</t>
  </si>
  <si>
    <t>Número Pessoas ao Serviço</t>
  </si>
  <si>
    <t>Distribuição do Volume de Negócios e Número de Pessoas ao Serviço, segundo a dimensão da empresa e o ramo de atividade</t>
  </si>
  <si>
    <t>Tabela 26</t>
  </si>
  <si>
    <t>Tabela 27</t>
  </si>
  <si>
    <t>Facturação Média por Trabalhador (Contos)</t>
  </si>
  <si>
    <t>Tabela 28</t>
  </si>
  <si>
    <t>Facturação Média por Empresa (Contos)</t>
  </si>
  <si>
    <t>Nota Metodológica</t>
  </si>
  <si>
    <r>
      <t xml:space="preserve">Tipo de Amostra: </t>
    </r>
    <r>
      <rPr>
        <b/>
        <sz val="12"/>
        <rFont val="Arial"/>
        <family val="2"/>
      </rPr>
      <t>Amostra Aleatória Estratificada</t>
    </r>
  </si>
  <si>
    <r>
      <t xml:space="preserve">Cobertura: </t>
    </r>
    <r>
      <rPr>
        <b/>
        <sz val="12"/>
        <rFont val="Arial"/>
        <family val="2"/>
      </rPr>
      <t>Nível Nacional (Todos os Concelhos do País)</t>
    </r>
  </si>
  <si>
    <r>
      <t xml:space="preserve">Nível de Confiança: </t>
    </r>
    <r>
      <rPr>
        <b/>
        <sz val="12"/>
        <rFont val="Arial"/>
        <family val="2"/>
      </rPr>
      <t>95%</t>
    </r>
  </si>
  <si>
    <r>
      <t xml:space="preserve">Margem de Erro: </t>
    </r>
    <r>
      <rPr>
        <b/>
        <sz val="12"/>
        <rFont val="Arial"/>
        <family val="2"/>
      </rPr>
      <t>5%</t>
    </r>
  </si>
  <si>
    <r>
      <t xml:space="preserve">Tratamento dos Dados: </t>
    </r>
    <r>
      <rPr>
        <b/>
        <sz val="12"/>
        <rFont val="Arial"/>
        <family val="2"/>
      </rPr>
      <t xml:space="preserve">SPSS </t>
    </r>
  </si>
  <si>
    <r>
      <t xml:space="preserve">Variavéis de Estratificação: </t>
    </r>
    <r>
      <rPr>
        <b/>
        <sz val="12"/>
        <rFont val="Arial"/>
        <family val="2"/>
      </rPr>
      <t>1. Localização Geográfica; 2. Tipo de Organização de Contabilidade; 3. Forma Juridica; 4. Atividades Económicas; 5. Número de Pessoas Empregadas</t>
    </r>
  </si>
  <si>
    <t>Tabela 29</t>
  </si>
  <si>
    <t>Agradecemos a Consulta/Utilização dos nossos dados</t>
  </si>
  <si>
    <t>Ribeira Grande Santo Antão</t>
  </si>
  <si>
    <t>Montante de Volume de Negócio (Contos)</t>
  </si>
  <si>
    <t>Sociedades Por Quotas.</t>
  </si>
  <si>
    <t>Sociedades Anónimas &amp; Outras.</t>
  </si>
  <si>
    <t>Empresas Nome Individual &amp; Soc. Unipessoal por Quota.</t>
  </si>
  <si>
    <t>Volume Negócios (Contos)</t>
  </si>
  <si>
    <r>
      <t>Tipo de Operação:</t>
    </r>
    <r>
      <rPr>
        <b/>
        <sz val="12"/>
        <rFont val="Arial"/>
        <family val="2"/>
      </rPr>
      <t xml:space="preserve"> Inquérito por Amostragem (Reaçar que para as grandes empresas, o inquérito foi exaustivo)</t>
    </r>
  </si>
  <si>
    <t>IAE 2019</t>
  </si>
  <si>
    <t>Tabela 30</t>
  </si>
  <si>
    <t>Empresas Activas</t>
  </si>
  <si>
    <t>IIIºRE 2007</t>
  </si>
  <si>
    <t>IVºRE 2012</t>
  </si>
  <si>
    <t>Vº RE 2017</t>
  </si>
  <si>
    <t>IAE 2018</t>
  </si>
  <si>
    <t>IAE2018</t>
  </si>
  <si>
    <t>IAE2019</t>
  </si>
  <si>
    <t>Volume de Negócios (Contos)</t>
  </si>
  <si>
    <t>IVº RE 2012</t>
  </si>
  <si>
    <t>IAE 2020</t>
  </si>
  <si>
    <t>Tabela 31</t>
  </si>
  <si>
    <t>Evolução das empresas ativas, segundo a organização de contabilidade  por ilha</t>
  </si>
  <si>
    <t>Tabela 32</t>
  </si>
  <si>
    <t>Evolução do Número de Pessoas ao Serviço, segundo a organização de contabilidade  por ilha</t>
  </si>
  <si>
    <t>Evolução do Volume de Negócios, segundo a organização de contabilidade  por ilha</t>
  </si>
  <si>
    <t>Telefone</t>
  </si>
  <si>
    <t>Fax</t>
  </si>
  <si>
    <t>Computador</t>
  </si>
  <si>
    <t>Internet</t>
  </si>
  <si>
    <t>Intranet</t>
  </si>
  <si>
    <t xml:space="preserve">Evolução do Volume de Negócios, segundo a dimensão, por organização de contabilidade </t>
  </si>
  <si>
    <t>Inquérito Anual às Empresas 2021 (IAE 2021)</t>
  </si>
  <si>
    <t>Resultados Preliminar do Inquérito Anual às Empresas 2021</t>
  </si>
  <si>
    <t>Txa Variação (2021/2020)</t>
  </si>
  <si>
    <t>Fonte: INE, IAE 2011; IVºRE 2012; IAE 2013; IAE2014; IAE2015; IAE2016; VºRE2017; IAE2018; IAE2019; IAE2020; IAE2021</t>
  </si>
  <si>
    <t>Fonte: INE, IAE 2021</t>
  </si>
  <si>
    <t>Micro Empresa</t>
  </si>
  <si>
    <t>Pequena Empresa</t>
  </si>
  <si>
    <t>Média Empresa</t>
  </si>
  <si>
    <t>Grande Empresa</t>
  </si>
  <si>
    <t>Fonte: INE, IAE2021</t>
  </si>
  <si>
    <t>Tipo de Empresa (PME´s)</t>
  </si>
  <si>
    <t>Evolução das empresa activas, segundo a dimensão</t>
  </si>
  <si>
    <t>Fonte: INE, IAE2020; IAE2021</t>
  </si>
  <si>
    <t>Fonte: INE, IAE 2013; IAE2014; IAE2015; IAE2016; RE2017; IAE2018; IAE2019; IAE2020; IAE2021</t>
  </si>
  <si>
    <t>Txa Variação (2021/2021)</t>
  </si>
  <si>
    <t>Txa Variação (2020/2021)</t>
  </si>
  <si>
    <t>IAE 2021</t>
  </si>
  <si>
    <t>Fonte: INE, IIIºRE 2007; IVºRE 2012; VºRE 2017; IAE2018; IAE2019; IAE2020; IAE2021</t>
  </si>
  <si>
    <t>Grande empresa</t>
  </si>
  <si>
    <t>Tabela 7</t>
  </si>
  <si>
    <t xml:space="preserve"> Evolução de Empresas Ativas, segundo a Forma Juridica</t>
  </si>
  <si>
    <t>Evolução das Empresas Ativas, segundo o Ramo de Atividade</t>
  </si>
  <si>
    <t>Evolução da facturação média por trabalhador entre 2013 a 2021 (Em Contos)</t>
  </si>
  <si>
    <t>Evolução da facturação média por empresa entre 2013 a 2021 (Em Contos)</t>
  </si>
  <si>
    <t xml:space="preserve"> Número de pessoas ao serviço com acesso às TIC, segundo Ilha</t>
  </si>
  <si>
    <t xml:space="preserve"> Evolução das empresas ativas, segundo a dimensão, por organização de contabilidade </t>
  </si>
  <si>
    <t>Evolução do Número de Pessoas ao Serviço, segundo a dimensão, por organização de contabilida</t>
  </si>
  <si>
    <t>Pequenas Empresa</t>
  </si>
  <si>
    <t xml:space="preserve">IAE 2021 </t>
  </si>
  <si>
    <t>Tabela 6. Distribuição do responsável máximo das empresas por Sexo, segundo a ilha</t>
  </si>
  <si>
    <t>Tabela 10. Evolução do Número de Pessoas ao Serviço, segundo o Concelho</t>
  </si>
  <si>
    <t>Tabela 11. Evolução do Volume de Negócios (Em Contos), segundo o Concelho</t>
  </si>
  <si>
    <t>Tabela 12. Distribuição do número de pessoas ao serviço por Sexo, segundo Concelho</t>
  </si>
  <si>
    <t>Tabela 13. Distribuição das empresas ativas, segundo a dimensão, por Concelho</t>
  </si>
  <si>
    <t>Tabela 18. Evolução de Empresas Ativas, segundo a Forma Juridica</t>
  </si>
  <si>
    <t>Tabela 19. Evolução de Número de Pessoas ao Serviço, segundo a Forma Juridica</t>
  </si>
  <si>
    <t>Tabela 20. Evolução do Volume de Negócios (Em contos), segundo a Forma Juridica</t>
  </si>
  <si>
    <t>Tabela 21. Evolução das Empresas Ativas, segundo o Ramo de Atividade</t>
  </si>
  <si>
    <t>Tabela 22. Evolução do número de pessoas ao serviço, segundo o Ramo de Atividade</t>
  </si>
  <si>
    <t>Tabela 23. Evolução do Volume de Negócios (Em contos), segundo o Ramo de Atividade</t>
  </si>
  <si>
    <t>Tabela 24. Distribuição do número de pessoas ao serviço por Sexo, segundo o Ramo de Atividade</t>
  </si>
  <si>
    <t xml:space="preserve">Tabela 25. Distribuição de empresas Ativas por Ilha, segundo o Ramo de Atividade </t>
  </si>
  <si>
    <t>Tabela 26. Distribuição do Volume de Negócios e Número de Pessoas ao Serviço, segundo a dimensão da empresa e o ramo de atividade</t>
  </si>
  <si>
    <t>Tabela 31. Evolução do Número de Pessoas ao Serviço, segundo a organização de contabilidade  por ilha</t>
  </si>
  <si>
    <t>Tabela 32. Evolução do Volume de Negócios, segundo a organização de contabilidade  por ilha</t>
  </si>
  <si>
    <t>Tabela 33. Número de pessoas ao serviço com acesso às TIC, segundo Ilha</t>
  </si>
  <si>
    <t xml:space="preserve">Tabela 34. Evolução das empresas ativas, segundo a dimensão, por organização de contabilidade </t>
  </si>
  <si>
    <t>Tabela 35. Evolução do Número de Pessoas ao Serviço, segundo a dimensão, por organização de contabilida</t>
  </si>
  <si>
    <t xml:space="preserve">Tabela 36. Evolução do Volume de Negócios, segundo a dimensão, por organização de contabilidade </t>
  </si>
  <si>
    <t>Tabela 7. Distribuição das empresa activas, segundo a dimensão entre 2020 e 2021</t>
  </si>
  <si>
    <t>BR</t>
  </si>
  <si>
    <t>SL</t>
  </si>
  <si>
    <t>MA</t>
  </si>
  <si>
    <t>Tabela 27. Responsável máximo da empresa por sexo, segundo o ramo de atividade</t>
  </si>
  <si>
    <t>Tabela 28. Evolução da facturação média por trabalhador entre 2013 a 2021 (Em Contos)</t>
  </si>
  <si>
    <t>Tabela 29. Evolução da facturação média por empresa entre 2013 a 2021 (Em Contos)</t>
  </si>
  <si>
    <t>Tabela 30. Evolução das empresas ativas, segundo a organização de contabilidade  por ilha</t>
  </si>
  <si>
    <t>Tabela 14. Distribuição do responsável máximo das empresas por Sexo, segundo o concelho</t>
  </si>
  <si>
    <t xml:space="preserve">Tabela 15. Evolução das empresas ativas, segundo a organização de contabilidade </t>
  </si>
  <si>
    <t>Tabela 16. Evolução do Número de Pessoas ao Serviço, segundo a organização de contabilidade</t>
  </si>
  <si>
    <t>Tabela 8. Responsável máximo das empresas, segundo o sexo</t>
  </si>
  <si>
    <t>Tabela 9. Evolução de Empresas Ativas, segundo o Concelho</t>
  </si>
  <si>
    <t>Tabela 17. Evolução do Volume de Negócios, segundo a organização de contabilidade</t>
  </si>
  <si>
    <r>
      <t>Método de Recolha:</t>
    </r>
    <r>
      <rPr>
        <b/>
        <sz val="12"/>
        <rFont val="Arial"/>
        <family val="2"/>
      </rPr>
      <t xml:space="preserve"> Entrevista Directa </t>
    </r>
  </si>
  <si>
    <t>Número de pessoas ao serviço com acesso às TIC, segundo Ilha</t>
  </si>
  <si>
    <t xml:space="preserve">Evolução das empresas ativas, segundo a dimensão, por organização de contabilidade </t>
  </si>
  <si>
    <t>Tabela 33</t>
  </si>
  <si>
    <t>Tabela 34</t>
  </si>
  <si>
    <t>Tabela 35</t>
  </si>
  <si>
    <t>Tabela 36</t>
  </si>
  <si>
    <t>Retroceder ao Índice</t>
  </si>
</sst>
</file>

<file path=xl/styles.xml><?xml version="1.0" encoding="utf-8"?>
<styleSheet xmlns="http://schemas.openxmlformats.org/spreadsheetml/2006/main">
  <numFmts count="6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\ &quot;​&quot;;\-#,##0\ &quot;​&quot;"/>
    <numFmt numFmtId="173" formatCode="#,##0\ &quot;​&quot;;[Red]\-#,##0\ &quot;​&quot;"/>
    <numFmt numFmtId="174" formatCode="#,##0.00\ &quot;​&quot;;\-#,##0.00\ &quot;​&quot;"/>
    <numFmt numFmtId="175" formatCode="#,##0.00\ &quot;​&quot;;[Red]\-#,##0.00\ &quot;​&quot;"/>
    <numFmt numFmtId="176" formatCode="_-* #,##0\ &quot;​&quot;_-;\-* #,##0\ &quot;​&quot;_-;_-* &quot;-&quot;\ &quot;​&quot;_-;_-@_-"/>
    <numFmt numFmtId="177" formatCode="_-* #,##0\ _​_-;\-* #,##0\ _​_-;_-* &quot;-&quot;\ _​_-;_-@_-"/>
    <numFmt numFmtId="178" formatCode="_-* #,##0.00\ &quot;​&quot;_-;\-* #,##0.00\ &quot;​&quot;_-;_-* &quot;-&quot;??\ &quot;​&quot;_-;_-@_-"/>
    <numFmt numFmtId="179" formatCode="_-* #,##0.00\ _​_-;\-* #,##0.00\ _​_-;_-* &quot;-&quot;??\ _​_-;_-@_-"/>
    <numFmt numFmtId="180" formatCode="#,##0.0"/>
    <numFmt numFmtId="181" formatCode="###0"/>
    <numFmt numFmtId="182" formatCode="0.0%"/>
    <numFmt numFmtId="183" formatCode="0.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[$]dddd\,\ d\ &quot;de&quot;\ mmmm\ &quot;de&quot;\ yyyy"/>
    <numFmt numFmtId="190" formatCode="0.00000000"/>
    <numFmt numFmtId="191" formatCode="#\ ##0.0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(* #,##0_);_(* \(#,##0\);_(* &quot;-&quot;_);_(@_)"/>
    <numFmt numFmtId="195" formatCode="_(* #,##0.00_);_(* \(#,##0.00\);_(* &quot;-&quot;??_);_(@_)"/>
    <numFmt numFmtId="196" formatCode="###0.00"/>
    <numFmt numFmtId="197" formatCode="###0.0"/>
    <numFmt numFmtId="198" formatCode="0.0E+00"/>
    <numFmt numFmtId="199" formatCode="0E+00"/>
    <numFmt numFmtId="200" formatCode="0.000E+00"/>
    <numFmt numFmtId="201" formatCode="0.0000E+00"/>
    <numFmt numFmtId="202" formatCode="0.00000E+00"/>
    <numFmt numFmtId="203" formatCode="0.000000E+00"/>
    <numFmt numFmtId="204" formatCode="0.0000000E+00"/>
    <numFmt numFmtId="205" formatCode="####.0"/>
    <numFmt numFmtId="206" formatCode="0.0000000000"/>
    <numFmt numFmtId="207" formatCode="0.000000000"/>
    <numFmt numFmtId="208" formatCode="_-* #,##0.0_-;\-* #,##0.0_-;_-* &quot;-&quot;??_-;_-@_-"/>
    <numFmt numFmtId="209" formatCode="_-* #,##0_-;\-* #,##0_-;_-* &quot;-&quot;??_-;_-@_-"/>
    <numFmt numFmtId="210" formatCode="_-* #,##0.000_-;\-* #,##0.000_-;_-* &quot;-&quot;??_-;_-@_-"/>
    <numFmt numFmtId="211" formatCode="_-* #,##0.0000_-;\-* #,##0.0000_-;_-* &quot;-&quot;??_-;_-@_-"/>
    <numFmt numFmtId="212" formatCode="0.0_ ;\-0.0\ "/>
    <numFmt numFmtId="213" formatCode="#,##0.000"/>
    <numFmt numFmtId="214" formatCode="&quot;Sim&quot;;&quot;Sim&quot;;&quot;Não&quot;"/>
    <numFmt numFmtId="215" formatCode="&quot;Verdadeiro&quot;;&quot;Verdadeiro&quot;;&quot;Falso&quot;"/>
    <numFmt numFmtId="216" formatCode="&quot;Ativado&quot;;&quot;Ativado&quot;;&quot;Desativado&quot;"/>
    <numFmt numFmtId="217" formatCode="[$€-2]\ #,##0.00_);[Red]\([$€-2]\ #,##0.00\)"/>
    <numFmt numFmtId="218" formatCode="[$-816]d&quot; de &quot;mmmm&quot; de &quot;yyyy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49"/>
      <name val="Arial"/>
      <family val="2"/>
    </font>
    <font>
      <b/>
      <sz val="12"/>
      <color indexed="49"/>
      <name val="Arial"/>
      <family val="2"/>
    </font>
    <font>
      <b/>
      <sz val="11"/>
      <name val="Calibri"/>
      <family val="2"/>
    </font>
    <font>
      <b/>
      <u val="single"/>
      <sz val="12"/>
      <color indexed="8"/>
      <name val="Arial"/>
      <family val="2"/>
    </font>
    <font>
      <b/>
      <u val="single"/>
      <sz val="12"/>
      <color indexed="62"/>
      <name val="Arial"/>
      <family val="2"/>
    </font>
    <font>
      <b/>
      <sz val="11"/>
      <color indexed="8"/>
      <name val="Arial"/>
      <family val="2"/>
    </font>
    <font>
      <sz val="10"/>
      <color indexed="23"/>
      <name val="Arial"/>
      <family val="2"/>
    </font>
    <font>
      <sz val="11"/>
      <color indexed="23"/>
      <name val="Arial"/>
      <family val="2"/>
    </font>
    <font>
      <b/>
      <sz val="10"/>
      <color indexed="23"/>
      <name val="Arial"/>
      <family val="2"/>
    </font>
    <font>
      <sz val="10"/>
      <color indexed="8"/>
      <name val="Calibri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1"/>
      <color indexed="9"/>
      <name val="Arial"/>
      <family val="2"/>
    </font>
    <font>
      <u val="single"/>
      <sz val="11"/>
      <color indexed="30"/>
      <name val="Arial"/>
      <family val="2"/>
    </font>
    <font>
      <b/>
      <sz val="20"/>
      <color indexed="9"/>
      <name val="Calibri"/>
      <family val="2"/>
    </font>
    <font>
      <b/>
      <sz val="12"/>
      <color indexed="8"/>
      <name val="Arial"/>
      <family val="2"/>
    </font>
    <font>
      <b/>
      <u val="single"/>
      <sz val="20"/>
      <color indexed="30"/>
      <name val="Calibri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u val="single"/>
      <sz val="11"/>
      <color theme="4"/>
      <name val="Arial"/>
      <family val="2"/>
    </font>
    <font>
      <b/>
      <sz val="12"/>
      <color theme="4"/>
      <name val="Arial"/>
      <family val="2"/>
    </font>
    <font>
      <b/>
      <u val="single"/>
      <sz val="12"/>
      <color theme="1"/>
      <name val="Arial"/>
      <family val="2"/>
    </font>
    <font>
      <b/>
      <u val="single"/>
      <sz val="12"/>
      <color theme="8"/>
      <name val="Arial"/>
      <family val="2"/>
    </font>
    <font>
      <b/>
      <sz val="11"/>
      <color theme="1"/>
      <name val="Arial"/>
      <family val="2"/>
    </font>
    <font>
      <sz val="10"/>
      <color theme="0" tint="-0.4999699890613556"/>
      <name val="Arial"/>
      <family val="2"/>
    </font>
    <font>
      <sz val="11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sz val="10"/>
      <color theme="1"/>
      <name val="Calibri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u val="single"/>
      <sz val="11"/>
      <color theme="10"/>
      <name val="Arial"/>
      <family val="2"/>
    </font>
    <font>
      <b/>
      <sz val="20"/>
      <color theme="0"/>
      <name val="Calibri"/>
      <family val="2"/>
    </font>
    <font>
      <b/>
      <sz val="12"/>
      <color theme="1"/>
      <name val="Arial"/>
      <family val="2"/>
    </font>
    <font>
      <b/>
      <u val="single"/>
      <sz val="20"/>
      <color theme="10"/>
      <name val="Calibri"/>
      <family val="2"/>
    </font>
    <font>
      <b/>
      <sz val="2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4" applyNumberFormat="0" applyAlignment="0" applyProtection="0"/>
    <xf numFmtId="0" fontId="53" fillId="0" borderId="5" applyNumberFormat="0" applyFill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28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0" fillId="20" borderId="7" applyNumberFormat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  <xf numFmtId="43" fontId="0" fillId="0" borderId="0" applyFont="0" applyFill="0" applyBorder="0" applyAlignment="0" applyProtection="0"/>
  </cellStyleXfs>
  <cellXfs count="199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3" fontId="3" fillId="33" borderId="0" xfId="0" applyNumberFormat="1" applyFont="1" applyFill="1" applyAlignment="1">
      <alignment/>
    </xf>
    <xf numFmtId="3" fontId="3" fillId="33" borderId="0" xfId="0" applyNumberFormat="1" applyFont="1" applyFill="1" applyBorder="1" applyAlignment="1">
      <alignment horizontal="right" vertical="center"/>
    </xf>
    <xf numFmtId="180" fontId="3" fillId="33" borderId="0" xfId="0" applyNumberFormat="1" applyFont="1" applyFill="1" applyBorder="1" applyAlignment="1">
      <alignment horizontal="right" vertical="center"/>
    </xf>
    <xf numFmtId="3" fontId="3" fillId="34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horizontal="right" vertical="center"/>
    </xf>
    <xf numFmtId="181" fontId="5" fillId="0" borderId="0" xfId="53" applyNumberFormat="1" applyFont="1" applyBorder="1" applyAlignment="1">
      <alignment horizontal="right" vertical="center"/>
      <protection/>
    </xf>
    <xf numFmtId="180" fontId="5" fillId="0" borderId="0" xfId="53" applyNumberFormat="1" applyFont="1" applyBorder="1" applyAlignment="1">
      <alignment horizontal="right" vertical="center"/>
      <protection/>
    </xf>
    <xf numFmtId="3" fontId="6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/>
    </xf>
    <xf numFmtId="0" fontId="68" fillId="34" borderId="0" xfId="0" applyFont="1" applyFill="1" applyAlignment="1">
      <alignment/>
    </xf>
    <xf numFmtId="0" fontId="69" fillId="0" borderId="0" xfId="47" applyFont="1" applyAlignment="1">
      <alignment/>
    </xf>
    <xf numFmtId="3" fontId="7" fillId="34" borderId="0" xfId="0" applyNumberFormat="1" applyFont="1" applyFill="1" applyBorder="1" applyAlignment="1">
      <alignment/>
    </xf>
    <xf numFmtId="0" fontId="68" fillId="0" borderId="0" xfId="0" applyFont="1" applyAlignment="1">
      <alignment/>
    </xf>
    <xf numFmtId="180" fontId="5" fillId="0" borderId="0" xfId="54" applyNumberFormat="1" applyFont="1" applyBorder="1" applyAlignment="1">
      <alignment horizontal="right" vertical="center"/>
      <protection/>
    </xf>
    <xf numFmtId="3" fontId="7" fillId="34" borderId="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3" fontId="2" fillId="33" borderId="0" xfId="0" applyNumberFormat="1" applyFont="1" applyFill="1" applyAlignment="1">
      <alignment/>
    </xf>
    <xf numFmtId="3" fontId="2" fillId="34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3" fontId="3" fillId="34" borderId="0" xfId="0" applyNumberFormat="1" applyFont="1" applyFill="1" applyBorder="1" applyAlignment="1">
      <alignment horizontal="left" vertical="center"/>
    </xf>
    <xf numFmtId="3" fontId="5" fillId="0" borderId="0" xfId="53" applyNumberFormat="1" applyFont="1" applyBorder="1" applyAlignment="1">
      <alignment horizontal="right" vertical="center"/>
      <protection/>
    </xf>
    <xf numFmtId="3" fontId="3" fillId="34" borderId="10" xfId="0" applyNumberFormat="1" applyFont="1" applyFill="1" applyBorder="1" applyAlignment="1">
      <alignment/>
    </xf>
    <xf numFmtId="3" fontId="3" fillId="33" borderId="0" xfId="0" applyNumberFormat="1" applyFont="1" applyFill="1" applyAlignment="1">
      <alignment horizontal="left"/>
    </xf>
    <xf numFmtId="3" fontId="3" fillId="34" borderId="0" xfId="0" applyNumberFormat="1" applyFont="1" applyFill="1" applyAlignment="1">
      <alignment horizontal="left"/>
    </xf>
    <xf numFmtId="3" fontId="7" fillId="34" borderId="0" xfId="0" applyNumberFormat="1" applyFont="1" applyFill="1" applyAlignment="1">
      <alignment horizontal="right" vertical="center"/>
    </xf>
    <xf numFmtId="182" fontId="68" fillId="34" borderId="0" xfId="58" applyNumberFormat="1" applyFont="1" applyFill="1" applyAlignment="1">
      <alignment/>
    </xf>
    <xf numFmtId="180" fontId="3" fillId="34" borderId="0" xfId="0" applyNumberFormat="1" applyFont="1" applyFill="1" applyBorder="1" applyAlignment="1">
      <alignment horizontal="right" vertical="center"/>
    </xf>
    <xf numFmtId="182" fontId="7" fillId="34" borderId="0" xfId="58" applyNumberFormat="1" applyFont="1" applyFill="1" applyAlignment="1">
      <alignment/>
    </xf>
    <xf numFmtId="3" fontId="3" fillId="35" borderId="0" xfId="0" applyNumberFormat="1" applyFont="1" applyFill="1" applyAlignment="1">
      <alignment horizontal="left" vertical="top" wrapText="1"/>
    </xf>
    <xf numFmtId="3" fontId="3" fillId="35" borderId="0" xfId="0" applyNumberFormat="1" applyFont="1" applyFill="1" applyBorder="1" applyAlignment="1">
      <alignment horizontal="right" vertical="center"/>
    </xf>
    <xf numFmtId="180" fontId="3" fillId="35" borderId="0" xfId="0" applyNumberFormat="1" applyFont="1" applyFill="1" applyBorder="1" applyAlignment="1">
      <alignment horizontal="right" vertical="center"/>
    </xf>
    <xf numFmtId="3" fontId="3" fillId="34" borderId="0" xfId="0" applyNumberFormat="1" applyFont="1" applyFill="1" applyBorder="1" applyAlignment="1">
      <alignment horizontal="left" vertical="top" wrapText="1"/>
    </xf>
    <xf numFmtId="3" fontId="7" fillId="35" borderId="0" xfId="0" applyNumberFormat="1" applyFont="1" applyFill="1" applyAlignment="1">
      <alignment horizontal="left" vertical="top" wrapText="1"/>
    </xf>
    <xf numFmtId="3" fontId="7" fillId="34" borderId="0" xfId="0" applyNumberFormat="1" applyFont="1" applyFill="1" applyBorder="1" applyAlignment="1">
      <alignment horizontal="left" vertical="top" wrapText="1"/>
    </xf>
    <xf numFmtId="181" fontId="5" fillId="0" borderId="0" xfId="55" applyNumberFormat="1" applyFont="1" applyBorder="1" applyAlignment="1">
      <alignment horizontal="right" vertical="center"/>
      <protection/>
    </xf>
    <xf numFmtId="180" fontId="5" fillId="0" borderId="0" xfId="55" applyNumberFormat="1" applyFont="1" applyBorder="1" applyAlignment="1">
      <alignment horizontal="right" vertical="center"/>
      <protection/>
    </xf>
    <xf numFmtId="3" fontId="7" fillId="35" borderId="0" xfId="0" applyNumberFormat="1" applyFont="1" applyFill="1" applyBorder="1" applyAlignment="1">
      <alignment horizontal="right" vertical="center"/>
    </xf>
    <xf numFmtId="3" fontId="3" fillId="35" borderId="0" xfId="0" applyNumberFormat="1" applyFont="1" applyFill="1" applyAlignment="1">
      <alignment horizontal="right" vertical="top" wrapText="1"/>
    </xf>
    <xf numFmtId="0" fontId="68" fillId="34" borderId="0" xfId="0" applyFont="1" applyFill="1" applyAlignment="1">
      <alignment horizontal="right"/>
    </xf>
    <xf numFmtId="3" fontId="68" fillId="34" borderId="0" xfId="0" applyNumberFormat="1" applyFont="1" applyFill="1" applyAlignment="1">
      <alignment horizontal="right"/>
    </xf>
    <xf numFmtId="3" fontId="3" fillId="34" borderId="10" xfId="0" applyNumberFormat="1" applyFont="1" applyFill="1" applyBorder="1" applyAlignment="1">
      <alignment horizontal="left" vertical="top" wrapText="1"/>
    </xf>
    <xf numFmtId="3" fontId="68" fillId="34" borderId="10" xfId="0" applyNumberFormat="1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/>
    </xf>
    <xf numFmtId="1" fontId="68" fillId="34" borderId="12" xfId="0" applyNumberFormat="1" applyFont="1" applyFill="1" applyBorder="1" applyAlignment="1">
      <alignment/>
    </xf>
    <xf numFmtId="3" fontId="3" fillId="34" borderId="12" xfId="0" applyNumberFormat="1" applyFont="1" applyFill="1" applyBorder="1" applyAlignment="1">
      <alignment horizontal="right" vertical="center"/>
    </xf>
    <xf numFmtId="3" fontId="3" fillId="33" borderId="12" xfId="0" applyNumberFormat="1" applyFont="1" applyFill="1" applyBorder="1" applyAlignment="1">
      <alignment/>
    </xf>
    <xf numFmtId="0" fontId="68" fillId="34" borderId="10" xfId="0" applyFont="1" applyFill="1" applyBorder="1" applyAlignment="1">
      <alignment/>
    </xf>
    <xf numFmtId="182" fontId="68" fillId="34" borderId="10" xfId="58" applyNumberFormat="1" applyFont="1" applyFill="1" applyBorder="1" applyAlignment="1">
      <alignment/>
    </xf>
    <xf numFmtId="0" fontId="70" fillId="0" borderId="0" xfId="0" applyFont="1" applyAlignment="1">
      <alignment/>
    </xf>
    <xf numFmtId="0" fontId="32" fillId="0" borderId="0" xfId="0" applyFont="1" applyAlignment="1">
      <alignment/>
    </xf>
    <xf numFmtId="0" fontId="71" fillId="0" borderId="0" xfId="47" applyFont="1" applyAlignment="1">
      <alignment/>
    </xf>
    <xf numFmtId="0" fontId="72" fillId="0" borderId="0" xfId="47" applyFont="1" applyAlignment="1">
      <alignment/>
    </xf>
    <xf numFmtId="0" fontId="8" fillId="0" borderId="0" xfId="0" applyFont="1" applyAlignment="1">
      <alignment/>
    </xf>
    <xf numFmtId="3" fontId="3" fillId="33" borderId="0" xfId="0" applyNumberFormat="1" applyFont="1" applyFill="1" applyAlignment="1">
      <alignment wrapText="1"/>
    </xf>
    <xf numFmtId="183" fontId="0" fillId="0" borderId="0" xfId="0" applyNumberFormat="1" applyAlignment="1">
      <alignment/>
    </xf>
    <xf numFmtId="3" fontId="3" fillId="33" borderId="13" xfId="0" applyNumberFormat="1" applyFont="1" applyFill="1" applyBorder="1" applyAlignment="1">
      <alignment/>
    </xf>
    <xf numFmtId="3" fontId="3" fillId="34" borderId="14" xfId="0" applyNumberFormat="1" applyFont="1" applyFill="1" applyBorder="1" applyAlignment="1">
      <alignment horizontal="right" vertical="center"/>
    </xf>
    <xf numFmtId="3" fontId="3" fillId="33" borderId="14" xfId="0" applyNumberFormat="1" applyFont="1" applyFill="1" applyBorder="1" applyAlignment="1">
      <alignment/>
    </xf>
    <xf numFmtId="180" fontId="7" fillId="35" borderId="0" xfId="0" applyNumberFormat="1" applyFont="1" applyFill="1" applyBorder="1" applyAlignment="1">
      <alignment horizontal="right" vertical="center"/>
    </xf>
    <xf numFmtId="180" fontId="7" fillId="34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3" fontId="3" fillId="34" borderId="0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3" fontId="2" fillId="35" borderId="0" xfId="0" applyNumberFormat="1" applyFont="1" applyFill="1" applyAlignment="1">
      <alignment horizontal="right" vertical="top" wrapText="1"/>
    </xf>
    <xf numFmtId="3" fontId="73" fillId="34" borderId="0" xfId="0" applyNumberFormat="1" applyFont="1" applyFill="1" applyAlignment="1">
      <alignment horizontal="right"/>
    </xf>
    <xf numFmtId="3" fontId="73" fillId="34" borderId="10" xfId="0" applyNumberFormat="1" applyFont="1" applyFill="1" applyBorder="1" applyAlignment="1">
      <alignment horizontal="right"/>
    </xf>
    <xf numFmtId="3" fontId="2" fillId="34" borderId="0" xfId="0" applyNumberFormat="1" applyFont="1" applyFill="1" applyBorder="1" applyAlignment="1">
      <alignment horizontal="right"/>
    </xf>
    <xf numFmtId="1" fontId="68" fillId="34" borderId="0" xfId="0" applyNumberFormat="1" applyFont="1" applyFill="1" applyAlignment="1">
      <alignment horizontal="right"/>
    </xf>
    <xf numFmtId="1" fontId="68" fillId="34" borderId="10" xfId="0" applyNumberFormat="1" applyFont="1" applyFill="1" applyBorder="1" applyAlignment="1">
      <alignment horizontal="right"/>
    </xf>
    <xf numFmtId="3" fontId="68" fillId="34" borderId="0" xfId="0" applyNumberFormat="1" applyFont="1" applyFill="1" applyAlignment="1">
      <alignment/>
    </xf>
    <xf numFmtId="9" fontId="0" fillId="0" borderId="0" xfId="58" applyFont="1" applyAlignment="1">
      <alignment/>
    </xf>
    <xf numFmtId="182" fontId="0" fillId="0" borderId="0" xfId="58" applyNumberFormat="1" applyFont="1" applyAlignment="1">
      <alignment/>
    </xf>
    <xf numFmtId="1" fontId="0" fillId="0" borderId="0" xfId="0" applyNumberFormat="1" applyAlignment="1">
      <alignment/>
    </xf>
    <xf numFmtId="182" fontId="0" fillId="0" borderId="0" xfId="0" applyNumberFormat="1" applyAlignment="1">
      <alignment/>
    </xf>
    <xf numFmtId="212" fontId="0" fillId="0" borderId="0" xfId="66" applyNumberFormat="1" applyFont="1" applyAlignment="1">
      <alignment/>
    </xf>
    <xf numFmtId="208" fontId="0" fillId="0" borderId="0" xfId="66" applyNumberFormat="1" applyFont="1" applyAlignment="1">
      <alignment/>
    </xf>
    <xf numFmtId="209" fontId="0" fillId="0" borderId="0" xfId="66" applyNumberFormat="1" applyFont="1" applyAlignment="1">
      <alignment/>
    </xf>
    <xf numFmtId="209" fontId="0" fillId="0" borderId="0" xfId="0" applyNumberFormat="1" applyAlignment="1">
      <alignment/>
    </xf>
    <xf numFmtId="3" fontId="3" fillId="33" borderId="0" xfId="0" applyNumberFormat="1" applyFont="1" applyFill="1" applyAlignment="1">
      <alignment horizontal="right"/>
    </xf>
    <xf numFmtId="3" fontId="2" fillId="33" borderId="0" xfId="0" applyNumberFormat="1" applyFont="1" applyFill="1" applyBorder="1" applyAlignment="1">
      <alignment horizontal="right" vertical="center"/>
    </xf>
    <xf numFmtId="3" fontId="8" fillId="34" borderId="0" xfId="0" applyNumberFormat="1" applyFont="1" applyFill="1" applyBorder="1" applyAlignment="1">
      <alignment/>
    </xf>
    <xf numFmtId="0" fontId="67" fillId="0" borderId="0" xfId="0" applyFont="1" applyBorder="1" applyAlignment="1">
      <alignment/>
    </xf>
    <xf numFmtId="1" fontId="68" fillId="34" borderId="0" xfId="0" applyNumberFormat="1" applyFont="1" applyFill="1" applyAlignment="1">
      <alignment/>
    </xf>
    <xf numFmtId="4" fontId="0" fillId="0" borderId="0" xfId="0" applyNumberFormat="1" applyAlignment="1">
      <alignment/>
    </xf>
    <xf numFmtId="9" fontId="0" fillId="0" borderId="0" xfId="58" applyFont="1" applyAlignment="1">
      <alignment/>
    </xf>
    <xf numFmtId="3" fontId="5" fillId="0" borderId="0" xfId="53" applyNumberFormat="1" applyFont="1" applyBorder="1" applyAlignment="1">
      <alignment vertical="center"/>
      <protection/>
    </xf>
    <xf numFmtId="180" fontId="3" fillId="33" borderId="0" xfId="0" applyNumberFormat="1" applyFont="1" applyFill="1" applyAlignment="1">
      <alignment horizontal="right"/>
    </xf>
    <xf numFmtId="2" fontId="0" fillId="0" borderId="0" xfId="58" applyNumberFormat="1" applyFont="1" applyAlignment="1">
      <alignment/>
    </xf>
    <xf numFmtId="3" fontId="74" fillId="34" borderId="0" xfId="0" applyNumberFormat="1" applyFont="1" applyFill="1" applyBorder="1" applyAlignment="1">
      <alignment/>
    </xf>
    <xf numFmtId="3" fontId="75" fillId="34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left"/>
    </xf>
    <xf numFmtId="180" fontId="3" fillId="33" borderId="15" xfId="0" applyNumberFormat="1" applyFont="1" applyFill="1" applyBorder="1" applyAlignment="1">
      <alignment horizontal="right" vertical="center"/>
    </xf>
    <xf numFmtId="3" fontId="3" fillId="33" borderId="15" xfId="0" applyNumberFormat="1" applyFont="1" applyFill="1" applyBorder="1" applyAlignment="1">
      <alignment horizontal="right" vertical="center"/>
    </xf>
    <xf numFmtId="180" fontId="3" fillId="34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68" fillId="34" borderId="0" xfId="0" applyFont="1" applyFill="1" applyBorder="1" applyAlignment="1">
      <alignment/>
    </xf>
    <xf numFmtId="3" fontId="76" fillId="34" borderId="0" xfId="0" applyNumberFormat="1" applyFont="1" applyFill="1" applyAlignment="1">
      <alignment/>
    </xf>
    <xf numFmtId="3" fontId="3" fillId="34" borderId="0" xfId="0" applyNumberFormat="1" applyFont="1" applyFill="1" applyAlignment="1">
      <alignment vertical="center"/>
    </xf>
    <xf numFmtId="3" fontId="3" fillId="33" borderId="0" xfId="0" applyNumberFormat="1" applyFont="1" applyFill="1" applyAlignment="1">
      <alignment vertical="center"/>
    </xf>
    <xf numFmtId="0" fontId="77" fillId="0" borderId="0" xfId="0" applyFont="1" applyAlignment="1">
      <alignment/>
    </xf>
    <xf numFmtId="0" fontId="77" fillId="0" borderId="0" xfId="0" applyFont="1" applyAlignment="1">
      <alignment horizontal="left" wrapText="1"/>
    </xf>
    <xf numFmtId="183" fontId="0" fillId="0" borderId="0" xfId="0" applyNumberFormat="1" applyBorder="1" applyAlignment="1">
      <alignment/>
    </xf>
    <xf numFmtId="180" fontId="3" fillId="33" borderId="0" xfId="0" applyNumberFormat="1" applyFont="1" applyFill="1" applyAlignment="1">
      <alignment/>
    </xf>
    <xf numFmtId="3" fontId="67" fillId="34" borderId="0" xfId="0" applyNumberFormat="1" applyFont="1" applyFill="1" applyAlignment="1">
      <alignment vertical="center"/>
    </xf>
    <xf numFmtId="180" fontId="67" fillId="34" borderId="0" xfId="0" applyNumberFormat="1" applyFont="1" applyFill="1" applyAlignment="1">
      <alignment vertical="center"/>
    </xf>
    <xf numFmtId="3" fontId="78" fillId="36" borderId="10" xfId="0" applyNumberFormat="1" applyFont="1" applyFill="1" applyBorder="1" applyAlignment="1">
      <alignment/>
    </xf>
    <xf numFmtId="3" fontId="78" fillId="36" borderId="10" xfId="0" applyNumberFormat="1" applyFont="1" applyFill="1" applyBorder="1" applyAlignment="1">
      <alignment horizontal="right" vertical="center"/>
    </xf>
    <xf numFmtId="180" fontId="78" fillId="36" borderId="10" xfId="0" applyNumberFormat="1" applyFont="1" applyFill="1" applyBorder="1" applyAlignment="1">
      <alignment horizontal="right" vertical="center"/>
    </xf>
    <xf numFmtId="0" fontId="78" fillId="36" borderId="16" xfId="0" applyNumberFormat="1" applyFont="1" applyFill="1" applyBorder="1" applyAlignment="1">
      <alignment horizontal="right" vertical="center"/>
    </xf>
    <xf numFmtId="0" fontId="78" fillId="36" borderId="10" xfId="0" applyNumberFormat="1" applyFont="1" applyFill="1" applyBorder="1" applyAlignment="1">
      <alignment horizontal="right" vertical="center"/>
    </xf>
    <xf numFmtId="0" fontId="78" fillId="36" borderId="17" xfId="0" applyNumberFormat="1" applyFont="1" applyFill="1" applyBorder="1" applyAlignment="1">
      <alignment horizontal="right" vertical="center"/>
    </xf>
    <xf numFmtId="0" fontId="78" fillId="36" borderId="18" xfId="0" applyNumberFormat="1" applyFont="1" applyFill="1" applyBorder="1" applyAlignment="1">
      <alignment horizontal="right" vertical="center"/>
    </xf>
    <xf numFmtId="0" fontId="78" fillId="36" borderId="19" xfId="0" applyNumberFormat="1" applyFont="1" applyFill="1" applyBorder="1" applyAlignment="1">
      <alignment horizontal="right" vertical="center"/>
    </xf>
    <xf numFmtId="0" fontId="78" fillId="36" borderId="10" xfId="0" applyNumberFormat="1" applyFont="1" applyFill="1" applyBorder="1" applyAlignment="1">
      <alignment horizontal="center" vertical="center"/>
    </xf>
    <xf numFmtId="0" fontId="78" fillId="36" borderId="20" xfId="0" applyNumberFormat="1" applyFont="1" applyFill="1" applyBorder="1" applyAlignment="1">
      <alignment horizontal="center" vertical="center"/>
    </xf>
    <xf numFmtId="0" fontId="78" fillId="36" borderId="17" xfId="0" applyNumberFormat="1" applyFont="1" applyFill="1" applyBorder="1" applyAlignment="1">
      <alignment vertical="center"/>
    </xf>
    <xf numFmtId="3" fontId="78" fillId="36" borderId="10" xfId="0" applyNumberFormat="1" applyFont="1" applyFill="1" applyBorder="1" applyAlignment="1">
      <alignment vertical="center"/>
    </xf>
    <xf numFmtId="180" fontId="78" fillId="36" borderId="10" xfId="0" applyNumberFormat="1" applyFont="1" applyFill="1" applyBorder="1" applyAlignment="1">
      <alignment vertical="center"/>
    </xf>
    <xf numFmtId="0" fontId="78" fillId="36" borderId="20" xfId="0" applyNumberFormat="1" applyFont="1" applyFill="1" applyBorder="1" applyAlignment="1">
      <alignment vertical="center"/>
    </xf>
    <xf numFmtId="0" fontId="79" fillId="36" borderId="18" xfId="0" applyNumberFormat="1" applyFont="1" applyFill="1" applyBorder="1" applyAlignment="1">
      <alignment horizontal="right" vertical="center"/>
    </xf>
    <xf numFmtId="0" fontId="78" fillId="36" borderId="20" xfId="0" applyNumberFormat="1" applyFont="1" applyFill="1" applyBorder="1" applyAlignment="1">
      <alignment horizontal="right" vertical="center"/>
    </xf>
    <xf numFmtId="0" fontId="79" fillId="36" borderId="16" xfId="0" applyNumberFormat="1" applyFont="1" applyFill="1" applyBorder="1" applyAlignment="1">
      <alignment horizontal="center" vertical="center"/>
    </xf>
    <xf numFmtId="0" fontId="79" fillId="36" borderId="10" xfId="0" applyNumberFormat="1" applyFont="1" applyFill="1" applyBorder="1" applyAlignment="1">
      <alignment horizontal="center" vertical="center"/>
    </xf>
    <xf numFmtId="0" fontId="79" fillId="36" borderId="19" xfId="0" applyNumberFormat="1" applyFont="1" applyFill="1" applyBorder="1" applyAlignment="1">
      <alignment horizontal="center" vertical="center"/>
    </xf>
    <xf numFmtId="0" fontId="79" fillId="36" borderId="17" xfId="0" applyNumberFormat="1" applyFont="1" applyFill="1" applyBorder="1" applyAlignment="1">
      <alignment horizontal="right" vertical="center"/>
    </xf>
    <xf numFmtId="0" fontId="79" fillId="36" borderId="19" xfId="0" applyNumberFormat="1" applyFont="1" applyFill="1" applyBorder="1" applyAlignment="1">
      <alignment horizontal="right" vertical="center"/>
    </xf>
    <xf numFmtId="0" fontId="78" fillId="36" borderId="21" xfId="0" applyNumberFormat="1" applyFont="1" applyFill="1" applyBorder="1" applyAlignment="1">
      <alignment horizontal="right" vertical="center"/>
    </xf>
    <xf numFmtId="0" fontId="78" fillId="36" borderId="19" xfId="0" applyNumberFormat="1" applyFont="1" applyFill="1" applyBorder="1" applyAlignment="1">
      <alignment horizontal="center" vertical="center"/>
    </xf>
    <xf numFmtId="180" fontId="80" fillId="36" borderId="10" xfId="0" applyNumberFormat="1" applyFont="1" applyFill="1" applyBorder="1" applyAlignment="1">
      <alignment/>
    </xf>
    <xf numFmtId="0" fontId="80" fillId="36" borderId="16" xfId="0" applyNumberFormat="1" applyFont="1" applyFill="1" applyBorder="1" applyAlignment="1">
      <alignment horizontal="right" vertical="center"/>
    </xf>
    <xf numFmtId="0" fontId="80" fillId="36" borderId="10" xfId="0" applyNumberFormat="1" applyFont="1" applyFill="1" applyBorder="1" applyAlignment="1">
      <alignment horizontal="right" vertical="center"/>
    </xf>
    <xf numFmtId="183" fontId="78" fillId="36" borderId="10" xfId="0" applyNumberFormat="1" applyFont="1" applyFill="1" applyBorder="1" applyAlignment="1">
      <alignment/>
    </xf>
    <xf numFmtId="3" fontId="78" fillId="36" borderId="10" xfId="0" applyNumberFormat="1" applyFont="1" applyFill="1" applyBorder="1" applyAlignment="1">
      <alignment horizontal="left" vertical="center"/>
    </xf>
    <xf numFmtId="180" fontId="80" fillId="36" borderId="10" xfId="0" applyNumberFormat="1" applyFont="1" applyFill="1" applyBorder="1" applyAlignment="1">
      <alignment horizontal="right" vertical="center"/>
    </xf>
    <xf numFmtId="0" fontId="78" fillId="36" borderId="16" xfId="0" applyNumberFormat="1" applyFont="1" applyFill="1" applyBorder="1" applyAlignment="1">
      <alignment horizontal="center" vertical="center"/>
    </xf>
    <xf numFmtId="0" fontId="79" fillId="36" borderId="22" xfId="0" applyNumberFormat="1" applyFont="1" applyFill="1" applyBorder="1" applyAlignment="1">
      <alignment horizontal="center" vertical="center" wrapText="1"/>
    </xf>
    <xf numFmtId="0" fontId="79" fillId="36" borderId="17" xfId="0" applyNumberFormat="1" applyFont="1" applyFill="1" applyBorder="1" applyAlignment="1">
      <alignment horizontal="center" vertical="center" wrapText="1"/>
    </xf>
    <xf numFmtId="3" fontId="78" fillId="36" borderId="23" xfId="0" applyNumberFormat="1" applyFont="1" applyFill="1" applyBorder="1" applyAlignment="1">
      <alignment/>
    </xf>
    <xf numFmtId="3" fontId="78" fillId="36" borderId="16" xfId="0" applyNumberFormat="1" applyFont="1" applyFill="1" applyBorder="1" applyAlignment="1">
      <alignment/>
    </xf>
    <xf numFmtId="0" fontId="79" fillId="36" borderId="16" xfId="0" applyNumberFormat="1" applyFont="1" applyFill="1" applyBorder="1" applyAlignment="1">
      <alignment horizontal="right" vertical="center"/>
    </xf>
    <xf numFmtId="49" fontId="78" fillId="36" borderId="17" xfId="0" applyNumberFormat="1" applyFont="1" applyFill="1" applyBorder="1" applyAlignment="1">
      <alignment horizontal="right"/>
    </xf>
    <xf numFmtId="49" fontId="78" fillId="36" borderId="18" xfId="0" applyNumberFormat="1" applyFont="1" applyFill="1" applyBorder="1" applyAlignment="1">
      <alignment horizontal="right"/>
    </xf>
    <xf numFmtId="49" fontId="78" fillId="36" borderId="20" xfId="0" applyNumberFormat="1" applyFont="1" applyFill="1" applyBorder="1" applyAlignment="1">
      <alignment horizontal="right"/>
    </xf>
    <xf numFmtId="3" fontId="78" fillId="36" borderId="18" xfId="0" applyNumberFormat="1" applyFont="1" applyFill="1" applyBorder="1" applyAlignment="1">
      <alignment horizontal="center" vertical="center"/>
    </xf>
    <xf numFmtId="0" fontId="81" fillId="0" borderId="0" xfId="47" applyFont="1" applyAlignment="1">
      <alignment/>
    </xf>
    <xf numFmtId="0" fontId="82" fillId="37" borderId="0" xfId="0" applyFont="1" applyFill="1" applyAlignment="1">
      <alignment horizontal="left"/>
    </xf>
    <xf numFmtId="3" fontId="78" fillId="36" borderId="21" xfId="0" applyNumberFormat="1" applyFont="1" applyFill="1" applyBorder="1" applyAlignment="1">
      <alignment horizontal="center" vertical="center"/>
    </xf>
    <xf numFmtId="3" fontId="78" fillId="36" borderId="19" xfId="0" applyNumberFormat="1" applyFont="1" applyFill="1" applyBorder="1" applyAlignment="1">
      <alignment horizontal="center" vertical="center"/>
    </xf>
    <xf numFmtId="3" fontId="78" fillId="36" borderId="17" xfId="0" applyNumberFormat="1" applyFont="1" applyFill="1" applyBorder="1" applyAlignment="1">
      <alignment horizontal="center" vertical="center"/>
    </xf>
    <xf numFmtId="3" fontId="78" fillId="36" borderId="18" xfId="0" applyNumberFormat="1" applyFont="1" applyFill="1" applyBorder="1" applyAlignment="1">
      <alignment horizontal="center" vertical="center"/>
    </xf>
    <xf numFmtId="3" fontId="78" fillId="36" borderId="20" xfId="0" applyNumberFormat="1" applyFont="1" applyFill="1" applyBorder="1" applyAlignment="1">
      <alignment horizontal="center" vertical="center"/>
    </xf>
    <xf numFmtId="3" fontId="78" fillId="36" borderId="13" xfId="0" applyNumberFormat="1" applyFont="1" applyFill="1" applyBorder="1" applyAlignment="1">
      <alignment horizontal="justify" vertical="center" wrapText="1"/>
    </xf>
    <xf numFmtId="3" fontId="78" fillId="36" borderId="16" xfId="0" applyNumberFormat="1" applyFont="1" applyFill="1" applyBorder="1" applyAlignment="1">
      <alignment horizontal="justify" vertical="center" wrapText="1"/>
    </xf>
    <xf numFmtId="0" fontId="73" fillId="34" borderId="0" xfId="0" applyFont="1" applyFill="1" applyAlignment="1">
      <alignment horizontal="center"/>
    </xf>
    <xf numFmtId="3" fontId="78" fillId="36" borderId="14" xfId="0" applyNumberFormat="1" applyFont="1" applyFill="1" applyBorder="1" applyAlignment="1">
      <alignment horizontal="justify" vertical="center" wrapText="1"/>
    </xf>
    <xf numFmtId="3" fontId="6" fillId="34" borderId="0" xfId="0" applyNumberFormat="1" applyFont="1" applyFill="1" applyBorder="1" applyAlignment="1">
      <alignment horizontal="center"/>
    </xf>
    <xf numFmtId="3" fontId="78" fillId="36" borderId="24" xfId="0" applyNumberFormat="1" applyFont="1" applyFill="1" applyBorder="1" applyAlignment="1">
      <alignment horizontal="center" vertical="center"/>
    </xf>
    <xf numFmtId="0" fontId="78" fillId="36" borderId="17" xfId="0" applyNumberFormat="1" applyFont="1" applyFill="1" applyBorder="1" applyAlignment="1">
      <alignment horizontal="center" vertical="center"/>
    </xf>
    <xf numFmtId="0" fontId="78" fillId="36" borderId="20" xfId="0" applyNumberFormat="1" applyFont="1" applyFill="1" applyBorder="1" applyAlignment="1">
      <alignment horizontal="center" vertical="center"/>
    </xf>
    <xf numFmtId="0" fontId="78" fillId="36" borderId="13" xfId="0" applyNumberFormat="1" applyFont="1" applyFill="1" applyBorder="1" applyAlignment="1">
      <alignment horizontal="center" vertical="center"/>
    </xf>
    <xf numFmtId="0" fontId="78" fillId="36" borderId="16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78" fillId="36" borderId="18" xfId="0" applyNumberFormat="1" applyFont="1" applyFill="1" applyBorder="1" applyAlignment="1">
      <alignment horizontal="center" vertical="center"/>
    </xf>
    <xf numFmtId="0" fontId="73" fillId="34" borderId="0" xfId="0" applyFont="1" applyFill="1" applyBorder="1" applyAlignment="1">
      <alignment horizontal="center" wrapText="1"/>
    </xf>
    <xf numFmtId="3" fontId="78" fillId="36" borderId="15" xfId="0" applyNumberFormat="1" applyFont="1" applyFill="1" applyBorder="1" applyAlignment="1">
      <alignment horizontal="justify" vertical="center" wrapText="1"/>
    </xf>
    <xf numFmtId="3" fontId="78" fillId="36" borderId="10" xfId="0" applyNumberFormat="1" applyFont="1" applyFill="1" applyBorder="1" applyAlignment="1">
      <alignment horizontal="justify" vertical="center" wrapText="1"/>
    </xf>
    <xf numFmtId="3" fontId="78" fillId="36" borderId="10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 horizontal="center" wrapText="1"/>
    </xf>
    <xf numFmtId="0" fontId="73" fillId="34" borderId="0" xfId="0" applyFont="1" applyFill="1" applyBorder="1" applyAlignment="1">
      <alignment horizontal="center"/>
    </xf>
    <xf numFmtId="0" fontId="78" fillId="36" borderId="19" xfId="0" applyNumberFormat="1" applyFont="1" applyFill="1" applyBorder="1" applyAlignment="1">
      <alignment horizontal="center" vertical="center"/>
    </xf>
    <xf numFmtId="0" fontId="78" fillId="36" borderId="14" xfId="0" applyNumberFormat="1" applyFont="1" applyFill="1" applyBorder="1" applyAlignment="1">
      <alignment horizontal="center" vertical="center"/>
    </xf>
    <xf numFmtId="0" fontId="73" fillId="34" borderId="0" xfId="0" applyFont="1" applyFill="1" applyAlignment="1">
      <alignment horizontal="center" wrapText="1"/>
    </xf>
    <xf numFmtId="3" fontId="78" fillId="36" borderId="0" xfId="0" applyNumberFormat="1" applyFont="1" applyFill="1" applyBorder="1" applyAlignment="1">
      <alignment horizontal="center" vertical="center"/>
    </xf>
    <xf numFmtId="0" fontId="83" fillId="0" borderId="0" xfId="0" applyFont="1" applyAlignment="1">
      <alignment horizontal="center"/>
    </xf>
    <xf numFmtId="3" fontId="78" fillId="36" borderId="11" xfId="0" applyNumberFormat="1" applyFont="1" applyFill="1" applyBorder="1" applyAlignment="1">
      <alignment horizontal="center" vertical="center"/>
    </xf>
    <xf numFmtId="3" fontId="78" fillId="36" borderId="23" xfId="0" applyNumberFormat="1" applyFont="1" applyFill="1" applyBorder="1" applyAlignment="1">
      <alignment horizontal="center" vertical="center"/>
    </xf>
    <xf numFmtId="3" fontId="78" fillId="36" borderId="21" xfId="0" applyNumberFormat="1" applyFont="1" applyFill="1" applyBorder="1" applyAlignment="1">
      <alignment horizontal="center" vertical="center" wrapText="1"/>
    </xf>
    <xf numFmtId="3" fontId="78" fillId="36" borderId="19" xfId="0" applyNumberFormat="1" applyFont="1" applyFill="1" applyBorder="1" applyAlignment="1">
      <alignment horizontal="center" vertical="center" wrapText="1"/>
    </xf>
    <xf numFmtId="3" fontId="78" fillId="36" borderId="13" xfId="0" applyNumberFormat="1" applyFont="1" applyFill="1" applyBorder="1" applyAlignment="1">
      <alignment horizontal="center" vertical="center"/>
    </xf>
    <xf numFmtId="3" fontId="78" fillId="36" borderId="15" xfId="0" applyNumberFormat="1" applyFont="1" applyFill="1" applyBorder="1" applyAlignment="1">
      <alignment horizontal="center" vertical="center"/>
    </xf>
    <xf numFmtId="3" fontId="2" fillId="34" borderId="0" xfId="0" applyNumberFormat="1" applyFont="1" applyFill="1" applyBorder="1" applyAlignment="1">
      <alignment horizontal="center"/>
    </xf>
    <xf numFmtId="0" fontId="83" fillId="34" borderId="0" xfId="0" applyFont="1" applyFill="1" applyAlignment="1">
      <alignment horizontal="center"/>
    </xf>
    <xf numFmtId="0" fontId="78" fillId="36" borderId="10" xfId="0" applyNumberFormat="1" applyFont="1" applyFill="1" applyBorder="1" applyAlignment="1">
      <alignment horizontal="center" vertical="center"/>
    </xf>
    <xf numFmtId="3" fontId="78" fillId="36" borderId="16" xfId="0" applyNumberFormat="1" applyFont="1" applyFill="1" applyBorder="1" applyAlignment="1">
      <alignment horizontal="center" vertical="center"/>
    </xf>
    <xf numFmtId="0" fontId="78" fillId="36" borderId="0" xfId="0" applyNumberFormat="1" applyFont="1" applyFill="1" applyBorder="1" applyAlignment="1">
      <alignment horizontal="center" vertical="center"/>
    </xf>
    <xf numFmtId="0" fontId="79" fillId="36" borderId="24" xfId="0" applyFont="1" applyFill="1" applyBorder="1" applyAlignment="1">
      <alignment horizontal="center" vertical="center"/>
    </xf>
    <xf numFmtId="0" fontId="79" fillId="36" borderId="19" xfId="0" applyFont="1" applyFill="1" applyBorder="1" applyAlignment="1">
      <alignment horizontal="center" vertical="center"/>
    </xf>
    <xf numFmtId="0" fontId="79" fillId="36" borderId="10" xfId="0" applyFont="1" applyFill="1" applyBorder="1" applyAlignment="1">
      <alignment horizontal="center" vertical="center"/>
    </xf>
    <xf numFmtId="0" fontId="84" fillId="0" borderId="0" xfId="47" applyFont="1" applyAlignment="1">
      <alignment horizontal="center"/>
    </xf>
    <xf numFmtId="0" fontId="85" fillId="0" borderId="0" xfId="0" applyFont="1" applyAlignment="1">
      <alignment horizontal="center"/>
    </xf>
    <xf numFmtId="0" fontId="70" fillId="0" borderId="0" xfId="0" applyFont="1" applyAlignment="1">
      <alignment wrapText="1"/>
    </xf>
    <xf numFmtId="0" fontId="70" fillId="0" borderId="0" xfId="0" applyFont="1" applyAlignment="1">
      <alignment horizontal="left" wrapText="1"/>
    </xf>
    <xf numFmtId="0" fontId="0" fillId="34" borderId="0" xfId="0" applyFill="1" applyAlignment="1">
      <alignment/>
    </xf>
    <xf numFmtId="0" fontId="4" fillId="34" borderId="0" xfId="56" applyFill="1">
      <alignment/>
      <protection/>
    </xf>
    <xf numFmtId="3" fontId="0" fillId="34" borderId="0" xfId="0" applyNumberFormat="1" applyFill="1" applyAlignment="1">
      <alignment/>
    </xf>
  </cellXfs>
  <cellStyles count="53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_Ilhas" xfId="53"/>
    <cellStyle name="Normal_Ilhas_1" xfId="54"/>
    <cellStyle name="Normal_Ramos de Atividade" xfId="55"/>
    <cellStyle name="Normal_Tabela31" xfId="56"/>
    <cellStyle name="Nota" xfId="57"/>
    <cellStyle name="Percent" xfId="58"/>
    <cellStyle name="Saída" xfId="59"/>
    <cellStyle name="Comma [0]" xfId="60"/>
    <cellStyle name="Texto de Aviso" xfId="61"/>
    <cellStyle name="Texto Explicativo" xfId="62"/>
    <cellStyle name="Título" xfId="63"/>
    <cellStyle name="Total" xfId="64"/>
    <cellStyle name="Verificar Célula" xfId="65"/>
    <cellStyle name="Comma" xfId="66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3</xdr:row>
      <xdr:rowOff>9525</xdr:rowOff>
    </xdr:from>
    <xdr:to>
      <xdr:col>15</xdr:col>
      <xdr:colOff>190500</xdr:colOff>
      <xdr:row>5</xdr:row>
      <xdr:rowOff>9525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14697075" y="581025"/>
          <a:ext cx="1323975" cy="609600"/>
        </a:xfrm>
        <a:prstGeom prst="leftArrow">
          <a:avLst>
            <a:gd name="adj" fmla="val -2697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6</xdr:col>
      <xdr:colOff>104775</xdr:colOff>
      <xdr:row>5</xdr:row>
      <xdr:rowOff>0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5895975" y="571500"/>
          <a:ext cx="1323975" cy="609600"/>
        </a:xfrm>
        <a:prstGeom prst="leftArrow">
          <a:avLst>
            <a:gd name="adj" fmla="val -2697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6</xdr:col>
      <xdr:colOff>104775</xdr:colOff>
      <xdr:row>5</xdr:row>
      <xdr:rowOff>0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6829425" y="571500"/>
          <a:ext cx="1323975" cy="609600"/>
        </a:xfrm>
        <a:prstGeom prst="leftArrow">
          <a:avLst>
            <a:gd name="adj" fmla="val -2697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6</xdr:col>
      <xdr:colOff>104775</xdr:colOff>
      <xdr:row>5</xdr:row>
      <xdr:rowOff>66675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5524500" y="771525"/>
          <a:ext cx="1323975" cy="609600"/>
        </a:xfrm>
        <a:prstGeom prst="leftArrow">
          <a:avLst>
            <a:gd name="adj" fmla="val -2697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8</xdr:col>
      <xdr:colOff>104775</xdr:colOff>
      <xdr:row>5</xdr:row>
      <xdr:rowOff>0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8763000" y="571500"/>
          <a:ext cx="1323975" cy="609600"/>
        </a:xfrm>
        <a:prstGeom prst="leftArrow">
          <a:avLst>
            <a:gd name="adj" fmla="val -2697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6</xdr:col>
      <xdr:colOff>104775</xdr:colOff>
      <xdr:row>5</xdr:row>
      <xdr:rowOff>0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6524625" y="628650"/>
          <a:ext cx="1323975" cy="609600"/>
        </a:xfrm>
        <a:prstGeom prst="leftArrow">
          <a:avLst>
            <a:gd name="adj" fmla="val -2697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13</xdr:col>
      <xdr:colOff>104775</xdr:colOff>
      <xdr:row>5</xdr:row>
      <xdr:rowOff>0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9829800" y="581025"/>
          <a:ext cx="1323975" cy="609600"/>
        </a:xfrm>
        <a:prstGeom prst="leftArrow">
          <a:avLst>
            <a:gd name="adj" fmla="val -2697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13</xdr:col>
      <xdr:colOff>104775</xdr:colOff>
      <xdr:row>5</xdr:row>
      <xdr:rowOff>0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9829800" y="571500"/>
          <a:ext cx="1323975" cy="609600"/>
        </a:xfrm>
        <a:prstGeom prst="leftArrow">
          <a:avLst>
            <a:gd name="adj" fmla="val -2697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12</xdr:col>
      <xdr:colOff>714375</xdr:colOff>
      <xdr:row>5</xdr:row>
      <xdr:rowOff>0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12830175" y="571500"/>
          <a:ext cx="1323975" cy="609600"/>
        </a:xfrm>
        <a:prstGeom prst="leftArrow">
          <a:avLst>
            <a:gd name="adj" fmla="val -2697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13</xdr:col>
      <xdr:colOff>104775</xdr:colOff>
      <xdr:row>5</xdr:row>
      <xdr:rowOff>0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9829800" y="571500"/>
          <a:ext cx="1323975" cy="609600"/>
        </a:xfrm>
        <a:prstGeom prst="leftArrow">
          <a:avLst>
            <a:gd name="adj" fmla="val -2697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13</xdr:col>
      <xdr:colOff>104775</xdr:colOff>
      <xdr:row>5</xdr:row>
      <xdr:rowOff>0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11029950" y="571500"/>
          <a:ext cx="1323975" cy="609600"/>
        </a:xfrm>
        <a:prstGeom prst="leftArrow">
          <a:avLst>
            <a:gd name="adj" fmla="val -2697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0</xdr:rowOff>
    </xdr:from>
    <xdr:to>
      <xdr:col>15</xdr:col>
      <xdr:colOff>104775</xdr:colOff>
      <xdr:row>5</xdr:row>
      <xdr:rowOff>0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14611350" y="571500"/>
          <a:ext cx="1323975" cy="609600"/>
        </a:xfrm>
        <a:prstGeom prst="leftArrow">
          <a:avLst>
            <a:gd name="adj" fmla="val -2697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13</xdr:col>
      <xdr:colOff>104775</xdr:colOff>
      <xdr:row>5</xdr:row>
      <xdr:rowOff>0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12649200" y="571500"/>
          <a:ext cx="1323975" cy="609600"/>
        </a:xfrm>
        <a:prstGeom prst="leftArrow">
          <a:avLst>
            <a:gd name="adj" fmla="val -2697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13</xdr:col>
      <xdr:colOff>104775</xdr:colOff>
      <xdr:row>5</xdr:row>
      <xdr:rowOff>0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13411200" y="571500"/>
          <a:ext cx="1323975" cy="609600"/>
        </a:xfrm>
        <a:prstGeom prst="leftArrow">
          <a:avLst>
            <a:gd name="adj" fmla="val -2697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13</xdr:col>
      <xdr:colOff>104775</xdr:colOff>
      <xdr:row>5</xdr:row>
      <xdr:rowOff>0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13411200" y="581025"/>
          <a:ext cx="1323975" cy="609600"/>
        </a:xfrm>
        <a:prstGeom prst="leftArrow">
          <a:avLst>
            <a:gd name="adj" fmla="val -2697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12</xdr:col>
      <xdr:colOff>714375</xdr:colOff>
      <xdr:row>5</xdr:row>
      <xdr:rowOff>0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16411575" y="581025"/>
          <a:ext cx="1323975" cy="609600"/>
        </a:xfrm>
        <a:prstGeom prst="leftArrow">
          <a:avLst>
            <a:gd name="adj" fmla="val -2697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6</xdr:col>
      <xdr:colOff>104775</xdr:colOff>
      <xdr:row>5</xdr:row>
      <xdr:rowOff>0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9105900" y="581025"/>
          <a:ext cx="1323975" cy="609600"/>
        </a:xfrm>
        <a:prstGeom prst="leftArrow">
          <a:avLst>
            <a:gd name="adj" fmla="val -2697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13</xdr:col>
      <xdr:colOff>104775</xdr:colOff>
      <xdr:row>5</xdr:row>
      <xdr:rowOff>0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11782425" y="581025"/>
          <a:ext cx="1323975" cy="609600"/>
        </a:xfrm>
        <a:prstGeom prst="leftArrow">
          <a:avLst>
            <a:gd name="adj" fmla="val -2697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0</xdr:rowOff>
    </xdr:from>
    <xdr:to>
      <xdr:col>11</xdr:col>
      <xdr:colOff>104775</xdr:colOff>
      <xdr:row>6</xdr:row>
      <xdr:rowOff>0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14354175" y="771525"/>
          <a:ext cx="1323975" cy="609600"/>
        </a:xfrm>
        <a:prstGeom prst="leftArrow">
          <a:avLst>
            <a:gd name="adj" fmla="val -2697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6</xdr:col>
      <xdr:colOff>104775</xdr:colOff>
      <xdr:row>6</xdr:row>
      <xdr:rowOff>0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9115425" y="771525"/>
          <a:ext cx="1323975" cy="609600"/>
        </a:xfrm>
        <a:prstGeom prst="leftArrow">
          <a:avLst>
            <a:gd name="adj" fmla="val -2697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11</xdr:col>
      <xdr:colOff>714375</xdr:colOff>
      <xdr:row>6</xdr:row>
      <xdr:rowOff>0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10010775" y="762000"/>
          <a:ext cx="1323975" cy="609600"/>
        </a:xfrm>
        <a:prstGeom prst="leftArrow">
          <a:avLst>
            <a:gd name="adj" fmla="val -2697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12</xdr:col>
      <xdr:colOff>104775</xdr:colOff>
      <xdr:row>6</xdr:row>
      <xdr:rowOff>0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10010775" y="762000"/>
          <a:ext cx="1323975" cy="609600"/>
        </a:xfrm>
        <a:prstGeom prst="leftArrow">
          <a:avLst>
            <a:gd name="adj" fmla="val -2697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0</xdr:rowOff>
    </xdr:from>
    <xdr:to>
      <xdr:col>14</xdr:col>
      <xdr:colOff>390525</xdr:colOff>
      <xdr:row>5</xdr:row>
      <xdr:rowOff>0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14611350" y="571500"/>
          <a:ext cx="1323975" cy="609600"/>
        </a:xfrm>
        <a:prstGeom prst="leftArrow">
          <a:avLst>
            <a:gd name="adj" fmla="val -2697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</xdr:row>
      <xdr:rowOff>0</xdr:rowOff>
    </xdr:from>
    <xdr:to>
      <xdr:col>17</xdr:col>
      <xdr:colOff>104775</xdr:colOff>
      <xdr:row>4</xdr:row>
      <xdr:rowOff>114300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14916150" y="390525"/>
          <a:ext cx="1323975" cy="609600"/>
        </a:xfrm>
        <a:prstGeom prst="leftArrow">
          <a:avLst>
            <a:gd name="adj" fmla="val -2697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</xdr:row>
      <xdr:rowOff>0</xdr:rowOff>
    </xdr:from>
    <xdr:to>
      <xdr:col>17</xdr:col>
      <xdr:colOff>0</xdr:colOff>
      <xdr:row>4</xdr:row>
      <xdr:rowOff>114300</xdr:rowOff>
    </xdr:to>
    <xdr:sp>
      <xdr:nvSpPr>
        <xdr:cNvPr id="1" name="Seta para a esquerda 1">
          <a:hlinkClick r:id="rId1"/>
        </xdr:cNvPr>
        <xdr:cNvSpPr>
          <a:spLocks/>
        </xdr:cNvSpPr>
      </xdr:nvSpPr>
      <xdr:spPr>
        <a:xfrm>
          <a:off x="13687425" y="390525"/>
          <a:ext cx="1219200" cy="514350"/>
        </a:xfrm>
        <a:prstGeom prst="leftArrow">
          <a:avLst>
            <a:gd name="adj" fmla="val -28523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</xdr:row>
      <xdr:rowOff>0</xdr:rowOff>
    </xdr:from>
    <xdr:to>
      <xdr:col>18</xdr:col>
      <xdr:colOff>104775</xdr:colOff>
      <xdr:row>5</xdr:row>
      <xdr:rowOff>114300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16116300" y="581025"/>
          <a:ext cx="1323975" cy="609600"/>
        </a:xfrm>
        <a:prstGeom prst="leftArrow">
          <a:avLst>
            <a:gd name="adj" fmla="val -2697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104775</xdr:rowOff>
    </xdr:from>
    <xdr:to>
      <xdr:col>8</xdr:col>
      <xdr:colOff>133350</xdr:colOff>
      <xdr:row>4</xdr:row>
      <xdr:rowOff>76200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7219950" y="485775"/>
          <a:ext cx="1323975" cy="466725"/>
        </a:xfrm>
        <a:prstGeom prst="leftArrow">
          <a:avLst>
            <a:gd name="adj" fmla="val -32375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8</xdr:col>
      <xdr:colOff>104775</xdr:colOff>
      <xdr:row>5</xdr:row>
      <xdr:rowOff>0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9458325" y="571500"/>
          <a:ext cx="1323975" cy="609600"/>
        </a:xfrm>
        <a:prstGeom prst="leftArrow">
          <a:avLst>
            <a:gd name="adj" fmla="val -2697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8</xdr:col>
      <xdr:colOff>104775</xdr:colOff>
      <xdr:row>5</xdr:row>
      <xdr:rowOff>0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10058400" y="571500"/>
          <a:ext cx="1323975" cy="609600"/>
        </a:xfrm>
        <a:prstGeom prst="leftArrow">
          <a:avLst>
            <a:gd name="adj" fmla="val -2697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3</xdr:row>
      <xdr:rowOff>9525</xdr:rowOff>
    </xdr:from>
    <xdr:to>
      <xdr:col>8</xdr:col>
      <xdr:colOff>142875</xdr:colOff>
      <xdr:row>5</xdr:row>
      <xdr:rowOff>9525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10096500" y="581025"/>
          <a:ext cx="1323975" cy="609600"/>
        </a:xfrm>
        <a:prstGeom prst="leftArrow">
          <a:avLst>
            <a:gd name="adj" fmla="val -2697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6</xdr:col>
      <xdr:colOff>104775</xdr:colOff>
      <xdr:row>6</xdr:row>
      <xdr:rowOff>0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5438775" y="762000"/>
          <a:ext cx="1323975" cy="609600"/>
        </a:xfrm>
        <a:prstGeom prst="leftArrow">
          <a:avLst>
            <a:gd name="adj" fmla="val -2697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8</xdr:col>
      <xdr:colOff>104775</xdr:colOff>
      <xdr:row>5</xdr:row>
      <xdr:rowOff>0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9286875" y="571500"/>
          <a:ext cx="1323975" cy="609600"/>
        </a:xfrm>
        <a:prstGeom prst="leftArrow">
          <a:avLst>
            <a:gd name="adj" fmla="val -2697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6</xdr:col>
      <xdr:colOff>104775</xdr:colOff>
      <xdr:row>5</xdr:row>
      <xdr:rowOff>0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5438775" y="771525"/>
          <a:ext cx="1323975" cy="609600"/>
        </a:xfrm>
        <a:prstGeom prst="leftArrow">
          <a:avLst>
            <a:gd name="adj" fmla="val -2697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6</xdr:col>
      <xdr:colOff>104775</xdr:colOff>
      <xdr:row>5</xdr:row>
      <xdr:rowOff>0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5438775" y="771525"/>
          <a:ext cx="1323975" cy="609600"/>
        </a:xfrm>
        <a:prstGeom prst="leftArrow">
          <a:avLst>
            <a:gd name="adj" fmla="val -2697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6</xdr:col>
      <xdr:colOff>104775</xdr:colOff>
      <xdr:row>5</xdr:row>
      <xdr:rowOff>0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5438775" y="571500"/>
          <a:ext cx="1323975" cy="609600"/>
        </a:xfrm>
        <a:prstGeom prst="leftArrow">
          <a:avLst>
            <a:gd name="adj" fmla="val -2697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6</xdr:col>
      <xdr:colOff>104775</xdr:colOff>
      <xdr:row>5</xdr:row>
      <xdr:rowOff>28575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5438775" y="571500"/>
          <a:ext cx="1323975" cy="609600"/>
        </a:xfrm>
        <a:prstGeom prst="leftArrow">
          <a:avLst>
            <a:gd name="adj" fmla="val -2697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vmlDrawing" Target="../drawings/vmlDrawing32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vmlDrawing" Target="../drawings/vmlDrawing33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vmlDrawing" Target="../drawings/vmlDrawing34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vmlDrawing" Target="../drawings/vmlDrawing35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vmlDrawing" Target="../drawings/vmlDrawing36.vml" /><Relationship Id="rId3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vmlDrawing" Target="../drawings/vmlDrawing37.vml" /><Relationship Id="rId3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vmlDrawing" Target="../drawings/vmlDrawing38.vml" /><Relationship Id="rId3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3"/>
  <sheetViews>
    <sheetView showGridLines="0" tabSelected="1" view="pageLayout" workbookViewId="0" topLeftCell="A1">
      <selection activeCell="A1" sqref="A1"/>
    </sheetView>
  </sheetViews>
  <sheetFormatPr defaultColWidth="9.140625" defaultRowHeight="15"/>
  <cols>
    <col min="1" max="1" width="22.140625" style="0" bestFit="1" customWidth="1"/>
  </cols>
  <sheetData>
    <row r="2" spans="1:11" ht="22.5" customHeight="1">
      <c r="A2" s="149" t="s">
        <v>164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ht="18">
      <c r="A3" s="1"/>
    </row>
    <row r="4" spans="1:11" ht="22.5" customHeight="1">
      <c r="A4" s="149" t="s">
        <v>165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6" spans="1:2" ht="15.75">
      <c r="A6" s="54" t="s">
        <v>125</v>
      </c>
      <c r="B6" s="53"/>
    </row>
    <row r="7" ht="15">
      <c r="A7" s="13"/>
    </row>
    <row r="8" spans="1:2" ht="15">
      <c r="A8" s="148" t="s">
        <v>14</v>
      </c>
      <c r="B8" s="15" t="s">
        <v>0</v>
      </c>
    </row>
    <row r="9" spans="1:2" ht="15">
      <c r="A9" s="148" t="s">
        <v>21</v>
      </c>
      <c r="B9" s="14" t="s">
        <v>15</v>
      </c>
    </row>
    <row r="10" spans="1:5" ht="15">
      <c r="A10" s="148" t="s">
        <v>20</v>
      </c>
      <c r="B10" s="14" t="s">
        <v>18</v>
      </c>
      <c r="C10" s="11"/>
      <c r="D10" s="11"/>
      <c r="E10" s="11"/>
    </row>
    <row r="11" spans="1:2" ht="15">
      <c r="A11" s="148" t="s">
        <v>30</v>
      </c>
      <c r="B11" s="12" t="s">
        <v>22</v>
      </c>
    </row>
    <row r="12" spans="1:2" ht="15">
      <c r="A12" s="148" t="s">
        <v>35</v>
      </c>
      <c r="B12" s="12" t="s">
        <v>38</v>
      </c>
    </row>
    <row r="13" spans="1:2" ht="15">
      <c r="A13" s="148" t="s">
        <v>36</v>
      </c>
      <c r="B13" s="12" t="s">
        <v>175</v>
      </c>
    </row>
    <row r="14" spans="1:2" ht="15">
      <c r="A14" s="148" t="s">
        <v>183</v>
      </c>
      <c r="B14" s="12" t="s">
        <v>58</v>
      </c>
    </row>
    <row r="15" spans="1:2" ht="15">
      <c r="A15" s="148" t="s">
        <v>40</v>
      </c>
      <c r="B15" s="12" t="s">
        <v>60</v>
      </c>
    </row>
    <row r="16" spans="1:2" ht="15">
      <c r="A16" s="148" t="s">
        <v>59</v>
      </c>
      <c r="B16" s="12" t="s">
        <v>62</v>
      </c>
    </row>
    <row r="17" spans="1:2" ht="15">
      <c r="A17" s="148" t="s">
        <v>61</v>
      </c>
      <c r="B17" s="12" t="s">
        <v>64</v>
      </c>
    </row>
    <row r="18" spans="1:2" ht="15">
      <c r="A18" s="148" t="s">
        <v>63</v>
      </c>
      <c r="B18" s="12" t="s">
        <v>66</v>
      </c>
    </row>
    <row r="19" spans="1:2" ht="15">
      <c r="A19" s="148" t="s">
        <v>65</v>
      </c>
      <c r="B19" s="12" t="s">
        <v>73</v>
      </c>
    </row>
    <row r="20" spans="1:2" ht="15">
      <c r="A20" s="148" t="s">
        <v>67</v>
      </c>
      <c r="B20" s="12" t="s">
        <v>74</v>
      </c>
    </row>
    <row r="21" spans="1:2" ht="15">
      <c r="A21" s="148" t="s">
        <v>68</v>
      </c>
      <c r="B21" s="12" t="s">
        <v>76</v>
      </c>
    </row>
    <row r="22" spans="1:9" ht="15">
      <c r="A22" s="148" t="s">
        <v>69</v>
      </c>
      <c r="B22" s="12" t="s">
        <v>184</v>
      </c>
      <c r="C22" s="12"/>
      <c r="D22" s="12"/>
      <c r="E22" s="12"/>
      <c r="F22" s="12"/>
      <c r="G22" s="12"/>
      <c r="H22" s="12"/>
      <c r="I22" s="12"/>
    </row>
    <row r="23" spans="1:9" ht="15">
      <c r="A23" s="148" t="s">
        <v>75</v>
      </c>
      <c r="B23" s="12" t="s">
        <v>80</v>
      </c>
      <c r="C23" s="12"/>
      <c r="D23" s="12"/>
      <c r="E23" s="12"/>
      <c r="F23" s="12"/>
      <c r="G23" s="12"/>
      <c r="H23" s="12"/>
      <c r="I23" s="12"/>
    </row>
    <row r="24" spans="1:9" ht="15">
      <c r="A24" s="148" t="s">
        <v>77</v>
      </c>
      <c r="B24" s="12" t="s">
        <v>83</v>
      </c>
      <c r="C24" s="12"/>
      <c r="D24" s="12"/>
      <c r="E24" s="12"/>
      <c r="F24" s="12"/>
      <c r="G24" s="12"/>
      <c r="H24" s="12"/>
      <c r="I24" s="12"/>
    </row>
    <row r="25" spans="1:9" ht="15">
      <c r="A25" s="148" t="s">
        <v>78</v>
      </c>
      <c r="B25" s="12" t="s">
        <v>185</v>
      </c>
      <c r="C25" s="12"/>
      <c r="D25" s="12"/>
      <c r="E25" s="12"/>
      <c r="F25" s="12"/>
      <c r="G25" s="12"/>
      <c r="H25" s="12"/>
      <c r="I25" s="12"/>
    </row>
    <row r="26" spans="1:9" ht="15">
      <c r="A26" s="148" t="s">
        <v>81</v>
      </c>
      <c r="B26" s="12" t="s">
        <v>104</v>
      </c>
      <c r="C26" s="12"/>
      <c r="D26" s="12"/>
      <c r="E26" s="12"/>
      <c r="F26" s="12"/>
      <c r="G26" s="12"/>
      <c r="H26" s="12"/>
      <c r="I26" s="12"/>
    </row>
    <row r="27" spans="1:9" ht="15">
      <c r="A27" s="148" t="s">
        <v>82</v>
      </c>
      <c r="B27" s="12" t="s">
        <v>106</v>
      </c>
      <c r="C27" s="12"/>
      <c r="D27" s="12"/>
      <c r="E27" s="12"/>
      <c r="F27" s="12"/>
      <c r="G27" s="12"/>
      <c r="H27" s="12"/>
      <c r="I27" s="12"/>
    </row>
    <row r="28" spans="1:9" ht="15">
      <c r="A28" s="148" t="s">
        <v>103</v>
      </c>
      <c r="B28" s="15" t="s">
        <v>108</v>
      </c>
      <c r="C28" s="15"/>
      <c r="D28" s="15"/>
      <c r="E28" s="15"/>
      <c r="F28" s="15"/>
      <c r="G28" s="15"/>
      <c r="H28" s="15"/>
      <c r="I28" s="15"/>
    </row>
    <row r="29" spans="1:9" ht="15">
      <c r="A29" s="148" t="s">
        <v>105</v>
      </c>
      <c r="B29" s="15" t="s">
        <v>116</v>
      </c>
      <c r="C29" s="15"/>
      <c r="D29" s="15"/>
      <c r="E29" s="15"/>
      <c r="F29" s="15"/>
      <c r="G29" s="15"/>
      <c r="H29" s="15"/>
      <c r="I29" s="15"/>
    </row>
    <row r="30" spans="1:9" ht="15">
      <c r="A30" s="148" t="s">
        <v>107</v>
      </c>
      <c r="B30" s="15" t="s">
        <v>119</v>
      </c>
      <c r="C30" s="15"/>
      <c r="D30" s="15"/>
      <c r="E30" s="15"/>
      <c r="F30" s="15"/>
      <c r="G30" s="15"/>
      <c r="H30" s="15"/>
      <c r="I30" s="15"/>
    </row>
    <row r="31" spans="1:5" ht="15">
      <c r="A31" s="148" t="s">
        <v>109</v>
      </c>
      <c r="B31" s="15" t="s">
        <v>186</v>
      </c>
      <c r="C31" s="15"/>
      <c r="D31" s="15"/>
      <c r="E31" s="15"/>
    </row>
    <row r="32" spans="1:12" ht="15">
      <c r="A32" s="148" t="s">
        <v>117</v>
      </c>
      <c r="B32" s="15" t="s">
        <v>187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0" ht="15">
      <c r="A33" s="148" t="s">
        <v>120</v>
      </c>
      <c r="B33" s="15" t="s">
        <v>154</v>
      </c>
      <c r="C33" s="15"/>
      <c r="D33" s="15"/>
      <c r="E33" s="15"/>
      <c r="F33" s="15"/>
      <c r="G33" s="15"/>
      <c r="H33" s="15"/>
      <c r="I33" s="15"/>
      <c r="J33" s="15"/>
    </row>
    <row r="34" spans="1:5" ht="15">
      <c r="A34" s="148" t="s">
        <v>121</v>
      </c>
      <c r="B34" s="15" t="s">
        <v>156</v>
      </c>
      <c r="C34" s="15"/>
      <c r="D34" s="15"/>
      <c r="E34" s="15"/>
    </row>
    <row r="35" spans="1:2" ht="15">
      <c r="A35" s="148" t="s">
        <v>123</v>
      </c>
      <c r="B35" s="15" t="s">
        <v>157</v>
      </c>
    </row>
    <row r="36" spans="1:2" ht="15">
      <c r="A36" s="148" t="s">
        <v>132</v>
      </c>
      <c r="B36" s="15" t="s">
        <v>188</v>
      </c>
    </row>
    <row r="37" spans="1:2" ht="15">
      <c r="A37" s="148" t="s">
        <v>142</v>
      </c>
      <c r="B37" s="15" t="s">
        <v>189</v>
      </c>
    </row>
    <row r="38" spans="1:2" ht="15">
      <c r="A38" s="148" t="s">
        <v>153</v>
      </c>
      <c r="B38" s="15" t="s">
        <v>190</v>
      </c>
    </row>
    <row r="39" spans="1:2" ht="15">
      <c r="A39" s="148" t="s">
        <v>155</v>
      </c>
      <c r="B39" s="15" t="s">
        <v>163</v>
      </c>
    </row>
    <row r="40" spans="1:2" ht="15">
      <c r="A40" s="148" t="s">
        <v>230</v>
      </c>
      <c r="B40" s="15" t="s">
        <v>228</v>
      </c>
    </row>
    <row r="41" spans="1:2" ht="15">
      <c r="A41" s="148" t="s">
        <v>231</v>
      </c>
      <c r="B41" s="15" t="s">
        <v>229</v>
      </c>
    </row>
    <row r="42" spans="1:2" ht="15">
      <c r="A42" s="148" t="s">
        <v>232</v>
      </c>
      <c r="B42" s="15" t="s">
        <v>190</v>
      </c>
    </row>
    <row r="43" spans="1:2" ht="15">
      <c r="A43" s="148" t="s">
        <v>233</v>
      </c>
      <c r="B43" s="15" t="s">
        <v>163</v>
      </c>
    </row>
  </sheetData>
  <sheetProtection/>
  <mergeCells count="2">
    <mergeCell ref="A2:K2"/>
    <mergeCell ref="A4:K4"/>
  </mergeCells>
  <hyperlinks>
    <hyperlink ref="A6" location="Nota_Metodologica!A1" display="Nota Metodológica"/>
    <hyperlink ref="A8" location="Tabela1!A1" display="Tabela 1"/>
    <hyperlink ref="A9" location="Tabela2!A1" display="Tabela 2"/>
    <hyperlink ref="A10" location="Tabela3!A1" display="Tabela 3"/>
    <hyperlink ref="A11" location="Tabela4!A1" display="Tabela 4"/>
    <hyperlink ref="A12" location="Tabela5!A1" display="Tabela 5"/>
    <hyperlink ref="A13" location="'Tabela6 '!A1" display="Tabela 6"/>
    <hyperlink ref="A14" location="Tabela7!A1" display="Tabela 7"/>
    <hyperlink ref="A15" location="Tabela8!A1" display="Tabela 8"/>
    <hyperlink ref="A16" location="Tabela9!A1" display="Tabela 9"/>
    <hyperlink ref="A17" location="Tabela10!A1" display="Tabela 10"/>
    <hyperlink ref="A18" location="Tabela11!A1" display="Tabela 11"/>
    <hyperlink ref="A19" location="Tabela12!A1" display="Tabela 12"/>
    <hyperlink ref="A20" location="Tabela13!A1" display="Tabela 13"/>
    <hyperlink ref="A21" location="Tabela14!A1" display="Tabela 14"/>
    <hyperlink ref="A22" location="Tabela15!A1" display="Tabela 15"/>
    <hyperlink ref="A23" location="Tabela16!A1" display="Tabela 16"/>
    <hyperlink ref="A24" location="Tabela17!A1" display="Tabela 17"/>
    <hyperlink ref="A25" location="Tabela18!A1" display="Tabela 18"/>
    <hyperlink ref="A26" location="Tabela19!A1" display="Tabela 19"/>
    <hyperlink ref="A27" location="Tabela20!A1" display="Tabela 20"/>
    <hyperlink ref="A28" location="Tabela21!A1" display="Tabela 21"/>
    <hyperlink ref="A29" location="Tabela22!A1" display="Tabela 22"/>
    <hyperlink ref="A30" location="Tabela23!A1" display="Tabela 23"/>
    <hyperlink ref="A31" location="Tabela24!A1" display="Tabela 24"/>
    <hyperlink ref="A32" location="Tabela25!A1" display="Tabela 25"/>
    <hyperlink ref="A33" location="Tabela26!A1" display="Tabela 26"/>
    <hyperlink ref="A34" location="Tabela27!A1" display="Tabela 27"/>
    <hyperlink ref="A35" location="Tabela28!A1" display="Tabela 28"/>
    <hyperlink ref="A36" location="Tabela29!A1" display="Tabela 29"/>
    <hyperlink ref="A37" location="Tabela30!A1" display="Tabela 30"/>
    <hyperlink ref="A38" location="Tabela31!A1" display="Tabela 31"/>
    <hyperlink ref="A39" location="Tabela32!A1" display="Tabela 32"/>
    <hyperlink ref="A40:A43" location="Tabela32!A1" display="Tabela 32"/>
    <hyperlink ref="A40" location="Tabela33!A1" display="Tabela 33"/>
    <hyperlink ref="A41" location="Tabela34!A1" display="Tabela 34"/>
    <hyperlink ref="A42" location="Tabela35!A1" display="Tabela 35"/>
    <hyperlink ref="A43" location="Tabela36!A1" display="Tabela 36"/>
  </hyperlinks>
  <printOptions/>
  <pageMargins left="0.7086614173228347" right="0.7086614173228347" top="0.8641666666666666" bottom="0.7480314960629921" header="0.31496062992125984" footer="0.31496062992125984"/>
  <pageSetup fitToHeight="1" fitToWidth="1" horizontalDpi="600" verticalDpi="600" orientation="portrait" paperSize="9" scale="61" r:id="rId2"/>
  <headerFooter>
    <oddHeader>&amp;C&amp;G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"/>
  <sheetViews>
    <sheetView showGridLines="0" view="pageLayout" workbookViewId="0" topLeftCell="A1">
      <selection activeCell="D12" sqref="D12"/>
    </sheetView>
  </sheetViews>
  <sheetFormatPr defaultColWidth="9.140625" defaultRowHeight="15"/>
  <cols>
    <col min="1" max="1" width="35.7109375" style="98" customWidth="1"/>
    <col min="2" max="4" width="15.28125" style="98" customWidth="1"/>
    <col min="5" max="16384" width="9.140625" style="98" customWidth="1"/>
  </cols>
  <sheetData>
    <row r="2" spans="1:4" ht="15">
      <c r="A2" s="172" t="s">
        <v>224</v>
      </c>
      <c r="B2" s="172"/>
      <c r="C2" s="172"/>
      <c r="D2" s="172"/>
    </row>
    <row r="4" spans="1:4" ht="24" customHeight="1">
      <c r="A4" s="150" t="s">
        <v>24</v>
      </c>
      <c r="B4" s="152" t="s">
        <v>37</v>
      </c>
      <c r="C4" s="153"/>
      <c r="D4" s="155" t="s">
        <v>166</v>
      </c>
    </row>
    <row r="5" spans="1:4" ht="24" customHeight="1">
      <c r="A5" s="151"/>
      <c r="B5" s="114">
        <v>2020</v>
      </c>
      <c r="C5" s="115">
        <v>2021</v>
      </c>
      <c r="D5" s="156"/>
    </row>
    <row r="6" spans="1:4" ht="19.5" customHeight="1">
      <c r="A6" s="93" t="s">
        <v>25</v>
      </c>
      <c r="B6" s="93">
        <v>7244</v>
      </c>
      <c r="C6" s="93">
        <v>7352</v>
      </c>
      <c r="D6" s="5">
        <f>+(C6/B6-1)*100</f>
        <v>1.4908890115957973</v>
      </c>
    </row>
    <row r="7" spans="1:4" ht="19.5" customHeight="1">
      <c r="A7" s="22" t="s">
        <v>26</v>
      </c>
      <c r="B7" s="23">
        <v>3871</v>
      </c>
      <c r="C7" s="23">
        <v>4052</v>
      </c>
      <c r="D7" s="9">
        <f>+(C7/B7-1)*100</f>
        <v>4.675794368380259</v>
      </c>
    </row>
    <row r="8" spans="1:4" ht="19.5" customHeight="1">
      <c r="A8" s="109" t="s">
        <v>27</v>
      </c>
      <c r="B8" s="110">
        <v>11115</v>
      </c>
      <c r="C8" s="110">
        <v>11404</v>
      </c>
      <c r="D8" s="111">
        <f>+(C8/B8-1)*100</f>
        <v>2.6000899685110213</v>
      </c>
    </row>
    <row r="9" spans="1:4" ht="19.5" customHeight="1">
      <c r="A9" s="91" t="s">
        <v>176</v>
      </c>
      <c r="B9" s="83"/>
      <c r="C9" s="84"/>
      <c r="D9" s="84"/>
    </row>
  </sheetData>
  <sheetProtection/>
  <mergeCells count="4">
    <mergeCell ref="A4:A5"/>
    <mergeCell ref="B4:C4"/>
    <mergeCell ref="D4:D5"/>
    <mergeCell ref="A2:D2"/>
  </mergeCells>
  <conditionalFormatting sqref="A8">
    <cfRule type="duplicateValues" priority="1" dxfId="30" stopIfTrue="1">
      <formula>AND(COUNTIF($A$8:$A$8,A8)&gt;1,NOT(ISBLANK(A8)))</formula>
    </cfRule>
  </conditionalFormatting>
  <printOptions/>
  <pageMargins left="0.7086614173228347" right="0.7086614173228347" top="1.2129166666666666" bottom="0.7480314960629921" header="0.31496062992125984" footer="0.31496062992125984"/>
  <pageSetup fitToHeight="1" fitToWidth="1" horizontalDpi="600" verticalDpi="600" orientation="portrait" scale="82" r:id="rId3"/>
  <headerFooter>
    <oddHeader>&amp;C&amp;G</oddHead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9"/>
  <sheetViews>
    <sheetView showGridLines="0" view="pageLayout" workbookViewId="0" topLeftCell="A1">
      <selection activeCell="G14" sqref="G14"/>
    </sheetView>
  </sheetViews>
  <sheetFormatPr defaultColWidth="9.140625" defaultRowHeight="15"/>
  <cols>
    <col min="1" max="1" width="35.7109375" style="0" customWidth="1"/>
    <col min="2" max="4" width="15.28125" style="0" customWidth="1"/>
  </cols>
  <sheetData>
    <row r="2" spans="1:4" ht="15">
      <c r="A2" s="165" t="s">
        <v>225</v>
      </c>
      <c r="B2" s="165"/>
      <c r="C2" s="165"/>
      <c r="D2" s="165"/>
    </row>
    <row r="4" spans="1:4" ht="24" customHeight="1">
      <c r="A4" s="150" t="s">
        <v>41</v>
      </c>
      <c r="B4" s="152" t="s">
        <v>37</v>
      </c>
      <c r="C4" s="153"/>
      <c r="D4" s="155" t="s">
        <v>166</v>
      </c>
    </row>
    <row r="5" spans="1:4" ht="21.75" customHeight="1">
      <c r="A5" s="151"/>
      <c r="B5" s="113">
        <v>2020</v>
      </c>
      <c r="C5" s="113">
        <v>2021</v>
      </c>
      <c r="D5" s="156"/>
    </row>
    <row r="6" spans="1:4" ht="19.5" customHeight="1">
      <c r="A6" s="3" t="s">
        <v>134</v>
      </c>
      <c r="B6" s="3">
        <v>427</v>
      </c>
      <c r="C6" s="3">
        <v>407</v>
      </c>
      <c r="D6" s="5">
        <f>+(C6/B6-1)*100</f>
        <v>-4.683840749414525</v>
      </c>
    </row>
    <row r="7" spans="1:4" ht="19.5" customHeight="1">
      <c r="A7" s="6" t="s">
        <v>43</v>
      </c>
      <c r="B7" s="7">
        <v>118</v>
      </c>
      <c r="C7" s="7">
        <v>124</v>
      </c>
      <c r="D7" s="9">
        <f aca="true" t="shared" si="0" ref="D7:D26">+(C7/B7-1)*100</f>
        <v>5.084745762711873</v>
      </c>
    </row>
    <row r="8" spans="1:4" ht="19.5" customHeight="1">
      <c r="A8" s="3" t="s">
        <v>44</v>
      </c>
      <c r="B8" s="3">
        <v>317</v>
      </c>
      <c r="C8" s="3">
        <v>321</v>
      </c>
      <c r="D8" s="5">
        <f t="shared" si="0"/>
        <v>1.2618296529968376</v>
      </c>
    </row>
    <row r="9" spans="1:4" ht="19.5" customHeight="1">
      <c r="A9" s="6" t="s">
        <v>5</v>
      </c>
      <c r="B9" s="7">
        <v>2125</v>
      </c>
      <c r="C9" s="7">
        <v>2181</v>
      </c>
      <c r="D9" s="9">
        <f t="shared" si="0"/>
        <v>2.635294117647069</v>
      </c>
    </row>
    <row r="10" spans="1:4" ht="19.5" customHeight="1">
      <c r="A10" s="3" t="s">
        <v>45</v>
      </c>
      <c r="B10" s="3">
        <v>176</v>
      </c>
      <c r="C10" s="3">
        <v>179</v>
      </c>
      <c r="D10" s="5">
        <f t="shared" si="0"/>
        <v>1.7045454545454586</v>
      </c>
    </row>
    <row r="11" spans="1:4" ht="19.5" customHeight="1">
      <c r="A11" s="6" t="s">
        <v>46</v>
      </c>
      <c r="B11" s="7">
        <v>94</v>
      </c>
      <c r="C11" s="7">
        <v>99</v>
      </c>
      <c r="D11" s="9">
        <f t="shared" si="0"/>
        <v>5.319148936170204</v>
      </c>
    </row>
    <row r="12" spans="1:4" ht="19.5" customHeight="1">
      <c r="A12" s="3" t="s">
        <v>7</v>
      </c>
      <c r="B12" s="3">
        <v>1332</v>
      </c>
      <c r="C12" s="3">
        <v>1375</v>
      </c>
      <c r="D12" s="5">
        <f t="shared" si="0"/>
        <v>3.228228228228236</v>
      </c>
    </row>
    <row r="13" spans="1:4" ht="19.5" customHeight="1">
      <c r="A13" s="6" t="s">
        <v>28</v>
      </c>
      <c r="B13" s="7">
        <v>601</v>
      </c>
      <c r="C13" s="7">
        <v>630</v>
      </c>
      <c r="D13" s="9">
        <f t="shared" si="0"/>
        <v>4.825291181364388</v>
      </c>
    </row>
    <row r="14" spans="1:4" ht="19.5" customHeight="1">
      <c r="A14" s="3" t="s">
        <v>9</v>
      </c>
      <c r="B14" s="3">
        <v>117</v>
      </c>
      <c r="C14" s="3">
        <v>121</v>
      </c>
      <c r="D14" s="5">
        <f t="shared" si="0"/>
        <v>3.418803418803429</v>
      </c>
    </row>
    <row r="15" spans="1:4" ht="19.5" customHeight="1">
      <c r="A15" s="6" t="s">
        <v>47</v>
      </c>
      <c r="B15" s="7">
        <v>301</v>
      </c>
      <c r="C15" s="7">
        <v>307</v>
      </c>
      <c r="D15" s="9">
        <f t="shared" si="0"/>
        <v>1.9933554817275656</v>
      </c>
    </row>
    <row r="16" spans="1:4" ht="19.5" customHeight="1">
      <c r="A16" s="3" t="s">
        <v>48</v>
      </c>
      <c r="B16" s="3">
        <v>523</v>
      </c>
      <c r="C16" s="3">
        <v>527</v>
      </c>
      <c r="D16" s="5">
        <f t="shared" si="0"/>
        <v>0.7648183556405286</v>
      </c>
    </row>
    <row r="17" spans="1:4" ht="19.5" customHeight="1">
      <c r="A17" s="6" t="s">
        <v>49</v>
      </c>
      <c r="B17" s="7">
        <v>277</v>
      </c>
      <c r="C17" s="7">
        <v>294</v>
      </c>
      <c r="D17" s="29">
        <f t="shared" si="0"/>
        <v>6.137184115523464</v>
      </c>
    </row>
    <row r="18" spans="1:4" ht="19.5" customHeight="1">
      <c r="A18" s="3" t="s">
        <v>50</v>
      </c>
      <c r="B18" s="3">
        <v>3311</v>
      </c>
      <c r="C18" s="3">
        <v>3402</v>
      </c>
      <c r="D18" s="5">
        <f t="shared" si="0"/>
        <v>2.748414376321362</v>
      </c>
    </row>
    <row r="19" spans="1:4" ht="19.5" customHeight="1">
      <c r="A19" s="6" t="s">
        <v>51</v>
      </c>
      <c r="B19" s="7">
        <v>133</v>
      </c>
      <c r="C19" s="7">
        <v>136</v>
      </c>
      <c r="D19" s="9">
        <f t="shared" si="0"/>
        <v>2.2556390977443552</v>
      </c>
    </row>
    <row r="20" spans="1:4" ht="19.5" customHeight="1">
      <c r="A20" s="3" t="s">
        <v>52</v>
      </c>
      <c r="B20" s="3">
        <v>248</v>
      </c>
      <c r="C20" s="3">
        <v>251</v>
      </c>
      <c r="D20" s="5">
        <f t="shared" si="0"/>
        <v>1.2096774193548487</v>
      </c>
    </row>
    <row r="21" spans="1:4" ht="19.5" customHeight="1">
      <c r="A21" s="6" t="s">
        <v>53</v>
      </c>
      <c r="B21" s="7">
        <v>87</v>
      </c>
      <c r="C21" s="7">
        <v>88</v>
      </c>
      <c r="D21" s="29">
        <f t="shared" si="0"/>
        <v>1.1494252873563315</v>
      </c>
    </row>
    <row r="22" spans="1:4" ht="19.5" customHeight="1">
      <c r="A22" s="3" t="s">
        <v>54</v>
      </c>
      <c r="B22" s="3">
        <v>54</v>
      </c>
      <c r="C22" s="3">
        <v>56</v>
      </c>
      <c r="D22" s="5">
        <f t="shared" si="0"/>
        <v>3.703703703703698</v>
      </c>
    </row>
    <row r="23" spans="1:4" ht="19.5" customHeight="1">
      <c r="A23" s="6" t="s">
        <v>42</v>
      </c>
      <c r="B23" s="7">
        <v>86</v>
      </c>
      <c r="C23" s="7">
        <v>88</v>
      </c>
      <c r="D23" s="9">
        <f t="shared" si="0"/>
        <v>2.3255813953488413</v>
      </c>
    </row>
    <row r="24" spans="1:4" ht="19.5" customHeight="1">
      <c r="A24" s="3" t="s">
        <v>55</v>
      </c>
      <c r="B24" s="3">
        <v>148</v>
      </c>
      <c r="C24" s="3">
        <v>150</v>
      </c>
      <c r="D24" s="5">
        <f t="shared" si="0"/>
        <v>1.3513513513513598</v>
      </c>
    </row>
    <row r="25" spans="1:4" ht="19.5" customHeight="1">
      <c r="A25" s="6" t="s">
        <v>56</v>
      </c>
      <c r="B25" s="7">
        <v>324</v>
      </c>
      <c r="C25" s="7">
        <v>336</v>
      </c>
      <c r="D25" s="29">
        <f t="shared" si="0"/>
        <v>3.703703703703698</v>
      </c>
    </row>
    <row r="26" spans="1:4" ht="19.5" customHeight="1">
      <c r="A26" s="3" t="s">
        <v>57</v>
      </c>
      <c r="B26" s="3">
        <v>123</v>
      </c>
      <c r="C26" s="3">
        <v>126</v>
      </c>
      <c r="D26" s="106">
        <f t="shared" si="0"/>
        <v>2.4390243902439046</v>
      </c>
    </row>
    <row r="27" spans="1:4" ht="19.5" customHeight="1">
      <c r="A27" s="6" t="s">
        <v>12</v>
      </c>
      <c r="B27" s="7">
        <v>193</v>
      </c>
      <c r="C27" s="7">
        <v>206</v>
      </c>
      <c r="D27" s="9">
        <f>+(C27/B27-1)*100</f>
        <v>6.735751295336789</v>
      </c>
    </row>
    <row r="28" spans="1:4" ht="19.5" customHeight="1">
      <c r="A28" s="109" t="s">
        <v>27</v>
      </c>
      <c r="B28" s="110">
        <v>11115</v>
      </c>
      <c r="C28" s="110">
        <v>11404</v>
      </c>
      <c r="D28" s="111">
        <f>+(C28/B28-1)*100</f>
        <v>2.6000899685110213</v>
      </c>
    </row>
    <row r="29" ht="19.5" customHeight="1">
      <c r="A29" s="91" t="s">
        <v>176</v>
      </c>
    </row>
  </sheetData>
  <sheetProtection/>
  <mergeCells count="4">
    <mergeCell ref="A4:A5"/>
    <mergeCell ref="B4:C4"/>
    <mergeCell ref="D4:D5"/>
    <mergeCell ref="A2:D2"/>
  </mergeCells>
  <conditionalFormatting sqref="A28">
    <cfRule type="duplicateValues" priority="1" dxfId="30" stopIfTrue="1">
      <formula>AND(COUNTIF($A$28:$A$28,A28)&gt;1,NOT(ISBLANK(A28)))</formula>
    </cfRule>
  </conditionalFormatting>
  <printOptions/>
  <pageMargins left="0.7086614173228347" right="0.7086614173228347" top="1.125" bottom="0.7480314960629921" header="0.31496062992125984" footer="0.31496062992125984"/>
  <pageSetup fitToHeight="1" fitToWidth="1" horizontalDpi="600" verticalDpi="600" orientation="portrait" paperSize="9" scale="80" r:id="rId3"/>
  <headerFooter>
    <oddHeader>&amp;C&amp;G</oddHead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9"/>
  <sheetViews>
    <sheetView showGridLines="0" view="pageLayout" workbookViewId="0" topLeftCell="A1">
      <selection activeCell="F12" sqref="F12"/>
    </sheetView>
  </sheetViews>
  <sheetFormatPr defaultColWidth="9.140625" defaultRowHeight="15"/>
  <cols>
    <col min="1" max="1" width="35.7109375" style="0" customWidth="1"/>
    <col min="2" max="3" width="18.7109375" style="0" customWidth="1"/>
    <col min="4" max="4" width="15.28125" style="0" customWidth="1"/>
  </cols>
  <sheetData>
    <row r="2" spans="1:4" ht="15">
      <c r="A2" s="165" t="s">
        <v>194</v>
      </c>
      <c r="B2" s="165"/>
      <c r="C2" s="165"/>
      <c r="D2" s="165"/>
    </row>
    <row r="4" spans="1:4" ht="24" customHeight="1">
      <c r="A4" s="150" t="s">
        <v>41</v>
      </c>
      <c r="B4" s="152" t="s">
        <v>16</v>
      </c>
      <c r="C4" s="154"/>
      <c r="D4" s="168" t="s">
        <v>166</v>
      </c>
    </row>
    <row r="5" spans="1:4" ht="24" customHeight="1">
      <c r="A5" s="151"/>
      <c r="B5" s="113">
        <v>2020</v>
      </c>
      <c r="C5" s="124">
        <v>2021</v>
      </c>
      <c r="D5" s="169"/>
    </row>
    <row r="6" spans="1:4" ht="19.5" customHeight="1">
      <c r="A6" s="3" t="s">
        <v>134</v>
      </c>
      <c r="B6" s="3">
        <v>1610</v>
      </c>
      <c r="C6" s="3">
        <v>1499.0000000000005</v>
      </c>
      <c r="D6" s="5">
        <f aca="true" t="shared" si="0" ref="D6:D28">+(C6/B6-1)*100</f>
        <v>-6.8944099378881685</v>
      </c>
    </row>
    <row r="7" spans="1:4" ht="19.5" customHeight="1">
      <c r="A7" s="6" t="s">
        <v>43</v>
      </c>
      <c r="B7" s="7">
        <v>360</v>
      </c>
      <c r="C7" s="7">
        <v>396</v>
      </c>
      <c r="D7" s="9">
        <f t="shared" si="0"/>
        <v>10.000000000000009</v>
      </c>
    </row>
    <row r="8" spans="1:4" ht="19.5" customHeight="1">
      <c r="A8" s="3" t="s">
        <v>44</v>
      </c>
      <c r="B8" s="3">
        <v>1051</v>
      </c>
      <c r="C8" s="3">
        <v>1289.9999999999995</v>
      </c>
      <c r="D8" s="5">
        <f t="shared" si="0"/>
        <v>22.74024738344429</v>
      </c>
    </row>
    <row r="9" spans="1:4" ht="19.5" customHeight="1">
      <c r="A9" s="6" t="s">
        <v>5</v>
      </c>
      <c r="B9" s="7">
        <v>17344</v>
      </c>
      <c r="C9" s="7">
        <v>17833.000000000004</v>
      </c>
      <c r="D9" s="9">
        <f t="shared" si="0"/>
        <v>2.819418819188213</v>
      </c>
    </row>
    <row r="10" spans="1:4" ht="19.5" customHeight="1">
      <c r="A10" s="3" t="s">
        <v>45</v>
      </c>
      <c r="B10" s="3">
        <v>519</v>
      </c>
      <c r="C10" s="3">
        <v>435.99999999999983</v>
      </c>
      <c r="D10" s="5">
        <f t="shared" si="0"/>
        <v>-15.992292870905622</v>
      </c>
    </row>
    <row r="11" spans="1:4" ht="19.5" customHeight="1">
      <c r="A11" s="6" t="s">
        <v>46</v>
      </c>
      <c r="B11" s="7">
        <v>303</v>
      </c>
      <c r="C11" s="7">
        <v>410.9999999999999</v>
      </c>
      <c r="D11" s="9">
        <f t="shared" si="0"/>
        <v>35.64356435643561</v>
      </c>
    </row>
    <row r="12" spans="1:4" ht="19.5" customHeight="1">
      <c r="A12" s="3" t="s">
        <v>7</v>
      </c>
      <c r="B12" s="3">
        <v>14174.060119047619</v>
      </c>
      <c r="C12" s="3">
        <v>14299.999999999996</v>
      </c>
      <c r="D12" s="5">
        <f t="shared" si="0"/>
        <v>0.8885236826612131</v>
      </c>
    </row>
    <row r="13" spans="1:4" ht="19.5" customHeight="1">
      <c r="A13" s="6" t="s">
        <v>28</v>
      </c>
      <c r="B13" s="7">
        <v>3156</v>
      </c>
      <c r="C13" s="7">
        <v>3178.9999999999977</v>
      </c>
      <c r="D13" s="9">
        <f t="shared" si="0"/>
        <v>0.7287705956906754</v>
      </c>
    </row>
    <row r="14" spans="1:4" ht="19.5" customHeight="1">
      <c r="A14" s="3" t="s">
        <v>9</v>
      </c>
      <c r="B14" s="3">
        <v>325</v>
      </c>
      <c r="C14" s="3">
        <v>372.00000000000006</v>
      </c>
      <c r="D14" s="5">
        <f t="shared" si="0"/>
        <v>14.461538461538481</v>
      </c>
    </row>
    <row r="15" spans="1:4" ht="19.5" customHeight="1">
      <c r="A15" s="6" t="s">
        <v>47</v>
      </c>
      <c r="B15" s="7">
        <v>1093.0454545454547</v>
      </c>
      <c r="C15" s="7">
        <v>1466.9999999999998</v>
      </c>
      <c r="D15" s="9">
        <f t="shared" si="0"/>
        <v>34.21216783798391</v>
      </c>
    </row>
    <row r="16" spans="1:4" ht="19.5" customHeight="1">
      <c r="A16" s="3" t="s">
        <v>48</v>
      </c>
      <c r="B16" s="3">
        <v>1942</v>
      </c>
      <c r="C16" s="3">
        <v>1822.0000000000002</v>
      </c>
      <c r="D16" s="5">
        <f t="shared" si="0"/>
        <v>-6.1791967044284135</v>
      </c>
    </row>
    <row r="17" spans="1:4" ht="19.5" customHeight="1">
      <c r="A17" s="6" t="s">
        <v>49</v>
      </c>
      <c r="B17" s="7">
        <v>708</v>
      </c>
      <c r="C17" s="7">
        <v>893.9999999999998</v>
      </c>
      <c r="D17" s="9">
        <f t="shared" si="0"/>
        <v>26.27118644067794</v>
      </c>
    </row>
    <row r="18" spans="1:4" ht="19.5" customHeight="1">
      <c r="A18" s="3" t="s">
        <v>50</v>
      </c>
      <c r="B18" s="3">
        <v>25455</v>
      </c>
      <c r="C18" s="3">
        <v>24930.00000000005</v>
      </c>
      <c r="D18" s="5">
        <f t="shared" si="0"/>
        <v>-2.0624631703003327</v>
      </c>
    </row>
    <row r="19" spans="1:4" ht="19.5" customHeight="1">
      <c r="A19" s="6" t="s">
        <v>51</v>
      </c>
      <c r="B19" s="7">
        <v>517</v>
      </c>
      <c r="C19" s="7">
        <v>405</v>
      </c>
      <c r="D19" s="9">
        <f t="shared" si="0"/>
        <v>-21.663442940038678</v>
      </c>
    </row>
    <row r="20" spans="1:4" ht="19.5" customHeight="1">
      <c r="A20" s="3" t="s">
        <v>52</v>
      </c>
      <c r="B20" s="3">
        <v>333</v>
      </c>
      <c r="C20" s="3">
        <v>950.9999999999999</v>
      </c>
      <c r="D20" s="5">
        <f t="shared" si="0"/>
        <v>185.58558558558556</v>
      </c>
    </row>
    <row r="21" spans="1:4" ht="19.5" customHeight="1">
      <c r="A21" s="6" t="s">
        <v>53</v>
      </c>
      <c r="B21" s="7">
        <v>179</v>
      </c>
      <c r="C21" s="7">
        <v>134</v>
      </c>
      <c r="D21" s="9">
        <f t="shared" si="0"/>
        <v>-25.139664804469277</v>
      </c>
    </row>
    <row r="22" spans="1:4" ht="19.5" customHeight="1">
      <c r="A22" s="3" t="s">
        <v>54</v>
      </c>
      <c r="B22" s="3">
        <v>117.00000000000001</v>
      </c>
      <c r="C22" s="3">
        <v>124</v>
      </c>
      <c r="D22" s="5">
        <f t="shared" si="0"/>
        <v>5.982905982905962</v>
      </c>
    </row>
    <row r="23" spans="1:4" ht="19.5" customHeight="1">
      <c r="A23" s="6" t="s">
        <v>42</v>
      </c>
      <c r="B23" s="7">
        <v>239.05555555555557</v>
      </c>
      <c r="C23" s="7">
        <v>237.99999999999991</v>
      </c>
      <c r="D23" s="9">
        <f t="shared" si="0"/>
        <v>-0.441552405298673</v>
      </c>
    </row>
    <row r="24" spans="1:4" ht="19.5" customHeight="1">
      <c r="A24" s="3" t="s">
        <v>55</v>
      </c>
      <c r="B24" s="3">
        <v>251</v>
      </c>
      <c r="C24" s="3">
        <v>392.00000000000006</v>
      </c>
      <c r="D24" s="5">
        <f t="shared" si="0"/>
        <v>56.175298804780894</v>
      </c>
    </row>
    <row r="25" spans="1:4" ht="19.5" customHeight="1">
      <c r="A25" s="6" t="s">
        <v>56</v>
      </c>
      <c r="B25" s="7">
        <v>1030</v>
      </c>
      <c r="C25" s="7">
        <v>1096.9999999999995</v>
      </c>
      <c r="D25" s="9">
        <f t="shared" si="0"/>
        <v>6.504854368932</v>
      </c>
    </row>
    <row r="26" spans="1:4" ht="19.5" customHeight="1">
      <c r="A26" s="3" t="s">
        <v>57</v>
      </c>
      <c r="B26" s="3">
        <v>240</v>
      </c>
      <c r="C26" s="3">
        <v>186</v>
      </c>
      <c r="D26" s="5">
        <f t="shared" si="0"/>
        <v>-22.499999999999996</v>
      </c>
    </row>
    <row r="27" spans="1:4" ht="19.5" customHeight="1">
      <c r="A27" s="6" t="s">
        <v>12</v>
      </c>
      <c r="B27" s="7">
        <v>425.0499999999999</v>
      </c>
      <c r="C27" s="7">
        <v>584</v>
      </c>
      <c r="D27" s="9">
        <f t="shared" si="0"/>
        <v>37.39560051758619</v>
      </c>
    </row>
    <row r="28" spans="1:4" ht="19.5" customHeight="1">
      <c r="A28" s="109" t="s">
        <v>27</v>
      </c>
      <c r="B28" s="110">
        <v>71371.21112914864</v>
      </c>
      <c r="C28" s="110">
        <v>72940.00000000006</v>
      </c>
      <c r="D28" s="111">
        <f t="shared" si="0"/>
        <v>2.1980695661905525</v>
      </c>
    </row>
    <row r="29" ht="19.5" customHeight="1">
      <c r="A29" s="91" t="s">
        <v>176</v>
      </c>
    </row>
  </sheetData>
  <sheetProtection/>
  <mergeCells count="4">
    <mergeCell ref="A4:A5"/>
    <mergeCell ref="B4:C4"/>
    <mergeCell ref="D4:D5"/>
    <mergeCell ref="A2:D2"/>
  </mergeCells>
  <conditionalFormatting sqref="A28">
    <cfRule type="duplicateValues" priority="1" dxfId="30" stopIfTrue="1">
      <formula>AND(COUNTIF($A$28:$A$28,A28)&gt;1,NOT(ISBLANK(A28)))</formula>
    </cfRule>
  </conditionalFormatting>
  <printOptions/>
  <pageMargins left="0.7086614173228347" right="0.7086614173228347" top="1.0859375" bottom="0.7480314960629921" header="0.31496062992125984" footer="0.31496062992125984"/>
  <pageSetup fitToHeight="1" fitToWidth="1" horizontalDpi="600" verticalDpi="600" orientation="portrait" paperSize="9" scale="75" r:id="rId3"/>
  <headerFooter>
    <oddHeader>&amp;C&amp;G</oddHeader>
  </headerFooter>
  <drawing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9"/>
  <sheetViews>
    <sheetView showGridLines="0" view="pageLayout" workbookViewId="0" topLeftCell="A1">
      <selection activeCell="H15" sqref="H15"/>
    </sheetView>
  </sheetViews>
  <sheetFormatPr defaultColWidth="9.140625" defaultRowHeight="15"/>
  <cols>
    <col min="1" max="1" width="35.7109375" style="0" customWidth="1"/>
    <col min="2" max="3" width="25.7109375" style="0" customWidth="1"/>
    <col min="4" max="4" width="15.28125" style="0" customWidth="1"/>
  </cols>
  <sheetData>
    <row r="2" spans="1:4" ht="15">
      <c r="A2" s="165" t="s">
        <v>195</v>
      </c>
      <c r="B2" s="165"/>
      <c r="C2" s="165"/>
      <c r="D2" s="165"/>
    </row>
    <row r="4" spans="1:4" ht="24" customHeight="1">
      <c r="A4" s="150" t="s">
        <v>41</v>
      </c>
      <c r="B4" s="152" t="s">
        <v>135</v>
      </c>
      <c r="C4" s="153"/>
      <c r="D4" s="155" t="s">
        <v>166</v>
      </c>
    </row>
    <row r="5" spans="1:4" ht="24" customHeight="1">
      <c r="A5" s="151"/>
      <c r="B5" s="113">
        <v>2020</v>
      </c>
      <c r="C5" s="113">
        <v>2021</v>
      </c>
      <c r="D5" s="156"/>
    </row>
    <row r="6" spans="1:4" ht="19.5" customHeight="1">
      <c r="A6" s="3" t="s">
        <v>134</v>
      </c>
      <c r="B6" s="3">
        <v>2150549.606</v>
      </c>
      <c r="C6" s="3">
        <v>2434663.598</v>
      </c>
      <c r="D6" s="5">
        <f aca="true" t="shared" si="0" ref="D6:D27">+(C6/B6-1)*100</f>
        <v>13.21122708387319</v>
      </c>
    </row>
    <row r="7" spans="1:4" ht="19.5" customHeight="1">
      <c r="A7" s="6" t="s">
        <v>43</v>
      </c>
      <c r="B7" s="7">
        <v>511545.738</v>
      </c>
      <c r="C7" s="7">
        <v>613876.357</v>
      </c>
      <c r="D7" s="9">
        <f t="shared" si="0"/>
        <v>20.004197356835363</v>
      </c>
    </row>
    <row r="8" spans="1:4" ht="19.5" customHeight="1">
      <c r="A8" s="3" t="s">
        <v>44</v>
      </c>
      <c r="B8" s="3">
        <v>1841877.627</v>
      </c>
      <c r="C8" s="3">
        <v>2267768.866499999</v>
      </c>
      <c r="D8" s="5">
        <f t="shared" si="0"/>
        <v>23.122667502817706</v>
      </c>
    </row>
    <row r="9" spans="1:4" ht="19.5" customHeight="1">
      <c r="A9" s="6" t="s">
        <v>5</v>
      </c>
      <c r="B9" s="7">
        <v>68050247.156</v>
      </c>
      <c r="C9" s="7">
        <v>81804442.29120006</v>
      </c>
      <c r="D9" s="9">
        <f t="shared" si="0"/>
        <v>20.211822454765827</v>
      </c>
    </row>
    <row r="10" spans="1:4" ht="19.5" customHeight="1">
      <c r="A10" s="3" t="s">
        <v>45</v>
      </c>
      <c r="B10" s="3">
        <v>636240.908</v>
      </c>
      <c r="C10" s="3">
        <v>705977.3640000002</v>
      </c>
      <c r="D10" s="5">
        <f t="shared" si="0"/>
        <v>10.96069981089618</v>
      </c>
    </row>
    <row r="11" spans="1:4" ht="19.5" customHeight="1">
      <c r="A11" s="6" t="s">
        <v>46</v>
      </c>
      <c r="B11" s="7">
        <v>575049.084</v>
      </c>
      <c r="C11" s="7">
        <v>855505.1769999999</v>
      </c>
      <c r="D11" s="9">
        <f t="shared" si="0"/>
        <v>48.77080944971992</v>
      </c>
    </row>
    <row r="12" spans="1:4" ht="19.5" customHeight="1">
      <c r="A12" s="3" t="s">
        <v>7</v>
      </c>
      <c r="B12" s="3">
        <v>32106249.203084283</v>
      </c>
      <c r="C12" s="3">
        <v>23184847.67400003</v>
      </c>
      <c r="D12" s="5">
        <f t="shared" si="0"/>
        <v>-27.78711855331647</v>
      </c>
    </row>
    <row r="13" spans="1:4" ht="19.5" customHeight="1">
      <c r="A13" s="6" t="s">
        <v>28</v>
      </c>
      <c r="B13" s="7">
        <v>5175779.572</v>
      </c>
      <c r="C13" s="7">
        <v>4778921.455000002</v>
      </c>
      <c r="D13" s="9">
        <f t="shared" si="0"/>
        <v>-7.6676008218535046</v>
      </c>
    </row>
    <row r="14" spans="1:4" ht="19.5" customHeight="1">
      <c r="A14" s="3" t="s">
        <v>9</v>
      </c>
      <c r="B14" s="3">
        <v>324775.277</v>
      </c>
      <c r="C14" s="3">
        <v>299810.5079999999</v>
      </c>
      <c r="D14" s="5">
        <f t="shared" si="0"/>
        <v>-7.686782451732032</v>
      </c>
    </row>
    <row r="15" spans="1:4" ht="19.5" customHeight="1">
      <c r="A15" s="6" t="s">
        <v>47</v>
      </c>
      <c r="B15" s="7">
        <v>668517.094</v>
      </c>
      <c r="C15" s="7">
        <v>947796.18404</v>
      </c>
      <c r="D15" s="9">
        <f t="shared" si="0"/>
        <v>41.7759085813294</v>
      </c>
    </row>
    <row r="16" spans="1:4" ht="19.5" customHeight="1">
      <c r="A16" s="3" t="s">
        <v>48</v>
      </c>
      <c r="B16" s="3">
        <v>3028210.968</v>
      </c>
      <c r="C16" s="3">
        <v>3528113.7430000016</v>
      </c>
      <c r="D16" s="5">
        <f t="shared" si="0"/>
        <v>16.50818850742639</v>
      </c>
    </row>
    <row r="17" spans="1:4" ht="19.5" customHeight="1">
      <c r="A17" s="6" t="s">
        <v>49</v>
      </c>
      <c r="B17" s="7">
        <v>630705.187</v>
      </c>
      <c r="C17" s="7">
        <v>654224.1010000001</v>
      </c>
      <c r="D17" s="9">
        <f t="shared" si="0"/>
        <v>3.7289869315757063</v>
      </c>
    </row>
    <row r="18" spans="1:4" ht="19.5" customHeight="1">
      <c r="A18" s="3" t="s">
        <v>50</v>
      </c>
      <c r="B18" s="3">
        <v>115850527.927</v>
      </c>
      <c r="C18" s="3">
        <v>122510157.52041575</v>
      </c>
      <c r="D18" s="5">
        <f t="shared" si="0"/>
        <v>5.748467195257101</v>
      </c>
    </row>
    <row r="19" spans="1:4" ht="19.5" customHeight="1">
      <c r="A19" s="6" t="s">
        <v>51</v>
      </c>
      <c r="B19" s="7">
        <v>1498966.802</v>
      </c>
      <c r="C19" s="7">
        <v>1363716.1419999995</v>
      </c>
      <c r="D19" s="9">
        <f t="shared" si="0"/>
        <v>-9.022925645820967</v>
      </c>
    </row>
    <row r="20" spans="1:4" ht="19.5" customHeight="1">
      <c r="A20" s="3" t="s">
        <v>52</v>
      </c>
      <c r="B20" s="3">
        <v>352821.773</v>
      </c>
      <c r="C20" s="3">
        <v>587853.088</v>
      </c>
      <c r="D20" s="5">
        <f t="shared" si="0"/>
        <v>66.61474233904494</v>
      </c>
    </row>
    <row r="21" spans="1:4" ht="19.5" customHeight="1">
      <c r="A21" s="6" t="s">
        <v>53</v>
      </c>
      <c r="B21" s="7">
        <v>44903.79000000001</v>
      </c>
      <c r="C21" s="7">
        <v>57155.37500000001</v>
      </c>
      <c r="D21" s="9">
        <f t="shared" si="0"/>
        <v>27.28407780278679</v>
      </c>
    </row>
    <row r="22" spans="1:4" ht="19.5" customHeight="1">
      <c r="A22" s="3" t="s">
        <v>54</v>
      </c>
      <c r="B22" s="3">
        <v>43071.907</v>
      </c>
      <c r="C22" s="3">
        <v>62171.573</v>
      </c>
      <c r="D22" s="5">
        <f t="shared" si="0"/>
        <v>44.34367394041783</v>
      </c>
    </row>
    <row r="23" spans="1:4" ht="19.5" customHeight="1">
      <c r="A23" s="6" t="s">
        <v>42</v>
      </c>
      <c r="B23" s="7">
        <v>282781.942</v>
      </c>
      <c r="C23" s="7">
        <v>322626.4469999999</v>
      </c>
      <c r="D23" s="9">
        <f t="shared" si="0"/>
        <v>14.090187201557569</v>
      </c>
    </row>
    <row r="24" spans="1:4" ht="19.5" customHeight="1">
      <c r="A24" s="3" t="s">
        <v>55</v>
      </c>
      <c r="B24" s="3">
        <v>166677.074</v>
      </c>
      <c r="C24" s="7">
        <v>633697.066</v>
      </c>
      <c r="D24" s="9">
        <f t="shared" si="0"/>
        <v>280.194498734721</v>
      </c>
    </row>
    <row r="25" spans="1:4" ht="19.5" customHeight="1">
      <c r="A25" s="6" t="s">
        <v>56</v>
      </c>
      <c r="B25" s="7">
        <v>2365379.875</v>
      </c>
      <c r="C25" s="7">
        <v>3036390.0680000014</v>
      </c>
      <c r="D25" s="9">
        <f t="shared" si="0"/>
        <v>28.367967449625887</v>
      </c>
    </row>
    <row r="26" spans="1:4" ht="19.5" customHeight="1">
      <c r="A26" s="3" t="s">
        <v>57</v>
      </c>
      <c r="B26" s="3">
        <v>55524.514</v>
      </c>
      <c r="C26" s="3">
        <v>88650.53899999998</v>
      </c>
      <c r="D26" s="5">
        <f t="shared" si="0"/>
        <v>59.66018000625808</v>
      </c>
    </row>
    <row r="27" spans="1:4" ht="19.5" customHeight="1">
      <c r="A27" s="64" t="s">
        <v>12</v>
      </c>
      <c r="B27" s="7">
        <v>533860.666</v>
      </c>
      <c r="C27" s="7">
        <v>601182.8520000001</v>
      </c>
      <c r="D27" s="9">
        <f t="shared" si="0"/>
        <v>12.61044131691098</v>
      </c>
    </row>
    <row r="28" spans="1:4" ht="19.5" customHeight="1">
      <c r="A28" s="109" t="s">
        <v>27</v>
      </c>
      <c r="B28" s="110">
        <f>SUM(B6:B27)</f>
        <v>236894263.69008428</v>
      </c>
      <c r="C28" s="110">
        <v>251339547.98915586</v>
      </c>
      <c r="D28" s="111">
        <f>+(C28/B28-1)*100</f>
        <v>6.097777157647655</v>
      </c>
    </row>
    <row r="29" ht="19.5" customHeight="1">
      <c r="A29" s="91" t="s">
        <v>176</v>
      </c>
    </row>
  </sheetData>
  <sheetProtection/>
  <mergeCells count="4">
    <mergeCell ref="A4:A5"/>
    <mergeCell ref="B4:C4"/>
    <mergeCell ref="D4:D5"/>
    <mergeCell ref="A2:D2"/>
  </mergeCells>
  <conditionalFormatting sqref="A28">
    <cfRule type="duplicateValues" priority="1" dxfId="30" stopIfTrue="1">
      <formula>AND(COUNTIF($A$28:$A$28,A28)&gt;1,NOT(ISBLANK(A28)))</formula>
    </cfRule>
  </conditionalFormatting>
  <printOptions/>
  <pageMargins left="0.7086614173228347" right="0.7086614173228347" top="1.046875" bottom="0.7480314960629921" header="0.31496062992125984" footer="0.31496062992125984"/>
  <pageSetup fitToHeight="1" fitToWidth="1" horizontalDpi="600" verticalDpi="600" orientation="portrait" paperSize="9" scale="67" r:id="rId3"/>
  <headerFooter>
    <oddHeader>&amp;C&amp;G</oddHeader>
  </headerFooter>
  <drawing r:id="rId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2:F29"/>
  <sheetViews>
    <sheetView showGridLines="0" view="pageLayout" workbookViewId="0" topLeftCell="A1">
      <selection activeCell="D28" sqref="D28"/>
    </sheetView>
  </sheetViews>
  <sheetFormatPr defaultColWidth="9.140625" defaultRowHeight="15"/>
  <cols>
    <col min="1" max="1" width="35.7109375" style="0" customWidth="1"/>
    <col min="2" max="4" width="15.7109375" style="0" customWidth="1"/>
  </cols>
  <sheetData>
    <row r="2" spans="1:4" ht="30.75" customHeight="1">
      <c r="A2" s="175" t="s">
        <v>196</v>
      </c>
      <c r="B2" s="175"/>
      <c r="C2" s="175"/>
      <c r="D2" s="175"/>
    </row>
    <row r="3" spans="1:4" ht="15">
      <c r="A3" s="18"/>
      <c r="B3" s="18"/>
      <c r="C3" s="18"/>
      <c r="D3" s="18"/>
    </row>
    <row r="4" spans="1:4" ht="20.25" customHeight="1">
      <c r="A4" s="160" t="s">
        <v>41</v>
      </c>
      <c r="B4" s="164" t="s">
        <v>24</v>
      </c>
      <c r="C4" s="173"/>
      <c r="D4" s="174" t="s">
        <v>27</v>
      </c>
    </row>
    <row r="5" spans="1:4" ht="22.5" customHeight="1">
      <c r="A5" s="151"/>
      <c r="B5" s="113" t="s">
        <v>25</v>
      </c>
      <c r="C5" s="124" t="s">
        <v>26</v>
      </c>
      <c r="D5" s="164"/>
    </row>
    <row r="6" spans="1:4" ht="19.5" customHeight="1">
      <c r="A6" s="3" t="s">
        <v>134</v>
      </c>
      <c r="B6" s="3">
        <v>1056.9999999999998</v>
      </c>
      <c r="C6" s="3">
        <v>442</v>
      </c>
      <c r="D6" s="3">
        <f>+B6+C6</f>
        <v>1498.9999999999998</v>
      </c>
    </row>
    <row r="7" spans="1:4" ht="19.5" customHeight="1">
      <c r="A7" s="6" t="s">
        <v>43</v>
      </c>
      <c r="B7" s="7">
        <v>208.00000000000003</v>
      </c>
      <c r="C7" s="7">
        <v>188</v>
      </c>
      <c r="D7" s="7">
        <f aca="true" t="shared" si="0" ref="D7:D27">+B7+C7</f>
        <v>396</v>
      </c>
    </row>
    <row r="8" spans="1:4" ht="19.5" customHeight="1">
      <c r="A8" s="3" t="s">
        <v>44</v>
      </c>
      <c r="B8" s="3">
        <v>776</v>
      </c>
      <c r="C8" s="3">
        <v>513.9999999999997</v>
      </c>
      <c r="D8" s="3">
        <f t="shared" si="0"/>
        <v>1289.9999999999995</v>
      </c>
    </row>
    <row r="9" spans="1:4" ht="19.5" customHeight="1">
      <c r="A9" s="6" t="s">
        <v>5</v>
      </c>
      <c r="B9" s="7">
        <v>10663.999999999995</v>
      </c>
      <c r="C9" s="7">
        <v>7169.000000000009</v>
      </c>
      <c r="D9" s="7">
        <f t="shared" si="0"/>
        <v>17833.000000000004</v>
      </c>
    </row>
    <row r="10" spans="1:4" ht="19.5" customHeight="1">
      <c r="A10" s="3" t="s">
        <v>45</v>
      </c>
      <c r="B10" s="3">
        <v>236</v>
      </c>
      <c r="C10" s="3">
        <v>200</v>
      </c>
      <c r="D10" s="3">
        <f t="shared" si="0"/>
        <v>436</v>
      </c>
    </row>
    <row r="11" spans="1:4" ht="19.5" customHeight="1">
      <c r="A11" s="6" t="s">
        <v>46</v>
      </c>
      <c r="B11" s="7">
        <v>202</v>
      </c>
      <c r="C11" s="7">
        <v>209.00000000000006</v>
      </c>
      <c r="D11" s="7">
        <f t="shared" si="0"/>
        <v>411.00000000000006</v>
      </c>
    </row>
    <row r="12" spans="1:4" ht="19.5" customHeight="1">
      <c r="A12" s="3" t="s">
        <v>7</v>
      </c>
      <c r="B12" s="3">
        <v>7583.000000000008</v>
      </c>
      <c r="C12" s="3">
        <v>6717.000000000003</v>
      </c>
      <c r="D12" s="3">
        <f t="shared" si="0"/>
        <v>14300.000000000011</v>
      </c>
    </row>
    <row r="13" spans="1:4" ht="19.5" customHeight="1">
      <c r="A13" s="6" t="s">
        <v>28</v>
      </c>
      <c r="B13" s="7">
        <v>1790.9999999999993</v>
      </c>
      <c r="C13" s="7">
        <v>1387.9999999999995</v>
      </c>
      <c r="D13" s="7">
        <f t="shared" si="0"/>
        <v>3178.999999999999</v>
      </c>
    </row>
    <row r="14" spans="1:4" ht="19.5" customHeight="1">
      <c r="A14" s="3" t="s">
        <v>9</v>
      </c>
      <c r="B14" s="3">
        <v>230.00000000000003</v>
      </c>
      <c r="C14" s="3">
        <v>142</v>
      </c>
      <c r="D14" s="3">
        <f t="shared" si="0"/>
        <v>372</v>
      </c>
    </row>
    <row r="15" spans="1:4" ht="19.5" customHeight="1">
      <c r="A15" s="6" t="s">
        <v>47</v>
      </c>
      <c r="B15" s="7">
        <v>964</v>
      </c>
      <c r="C15" s="7">
        <v>502.99999999999994</v>
      </c>
      <c r="D15" s="7">
        <f t="shared" si="0"/>
        <v>1467</v>
      </c>
    </row>
    <row r="16" spans="1:4" ht="19.5" customHeight="1">
      <c r="A16" s="3" t="s">
        <v>48</v>
      </c>
      <c r="B16" s="3">
        <v>985</v>
      </c>
      <c r="C16" s="3">
        <v>837</v>
      </c>
      <c r="D16" s="3">
        <f t="shared" si="0"/>
        <v>1822</v>
      </c>
    </row>
    <row r="17" spans="1:4" ht="19.5" customHeight="1">
      <c r="A17" s="6" t="s">
        <v>49</v>
      </c>
      <c r="B17" s="7">
        <v>676.0000000000001</v>
      </c>
      <c r="C17" s="7">
        <v>218.00000000000009</v>
      </c>
      <c r="D17" s="7">
        <f t="shared" si="0"/>
        <v>894.0000000000002</v>
      </c>
    </row>
    <row r="18" spans="1:6" ht="19.5" customHeight="1">
      <c r="A18" s="3" t="s">
        <v>50</v>
      </c>
      <c r="B18" s="3">
        <v>14885.000000000004</v>
      </c>
      <c r="C18" s="3">
        <v>10045.000000000013</v>
      </c>
      <c r="D18" s="3">
        <f t="shared" si="0"/>
        <v>24930.000000000015</v>
      </c>
      <c r="F18" s="21"/>
    </row>
    <row r="19" spans="1:4" ht="19.5" customHeight="1">
      <c r="A19" s="6" t="s">
        <v>51</v>
      </c>
      <c r="B19" s="7">
        <v>205</v>
      </c>
      <c r="C19" s="7">
        <v>200</v>
      </c>
      <c r="D19" s="7">
        <f t="shared" si="0"/>
        <v>405</v>
      </c>
    </row>
    <row r="20" spans="1:4" ht="19.5" customHeight="1">
      <c r="A20" s="3" t="s">
        <v>52</v>
      </c>
      <c r="B20" s="3">
        <v>842</v>
      </c>
      <c r="C20" s="3">
        <v>109</v>
      </c>
      <c r="D20" s="3">
        <f t="shared" si="0"/>
        <v>951</v>
      </c>
    </row>
    <row r="21" spans="1:4" ht="19.5" customHeight="1">
      <c r="A21" s="6" t="s">
        <v>53</v>
      </c>
      <c r="B21" s="7">
        <v>91</v>
      </c>
      <c r="C21" s="7">
        <v>43</v>
      </c>
      <c r="D21" s="7">
        <f t="shared" si="0"/>
        <v>134</v>
      </c>
    </row>
    <row r="22" spans="1:4" ht="19.5" customHeight="1">
      <c r="A22" s="3" t="s">
        <v>54</v>
      </c>
      <c r="B22" s="3">
        <v>27.000000000000014</v>
      </c>
      <c r="C22" s="3">
        <v>97</v>
      </c>
      <c r="D22" s="3">
        <f t="shared" si="0"/>
        <v>124.00000000000001</v>
      </c>
    </row>
    <row r="23" spans="1:4" ht="19.5" customHeight="1">
      <c r="A23" s="6" t="s">
        <v>42</v>
      </c>
      <c r="B23" s="7">
        <v>93</v>
      </c>
      <c r="C23" s="7">
        <v>145.00000000000003</v>
      </c>
      <c r="D23" s="7">
        <f t="shared" si="0"/>
        <v>238.00000000000003</v>
      </c>
    </row>
    <row r="24" spans="1:4" ht="19.5" customHeight="1">
      <c r="A24" s="3" t="s">
        <v>55</v>
      </c>
      <c r="B24" s="3">
        <v>223</v>
      </c>
      <c r="C24" s="3">
        <v>169</v>
      </c>
      <c r="D24" s="3">
        <f t="shared" si="0"/>
        <v>392</v>
      </c>
    </row>
    <row r="25" spans="1:4" ht="19.5" customHeight="1">
      <c r="A25" s="6" t="s">
        <v>56</v>
      </c>
      <c r="B25" s="7">
        <v>635.9999999999998</v>
      </c>
      <c r="C25" s="7">
        <v>461</v>
      </c>
      <c r="D25" s="7">
        <f t="shared" si="0"/>
        <v>1096.9999999999998</v>
      </c>
    </row>
    <row r="26" spans="1:4" ht="19.5" customHeight="1">
      <c r="A26" s="3" t="s">
        <v>57</v>
      </c>
      <c r="B26" s="3">
        <v>185</v>
      </c>
      <c r="C26" s="3">
        <v>1</v>
      </c>
      <c r="D26" s="3">
        <f t="shared" si="0"/>
        <v>186</v>
      </c>
    </row>
    <row r="27" spans="1:4" ht="19.5" customHeight="1">
      <c r="A27" s="6" t="s">
        <v>12</v>
      </c>
      <c r="B27" s="7">
        <v>112</v>
      </c>
      <c r="C27" s="7">
        <v>472.00000000000017</v>
      </c>
      <c r="D27" s="7">
        <f t="shared" si="0"/>
        <v>584.0000000000002</v>
      </c>
    </row>
    <row r="28" spans="1:4" ht="19.5" customHeight="1">
      <c r="A28" s="109" t="s">
        <v>27</v>
      </c>
      <c r="B28" s="110">
        <f>SUM(B6:B27)</f>
        <v>42671.00000000001</v>
      </c>
      <c r="C28" s="110">
        <f>SUM(C6:C27)</f>
        <v>30269.000000000022</v>
      </c>
      <c r="D28" s="110">
        <f>SUM(D6:D27)</f>
        <v>72940.00000000003</v>
      </c>
    </row>
    <row r="29" ht="19.5" customHeight="1">
      <c r="A29" s="91" t="s">
        <v>173</v>
      </c>
    </row>
  </sheetData>
  <sheetProtection/>
  <mergeCells count="4">
    <mergeCell ref="A4:A5"/>
    <mergeCell ref="B4:C4"/>
    <mergeCell ref="D4:D5"/>
    <mergeCell ref="A2:D2"/>
  </mergeCells>
  <conditionalFormatting sqref="A28">
    <cfRule type="duplicateValues" priority="1" dxfId="30" stopIfTrue="1">
      <formula>AND(COUNTIF($A$28:$A$28,A28)&gt;1,NOT(ISBLANK(A28)))</formula>
    </cfRule>
  </conditionalFormatting>
  <printOptions/>
  <pageMargins left="0.7086614173228347" right="0.7086614173228347" top="1.198125" bottom="0.7480314960629921" header="0.31496062992125984" footer="0.31496062992125984"/>
  <pageSetup fitToHeight="1" fitToWidth="1" horizontalDpi="600" verticalDpi="600" orientation="portrait" scale="81" r:id="rId3"/>
  <headerFooter>
    <oddHeader>&amp;C&amp;G</oddHeader>
  </headerFooter>
  <drawing r:id="rId1"/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"/>
  <sheetViews>
    <sheetView showGridLines="0" view="pageLayout" workbookViewId="0" topLeftCell="A1">
      <selection activeCell="D12" sqref="D12"/>
    </sheetView>
  </sheetViews>
  <sheetFormatPr defaultColWidth="9.140625" defaultRowHeight="15"/>
  <cols>
    <col min="1" max="1" width="35.7109375" style="0" customWidth="1"/>
    <col min="2" max="5" width="20.7109375" style="0" customWidth="1"/>
    <col min="6" max="6" width="12.8515625" style="0" customWidth="1"/>
  </cols>
  <sheetData>
    <row r="2" spans="1:6" ht="15">
      <c r="A2" s="165" t="s">
        <v>197</v>
      </c>
      <c r="B2" s="165"/>
      <c r="C2" s="165"/>
      <c r="D2" s="165"/>
      <c r="E2" s="165"/>
      <c r="F2" s="165"/>
    </row>
    <row r="4" spans="1:6" ht="24" customHeight="1">
      <c r="A4" s="150" t="s">
        <v>41</v>
      </c>
      <c r="B4" s="152" t="s">
        <v>174</v>
      </c>
      <c r="C4" s="153"/>
      <c r="D4" s="153"/>
      <c r="E4" s="154"/>
      <c r="F4" s="163" t="s">
        <v>27</v>
      </c>
    </row>
    <row r="5" spans="1:6" ht="24" customHeight="1">
      <c r="A5" s="151"/>
      <c r="B5" s="125" t="s">
        <v>169</v>
      </c>
      <c r="C5" s="126" t="s">
        <v>191</v>
      </c>
      <c r="D5" s="126" t="s">
        <v>171</v>
      </c>
      <c r="E5" s="127" t="s">
        <v>172</v>
      </c>
      <c r="F5" s="164"/>
    </row>
    <row r="6" spans="1:6" ht="19.5" customHeight="1">
      <c r="A6" s="3" t="s">
        <v>134</v>
      </c>
      <c r="B6" s="3">
        <v>336</v>
      </c>
      <c r="C6" s="3">
        <v>33</v>
      </c>
      <c r="D6" s="3">
        <v>37</v>
      </c>
      <c r="E6" s="3">
        <v>1</v>
      </c>
      <c r="F6" s="19">
        <f>+B6+C6+D6+E6</f>
        <v>407</v>
      </c>
    </row>
    <row r="7" spans="1:6" ht="19.5" customHeight="1">
      <c r="A7" s="6" t="s">
        <v>43</v>
      </c>
      <c r="B7" s="7">
        <v>106</v>
      </c>
      <c r="C7" s="7">
        <v>11</v>
      </c>
      <c r="D7" s="7">
        <v>6</v>
      </c>
      <c r="E7" s="7">
        <v>1</v>
      </c>
      <c r="F7" s="20">
        <f aca="true" t="shared" si="0" ref="F7:F27">+B7+C7+D7+E7</f>
        <v>124</v>
      </c>
    </row>
    <row r="8" spans="1:6" ht="19.5" customHeight="1">
      <c r="A8" s="3" t="s">
        <v>44</v>
      </c>
      <c r="B8" s="3">
        <v>265</v>
      </c>
      <c r="C8" s="3">
        <v>24</v>
      </c>
      <c r="D8" s="3">
        <v>29</v>
      </c>
      <c r="E8" s="3">
        <v>3</v>
      </c>
      <c r="F8" s="19">
        <f t="shared" si="0"/>
        <v>321</v>
      </c>
    </row>
    <row r="9" spans="1:6" ht="19.5" customHeight="1">
      <c r="A9" s="6" t="s">
        <v>5</v>
      </c>
      <c r="B9" s="7">
        <v>1609</v>
      </c>
      <c r="C9" s="7">
        <v>215</v>
      </c>
      <c r="D9" s="7">
        <v>292</v>
      </c>
      <c r="E9" s="7">
        <v>65</v>
      </c>
      <c r="F9" s="20">
        <f t="shared" si="0"/>
        <v>2181</v>
      </c>
    </row>
    <row r="10" spans="1:6" ht="19.5" customHeight="1">
      <c r="A10" s="3" t="s">
        <v>45</v>
      </c>
      <c r="B10" s="3">
        <v>151</v>
      </c>
      <c r="C10" s="3">
        <v>14</v>
      </c>
      <c r="D10" s="3">
        <v>14</v>
      </c>
      <c r="E10" s="3">
        <v>0</v>
      </c>
      <c r="F10" s="19">
        <f t="shared" si="0"/>
        <v>179</v>
      </c>
    </row>
    <row r="11" spans="1:6" ht="19.5" customHeight="1">
      <c r="A11" s="6" t="s">
        <v>46</v>
      </c>
      <c r="B11" s="7">
        <v>79</v>
      </c>
      <c r="C11" s="7">
        <v>7</v>
      </c>
      <c r="D11" s="7">
        <v>12</v>
      </c>
      <c r="E11" s="7">
        <v>1</v>
      </c>
      <c r="F11" s="20">
        <f t="shared" si="0"/>
        <v>99</v>
      </c>
    </row>
    <row r="12" spans="1:6" ht="19.5" customHeight="1">
      <c r="A12" s="3" t="s">
        <v>7</v>
      </c>
      <c r="B12" s="3">
        <v>895</v>
      </c>
      <c r="C12" s="3">
        <v>196</v>
      </c>
      <c r="D12" s="3">
        <v>237</v>
      </c>
      <c r="E12" s="3">
        <v>47</v>
      </c>
      <c r="F12" s="19">
        <f t="shared" si="0"/>
        <v>1375</v>
      </c>
    </row>
    <row r="13" spans="1:6" ht="19.5" customHeight="1">
      <c r="A13" s="6" t="s">
        <v>28</v>
      </c>
      <c r="B13" s="7">
        <v>479</v>
      </c>
      <c r="C13" s="7">
        <v>70</v>
      </c>
      <c r="D13" s="7">
        <v>72</v>
      </c>
      <c r="E13" s="7">
        <v>9</v>
      </c>
      <c r="F13" s="20">
        <f t="shared" si="0"/>
        <v>630</v>
      </c>
    </row>
    <row r="14" spans="1:6" ht="19.5" customHeight="1">
      <c r="A14" s="3" t="s">
        <v>9</v>
      </c>
      <c r="B14" s="3">
        <v>100</v>
      </c>
      <c r="C14" s="3">
        <v>9</v>
      </c>
      <c r="D14" s="3">
        <v>12</v>
      </c>
      <c r="E14" s="3">
        <v>0</v>
      </c>
      <c r="F14" s="19">
        <f t="shared" si="0"/>
        <v>121</v>
      </c>
    </row>
    <row r="15" spans="1:6" ht="19.5" customHeight="1">
      <c r="A15" s="6" t="s">
        <v>47</v>
      </c>
      <c r="B15" s="7">
        <v>183</v>
      </c>
      <c r="C15" s="7">
        <v>105</v>
      </c>
      <c r="D15" s="7">
        <v>18</v>
      </c>
      <c r="E15" s="7">
        <v>1</v>
      </c>
      <c r="F15" s="20">
        <f t="shared" si="0"/>
        <v>307</v>
      </c>
    </row>
    <row r="16" spans="1:6" ht="19.5" customHeight="1">
      <c r="A16" s="3" t="s">
        <v>48</v>
      </c>
      <c r="B16" s="3">
        <v>456</v>
      </c>
      <c r="C16" s="3">
        <v>25</v>
      </c>
      <c r="D16" s="3">
        <v>43</v>
      </c>
      <c r="E16" s="3">
        <v>3</v>
      </c>
      <c r="F16" s="19">
        <f t="shared" si="0"/>
        <v>527</v>
      </c>
    </row>
    <row r="17" spans="1:6" ht="19.5" customHeight="1">
      <c r="A17" s="6" t="s">
        <v>49</v>
      </c>
      <c r="B17" s="7">
        <v>278</v>
      </c>
      <c r="C17" s="7">
        <v>6</v>
      </c>
      <c r="D17" s="7">
        <v>10</v>
      </c>
      <c r="E17" s="7">
        <v>0</v>
      </c>
      <c r="F17" s="20">
        <f t="shared" si="0"/>
        <v>294</v>
      </c>
    </row>
    <row r="18" spans="1:6" ht="19.5" customHeight="1">
      <c r="A18" s="3" t="s">
        <v>50</v>
      </c>
      <c r="B18" s="3">
        <v>2259</v>
      </c>
      <c r="C18" s="3">
        <v>377</v>
      </c>
      <c r="D18" s="3">
        <v>626</v>
      </c>
      <c r="E18" s="3">
        <v>140</v>
      </c>
      <c r="F18" s="19">
        <f t="shared" si="0"/>
        <v>3402</v>
      </c>
    </row>
    <row r="19" spans="1:6" ht="19.5" customHeight="1">
      <c r="A19" s="6" t="s">
        <v>51</v>
      </c>
      <c r="B19" s="7">
        <v>126</v>
      </c>
      <c r="C19" s="7">
        <v>4</v>
      </c>
      <c r="D19" s="7">
        <v>4</v>
      </c>
      <c r="E19" s="7">
        <v>2</v>
      </c>
      <c r="F19" s="20">
        <f t="shared" si="0"/>
        <v>136</v>
      </c>
    </row>
    <row r="20" spans="1:6" ht="19.5" customHeight="1">
      <c r="A20" s="3" t="s">
        <v>52</v>
      </c>
      <c r="B20" s="3">
        <v>146</v>
      </c>
      <c r="C20" s="3">
        <v>99</v>
      </c>
      <c r="D20" s="3">
        <v>5</v>
      </c>
      <c r="E20" s="3">
        <v>1</v>
      </c>
      <c r="F20" s="19">
        <f t="shared" si="0"/>
        <v>251</v>
      </c>
    </row>
    <row r="21" spans="1:6" ht="19.5" customHeight="1">
      <c r="A21" s="6" t="s">
        <v>53</v>
      </c>
      <c r="B21" s="7">
        <v>87</v>
      </c>
      <c r="C21" s="7">
        <v>1</v>
      </c>
      <c r="D21" s="7">
        <v>0</v>
      </c>
      <c r="E21" s="7">
        <v>0</v>
      </c>
      <c r="F21" s="20">
        <f t="shared" si="0"/>
        <v>88</v>
      </c>
    </row>
    <row r="22" spans="1:6" ht="19.5" customHeight="1">
      <c r="A22" s="3" t="s">
        <v>54</v>
      </c>
      <c r="B22" s="3">
        <v>53</v>
      </c>
      <c r="C22" s="3">
        <v>3</v>
      </c>
      <c r="D22" s="3">
        <v>0</v>
      </c>
      <c r="E22" s="3">
        <v>0</v>
      </c>
      <c r="F22" s="19">
        <f t="shared" si="0"/>
        <v>56</v>
      </c>
    </row>
    <row r="23" spans="1:6" ht="19.5" customHeight="1">
      <c r="A23" s="6" t="s">
        <v>42</v>
      </c>
      <c r="B23" s="7">
        <v>84</v>
      </c>
      <c r="C23" s="7">
        <v>1</v>
      </c>
      <c r="D23" s="7">
        <v>2</v>
      </c>
      <c r="E23" s="7">
        <v>1</v>
      </c>
      <c r="F23" s="20">
        <f t="shared" si="0"/>
        <v>88</v>
      </c>
    </row>
    <row r="24" spans="1:6" ht="19.5" customHeight="1">
      <c r="A24" s="3" t="s">
        <v>55</v>
      </c>
      <c r="B24" s="3">
        <v>100</v>
      </c>
      <c r="C24" s="3">
        <v>48</v>
      </c>
      <c r="D24" s="3">
        <v>2</v>
      </c>
      <c r="E24" s="3">
        <v>0</v>
      </c>
      <c r="F24" s="19">
        <f t="shared" si="0"/>
        <v>150</v>
      </c>
    </row>
    <row r="25" spans="1:6" ht="19.5" customHeight="1">
      <c r="A25" s="6" t="s">
        <v>56</v>
      </c>
      <c r="B25" s="7">
        <v>286</v>
      </c>
      <c r="C25" s="7">
        <v>17</v>
      </c>
      <c r="D25" s="7">
        <v>29</v>
      </c>
      <c r="E25" s="7">
        <v>4</v>
      </c>
      <c r="F25" s="20">
        <f t="shared" si="0"/>
        <v>336</v>
      </c>
    </row>
    <row r="26" spans="1:6" ht="19.5" customHeight="1">
      <c r="A26" s="3" t="s">
        <v>57</v>
      </c>
      <c r="B26" s="3">
        <v>124</v>
      </c>
      <c r="C26" s="3">
        <v>1</v>
      </c>
      <c r="D26" s="3">
        <v>1</v>
      </c>
      <c r="E26" s="3">
        <v>0</v>
      </c>
      <c r="F26" s="19">
        <f t="shared" si="0"/>
        <v>126</v>
      </c>
    </row>
    <row r="27" spans="1:6" ht="19.5" customHeight="1">
      <c r="A27" s="6" t="s">
        <v>12</v>
      </c>
      <c r="B27" s="7">
        <v>196</v>
      </c>
      <c r="C27" s="7">
        <v>1</v>
      </c>
      <c r="D27" s="7">
        <v>8</v>
      </c>
      <c r="E27" s="7">
        <v>1</v>
      </c>
      <c r="F27" s="20">
        <f t="shared" si="0"/>
        <v>206</v>
      </c>
    </row>
    <row r="28" spans="1:6" ht="19.5" customHeight="1">
      <c r="A28" s="109" t="s">
        <v>27</v>
      </c>
      <c r="B28" s="110">
        <f>SUM(B6:B27)</f>
        <v>8398</v>
      </c>
      <c r="C28" s="110">
        <f>SUM(C6:C27)</f>
        <v>1267</v>
      </c>
      <c r="D28" s="110">
        <f>SUM(D6:D27)</f>
        <v>1459</v>
      </c>
      <c r="E28" s="110">
        <f>SUM(E6:E27)</f>
        <v>280</v>
      </c>
      <c r="F28" s="110">
        <f>SUM(F6:F27)</f>
        <v>11404</v>
      </c>
    </row>
    <row r="29" ht="19.5" customHeight="1">
      <c r="A29" s="91" t="s">
        <v>173</v>
      </c>
    </row>
  </sheetData>
  <sheetProtection/>
  <mergeCells count="4">
    <mergeCell ref="A4:A5"/>
    <mergeCell ref="B4:E4"/>
    <mergeCell ref="F4:F5"/>
    <mergeCell ref="A2:F2"/>
  </mergeCells>
  <conditionalFormatting sqref="A28">
    <cfRule type="duplicateValues" priority="1" dxfId="30" stopIfTrue="1">
      <formula>AND(COUNTIF($A$28:$A$28,A28)&gt;1,NOT(ISBLANK(A28)))</formula>
    </cfRule>
  </conditionalFormatting>
  <printOptions/>
  <pageMargins left="0.7086614173228347" right="0.7086614173228347" top="0.8108333333333333" bottom="0.7480314960629921" header="0.31496062992125984" footer="0.31496062992125984"/>
  <pageSetup fitToHeight="1" fitToWidth="1" horizontalDpi="600" verticalDpi="600" orientation="portrait" scale="56" r:id="rId3"/>
  <headerFooter>
    <oddHeader>&amp;C&amp;G</oddHeader>
  </headerFooter>
  <drawing r:id="rId1"/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9"/>
  <sheetViews>
    <sheetView showGridLines="0" view="pageLayout" workbookViewId="0" topLeftCell="A1">
      <selection activeCell="G9" sqref="G9"/>
    </sheetView>
  </sheetViews>
  <sheetFormatPr defaultColWidth="9.140625" defaultRowHeight="15"/>
  <cols>
    <col min="1" max="1" width="35.7109375" style="0" customWidth="1"/>
    <col min="2" max="4" width="20.7109375" style="0" customWidth="1"/>
  </cols>
  <sheetData>
    <row r="2" spans="1:4" ht="19.5" customHeight="1">
      <c r="A2" s="175" t="s">
        <v>221</v>
      </c>
      <c r="B2" s="175"/>
      <c r="C2" s="175"/>
      <c r="D2" s="175"/>
    </row>
    <row r="3" spans="1:4" ht="15">
      <c r="A3" s="18"/>
      <c r="B3" s="18"/>
      <c r="C3" s="18"/>
      <c r="D3" s="18"/>
    </row>
    <row r="4" spans="1:4" ht="24" customHeight="1">
      <c r="A4" s="150" t="s">
        <v>41</v>
      </c>
      <c r="B4" s="161" t="s">
        <v>24</v>
      </c>
      <c r="C4" s="162"/>
      <c r="D4" s="176" t="s">
        <v>27</v>
      </c>
    </row>
    <row r="5" spans="1:4" ht="24" customHeight="1">
      <c r="A5" s="151"/>
      <c r="B5" s="128" t="s">
        <v>25</v>
      </c>
      <c r="C5" s="129" t="s">
        <v>26</v>
      </c>
      <c r="D5" s="170"/>
    </row>
    <row r="6" spans="1:4" ht="19.5" customHeight="1">
      <c r="A6" s="3" t="s">
        <v>134</v>
      </c>
      <c r="B6" s="3">
        <v>355</v>
      </c>
      <c r="C6" s="3">
        <v>52</v>
      </c>
      <c r="D6" s="3">
        <f>+B6+C6</f>
        <v>407</v>
      </c>
    </row>
    <row r="7" spans="1:4" ht="19.5" customHeight="1">
      <c r="A7" s="6" t="s">
        <v>43</v>
      </c>
      <c r="B7" s="7">
        <v>96</v>
      </c>
      <c r="C7" s="7">
        <v>28</v>
      </c>
      <c r="D7" s="7">
        <f aca="true" t="shared" si="0" ref="D7:D28">+B7+C7</f>
        <v>124</v>
      </c>
    </row>
    <row r="8" spans="1:4" ht="19.5" customHeight="1">
      <c r="A8" s="3" t="s">
        <v>44</v>
      </c>
      <c r="B8" s="3">
        <v>215</v>
      </c>
      <c r="C8" s="3">
        <v>106</v>
      </c>
      <c r="D8" s="3">
        <f t="shared" si="0"/>
        <v>321</v>
      </c>
    </row>
    <row r="9" spans="1:4" ht="19.5" customHeight="1">
      <c r="A9" s="6" t="s">
        <v>5</v>
      </c>
      <c r="B9" s="7">
        <v>1340</v>
      </c>
      <c r="C9" s="7">
        <v>841</v>
      </c>
      <c r="D9" s="7">
        <f t="shared" si="0"/>
        <v>2181</v>
      </c>
    </row>
    <row r="10" spans="1:4" ht="19.5" customHeight="1">
      <c r="A10" s="3" t="s">
        <v>45</v>
      </c>
      <c r="B10" s="3">
        <v>129</v>
      </c>
      <c r="C10" s="3">
        <v>50</v>
      </c>
      <c r="D10" s="3">
        <f t="shared" si="0"/>
        <v>179</v>
      </c>
    </row>
    <row r="11" spans="1:4" ht="19.5" customHeight="1">
      <c r="A11" s="6" t="s">
        <v>46</v>
      </c>
      <c r="B11" s="7">
        <v>58</v>
      </c>
      <c r="C11" s="7">
        <v>41</v>
      </c>
      <c r="D11" s="7">
        <f t="shared" si="0"/>
        <v>99</v>
      </c>
    </row>
    <row r="12" spans="1:4" ht="19.5" customHeight="1">
      <c r="A12" s="3" t="s">
        <v>7</v>
      </c>
      <c r="B12" s="3">
        <v>917</v>
      </c>
      <c r="C12" s="3">
        <v>458</v>
      </c>
      <c r="D12" s="3">
        <f t="shared" si="0"/>
        <v>1375</v>
      </c>
    </row>
    <row r="13" spans="1:4" ht="19.5" customHeight="1">
      <c r="A13" s="6" t="s">
        <v>28</v>
      </c>
      <c r="B13" s="7">
        <v>480</v>
      </c>
      <c r="C13" s="7">
        <v>150</v>
      </c>
      <c r="D13" s="7">
        <f t="shared" si="0"/>
        <v>630</v>
      </c>
    </row>
    <row r="14" spans="1:4" ht="19.5" customHeight="1">
      <c r="A14" s="3" t="s">
        <v>9</v>
      </c>
      <c r="B14" s="3">
        <v>96</v>
      </c>
      <c r="C14" s="3">
        <v>25</v>
      </c>
      <c r="D14" s="3">
        <f t="shared" si="0"/>
        <v>121</v>
      </c>
    </row>
    <row r="15" spans="1:4" ht="19.5" customHeight="1">
      <c r="A15" s="6" t="s">
        <v>47</v>
      </c>
      <c r="B15" s="7">
        <v>188</v>
      </c>
      <c r="C15" s="7">
        <v>119</v>
      </c>
      <c r="D15" s="7">
        <f t="shared" si="0"/>
        <v>307</v>
      </c>
    </row>
    <row r="16" spans="1:4" ht="19.5" customHeight="1">
      <c r="A16" s="3" t="s">
        <v>48</v>
      </c>
      <c r="B16" s="3">
        <v>318</v>
      </c>
      <c r="C16" s="3">
        <v>209</v>
      </c>
      <c r="D16" s="3">
        <f t="shared" si="0"/>
        <v>527</v>
      </c>
    </row>
    <row r="17" spans="1:4" ht="19.5" customHeight="1">
      <c r="A17" s="6" t="s">
        <v>49</v>
      </c>
      <c r="B17" s="7">
        <v>228</v>
      </c>
      <c r="C17" s="7">
        <v>66</v>
      </c>
      <c r="D17" s="7">
        <f t="shared" si="0"/>
        <v>294</v>
      </c>
    </row>
    <row r="18" spans="1:4" ht="19.5" customHeight="1">
      <c r="A18" s="3" t="s">
        <v>50</v>
      </c>
      <c r="B18" s="3">
        <v>2125</v>
      </c>
      <c r="C18" s="3">
        <v>1277</v>
      </c>
      <c r="D18" s="3">
        <f t="shared" si="0"/>
        <v>3402</v>
      </c>
    </row>
    <row r="19" spans="1:4" ht="19.5" customHeight="1">
      <c r="A19" s="6" t="s">
        <v>51</v>
      </c>
      <c r="B19" s="7">
        <v>33</v>
      </c>
      <c r="C19" s="7">
        <v>103</v>
      </c>
      <c r="D19" s="7">
        <f t="shared" si="0"/>
        <v>136</v>
      </c>
    </row>
    <row r="20" spans="1:4" ht="19.5" customHeight="1">
      <c r="A20" s="3" t="s">
        <v>52</v>
      </c>
      <c r="B20" s="3">
        <v>231</v>
      </c>
      <c r="C20" s="3">
        <v>20</v>
      </c>
      <c r="D20" s="3">
        <f t="shared" si="0"/>
        <v>251</v>
      </c>
    </row>
    <row r="21" spans="1:4" ht="19.5" customHeight="1">
      <c r="A21" s="6" t="s">
        <v>53</v>
      </c>
      <c r="B21" s="7">
        <v>47</v>
      </c>
      <c r="C21" s="7">
        <v>41</v>
      </c>
      <c r="D21" s="7">
        <f t="shared" si="0"/>
        <v>88</v>
      </c>
    </row>
    <row r="22" spans="1:4" ht="19.5" customHeight="1">
      <c r="A22" s="3" t="s">
        <v>54</v>
      </c>
      <c r="B22" s="3">
        <v>8</v>
      </c>
      <c r="C22" s="3">
        <v>48</v>
      </c>
      <c r="D22" s="3">
        <f t="shared" si="0"/>
        <v>56</v>
      </c>
    </row>
    <row r="23" spans="1:4" ht="19.5" customHeight="1">
      <c r="A23" s="6" t="s">
        <v>42</v>
      </c>
      <c r="B23" s="7">
        <v>31</v>
      </c>
      <c r="C23" s="7">
        <v>57</v>
      </c>
      <c r="D23" s="7">
        <f t="shared" si="0"/>
        <v>88</v>
      </c>
    </row>
    <row r="24" spans="1:4" ht="19.5" customHeight="1">
      <c r="A24" s="3" t="s">
        <v>55</v>
      </c>
      <c r="B24" s="3">
        <v>91</v>
      </c>
      <c r="C24" s="3">
        <v>59</v>
      </c>
      <c r="D24" s="3">
        <f t="shared" si="0"/>
        <v>150</v>
      </c>
    </row>
    <row r="25" spans="1:4" ht="19.5" customHeight="1">
      <c r="A25" s="6" t="s">
        <v>56</v>
      </c>
      <c r="B25" s="7">
        <v>224</v>
      </c>
      <c r="C25" s="7">
        <v>112</v>
      </c>
      <c r="D25" s="7">
        <f t="shared" si="0"/>
        <v>336</v>
      </c>
    </row>
    <row r="26" spans="1:4" ht="19.5" customHeight="1">
      <c r="A26" s="3" t="s">
        <v>57</v>
      </c>
      <c r="B26" s="3">
        <v>76</v>
      </c>
      <c r="C26" s="3">
        <v>50</v>
      </c>
      <c r="D26" s="3">
        <f t="shared" si="0"/>
        <v>126</v>
      </c>
    </row>
    <row r="27" spans="1:4" ht="19.5" customHeight="1">
      <c r="A27" s="64" t="s">
        <v>12</v>
      </c>
      <c r="B27" s="7">
        <v>66</v>
      </c>
      <c r="C27" s="7">
        <v>140</v>
      </c>
      <c r="D27" s="7">
        <f t="shared" si="0"/>
        <v>206</v>
      </c>
    </row>
    <row r="28" spans="1:4" ht="19.5" customHeight="1">
      <c r="A28" s="109" t="s">
        <v>27</v>
      </c>
      <c r="B28" s="110">
        <f>SUM(B6:B27)</f>
        <v>7352</v>
      </c>
      <c r="C28" s="110">
        <f>SUM(C6:C27)</f>
        <v>4052</v>
      </c>
      <c r="D28" s="110">
        <f t="shared" si="0"/>
        <v>11404</v>
      </c>
    </row>
    <row r="29" ht="19.5" customHeight="1">
      <c r="A29" s="91" t="s">
        <v>173</v>
      </c>
    </row>
  </sheetData>
  <sheetProtection/>
  <mergeCells count="4">
    <mergeCell ref="A4:A5"/>
    <mergeCell ref="B4:C4"/>
    <mergeCell ref="D4:D5"/>
    <mergeCell ref="A2:D2"/>
  </mergeCells>
  <conditionalFormatting sqref="A28">
    <cfRule type="duplicateValues" priority="1" dxfId="30" stopIfTrue="1">
      <formula>AND(COUNTIF($A$28:$A$28,A28)&gt;1,NOT(ISBLANK(A28)))</formula>
    </cfRule>
  </conditionalFormatting>
  <printOptions/>
  <pageMargins left="0.7086614173228347" right="0.7086614173228347" top="0.9984375" bottom="0.7480314960629921" header="0.31496062992125984" footer="0.31496062992125984"/>
  <pageSetup fitToHeight="1" fitToWidth="1" horizontalDpi="600" verticalDpi="600" orientation="portrait" scale="71" r:id="rId3"/>
  <headerFooter>
    <oddHeader>&amp;C&amp;G</oddHeader>
  </headerFooter>
  <drawing r:id="rId1"/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"/>
  <sheetViews>
    <sheetView showGridLines="0" view="pageLayout" workbookViewId="0" topLeftCell="A1">
      <selection activeCell="K12" sqref="K12"/>
    </sheetView>
  </sheetViews>
  <sheetFormatPr defaultColWidth="9.140625" defaultRowHeight="15"/>
  <cols>
    <col min="1" max="1" width="35.7109375" style="0" customWidth="1"/>
    <col min="2" max="10" width="10.7109375" style="0" customWidth="1"/>
    <col min="11" max="11" width="15.28125" style="0" customWidth="1"/>
  </cols>
  <sheetData>
    <row r="2" spans="1:11" ht="15.75">
      <c r="A2" s="177" t="s">
        <v>222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4" spans="1:11" ht="24" customHeight="1">
      <c r="A4" s="130"/>
      <c r="B4" s="152" t="s">
        <v>3</v>
      </c>
      <c r="C4" s="153"/>
      <c r="D4" s="153"/>
      <c r="E4" s="153"/>
      <c r="F4" s="153"/>
      <c r="G4" s="153"/>
      <c r="H4" s="153"/>
      <c r="I4" s="153"/>
      <c r="J4" s="153"/>
      <c r="K4" s="155" t="s">
        <v>166</v>
      </c>
    </row>
    <row r="5" spans="1:11" ht="24" customHeight="1">
      <c r="A5" s="131" t="s">
        <v>70</v>
      </c>
      <c r="B5" s="112">
        <v>2013</v>
      </c>
      <c r="C5" s="113">
        <v>2014</v>
      </c>
      <c r="D5" s="113">
        <v>2015</v>
      </c>
      <c r="E5" s="113">
        <v>2016</v>
      </c>
      <c r="F5" s="113">
        <v>2017</v>
      </c>
      <c r="G5" s="113">
        <v>2018</v>
      </c>
      <c r="H5" s="113">
        <v>2019</v>
      </c>
      <c r="I5" s="113">
        <v>2020</v>
      </c>
      <c r="J5" s="113">
        <v>2021</v>
      </c>
      <c r="K5" s="156"/>
    </row>
    <row r="6" spans="1:11" ht="19.5" customHeight="1">
      <c r="A6" s="25" t="s">
        <v>71</v>
      </c>
      <c r="B6" s="4">
        <v>3125</v>
      </c>
      <c r="C6" s="4">
        <v>3206</v>
      </c>
      <c r="D6" s="4">
        <v>3193</v>
      </c>
      <c r="E6" s="4">
        <v>3247</v>
      </c>
      <c r="F6" s="4">
        <v>3273</v>
      </c>
      <c r="G6" s="4">
        <v>3543.4999999999995</v>
      </c>
      <c r="H6" s="4">
        <v>3878</v>
      </c>
      <c r="I6" s="4">
        <v>4131</v>
      </c>
      <c r="J6" s="4">
        <v>4252</v>
      </c>
      <c r="K6" s="5">
        <f>+(J6/I6-1)*100</f>
        <v>2.929072863713378</v>
      </c>
    </row>
    <row r="7" spans="1:11" ht="19.5" customHeight="1">
      <c r="A7" s="94" t="s">
        <v>72</v>
      </c>
      <c r="B7" s="7">
        <v>5923.999999999974</v>
      </c>
      <c r="C7" s="7">
        <v>5979.000000000016</v>
      </c>
      <c r="D7" s="7">
        <v>6164.00000000002</v>
      </c>
      <c r="E7" s="7">
        <v>6195.000000000072</v>
      </c>
      <c r="F7" s="7">
        <v>6659</v>
      </c>
      <c r="G7" s="7">
        <v>6846.8333333333185</v>
      </c>
      <c r="H7" s="7">
        <v>7296</v>
      </c>
      <c r="I7" s="7">
        <v>6984</v>
      </c>
      <c r="J7" s="7">
        <v>7152</v>
      </c>
      <c r="K7" s="29">
        <f>+(J7/I7-1)*100</f>
        <v>2.405498281786933</v>
      </c>
    </row>
    <row r="8" spans="1:11" ht="19.5" customHeight="1">
      <c r="A8" s="109" t="s">
        <v>13</v>
      </c>
      <c r="B8" s="110">
        <v>9048.999999999975</v>
      </c>
      <c r="C8" s="110">
        <v>9185.000000000016</v>
      </c>
      <c r="D8" s="110">
        <v>9357.00000000002</v>
      </c>
      <c r="E8" s="110">
        <v>9442.000000000073</v>
      </c>
      <c r="F8" s="110">
        <v>9932</v>
      </c>
      <c r="G8" s="110">
        <v>10390.333333333318</v>
      </c>
      <c r="H8" s="110">
        <v>11174</v>
      </c>
      <c r="I8" s="110">
        <v>11115</v>
      </c>
      <c r="J8" s="110">
        <v>11404</v>
      </c>
      <c r="K8" s="111">
        <f>+(J8/I8-1)*100</f>
        <v>2.6000899685110213</v>
      </c>
    </row>
    <row r="9" spans="1:11" ht="19.5" customHeight="1">
      <c r="A9" s="91" t="s">
        <v>177</v>
      </c>
      <c r="B9" s="27"/>
      <c r="C9" s="11"/>
      <c r="D9" s="11"/>
      <c r="E9" s="11"/>
      <c r="F9" s="11"/>
      <c r="G9" s="11"/>
      <c r="H9" s="11"/>
      <c r="I9" s="11"/>
      <c r="J9" s="28"/>
      <c r="K9" s="11"/>
    </row>
    <row r="10" spans="8:11" ht="15">
      <c r="H10" s="74"/>
      <c r="I10" s="74"/>
      <c r="J10" s="74"/>
      <c r="K10" s="65"/>
    </row>
    <row r="12" spans="8:9" ht="15">
      <c r="H12" s="76"/>
      <c r="I12" s="76"/>
    </row>
    <row r="13" ht="15">
      <c r="N13" s="75"/>
    </row>
    <row r="14" ht="15">
      <c r="J14" s="87"/>
    </row>
    <row r="15" ht="15">
      <c r="N15" s="75"/>
    </row>
    <row r="17" ht="15">
      <c r="N17" s="75"/>
    </row>
  </sheetData>
  <sheetProtection/>
  <mergeCells count="3">
    <mergeCell ref="B4:J4"/>
    <mergeCell ref="K4:K5"/>
    <mergeCell ref="A2:K2"/>
  </mergeCells>
  <conditionalFormatting sqref="A6:A8">
    <cfRule type="duplicateValues" priority="1" dxfId="30" stopIfTrue="1">
      <formula>AND(COUNTIF($A$6:$A$8,A6)&gt;1,NOT(ISBLANK(A6)))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1" r:id="rId3"/>
  <headerFooter>
    <oddHeader>&amp;C&amp;G</oddHeader>
  </headerFooter>
  <drawing r:id="rId1"/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"/>
  <sheetViews>
    <sheetView showGridLines="0" view="pageLayout" workbookViewId="0" topLeftCell="A1">
      <selection activeCell="K19" sqref="K19"/>
    </sheetView>
  </sheetViews>
  <sheetFormatPr defaultColWidth="9.140625" defaultRowHeight="15"/>
  <cols>
    <col min="1" max="1" width="35.7109375" style="0" customWidth="1"/>
    <col min="2" max="10" width="10.7109375" style="0" customWidth="1"/>
    <col min="11" max="11" width="15.28125" style="0" customWidth="1"/>
  </cols>
  <sheetData>
    <row r="2" spans="1:11" ht="15">
      <c r="A2" s="165" t="s">
        <v>223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4" spans="1:11" ht="24" customHeight="1">
      <c r="A4" s="150" t="s">
        <v>70</v>
      </c>
      <c r="B4" s="152" t="s">
        <v>16</v>
      </c>
      <c r="C4" s="153"/>
      <c r="D4" s="153"/>
      <c r="E4" s="153"/>
      <c r="F4" s="153"/>
      <c r="G4" s="153"/>
      <c r="H4" s="153"/>
      <c r="I4" s="153"/>
      <c r="J4" s="153"/>
      <c r="K4" s="155" t="s">
        <v>166</v>
      </c>
    </row>
    <row r="5" spans="1:11" ht="24" customHeight="1">
      <c r="A5" s="151"/>
      <c r="B5" s="112">
        <v>2013</v>
      </c>
      <c r="C5" s="113">
        <v>2014</v>
      </c>
      <c r="D5" s="113">
        <v>2015</v>
      </c>
      <c r="E5" s="113">
        <v>2016</v>
      </c>
      <c r="F5" s="113">
        <v>2017</v>
      </c>
      <c r="G5" s="113">
        <v>2018</v>
      </c>
      <c r="H5" s="113">
        <v>2019</v>
      </c>
      <c r="I5" s="113">
        <v>2020</v>
      </c>
      <c r="J5" s="113">
        <v>2021</v>
      </c>
      <c r="K5" s="156"/>
    </row>
    <row r="6" spans="1:11" ht="19.5" customHeight="1">
      <c r="A6" s="25" t="s">
        <v>71</v>
      </c>
      <c r="B6" s="4">
        <v>39857.00000000001</v>
      </c>
      <c r="C6" s="4">
        <v>41247</v>
      </c>
      <c r="D6" s="4">
        <v>41752.999999999935</v>
      </c>
      <c r="E6" s="4">
        <v>43968</v>
      </c>
      <c r="F6" s="4">
        <v>49211.000000000015</v>
      </c>
      <c r="G6" s="4">
        <v>53990.99999999987</v>
      </c>
      <c r="H6" s="4">
        <v>52777.99999999999</v>
      </c>
      <c r="I6" s="4">
        <v>52784</v>
      </c>
      <c r="J6" s="4">
        <v>52802.99999999999</v>
      </c>
      <c r="K6" s="5">
        <f>+(J6/I6-1)*100</f>
        <v>0.035995756289763925</v>
      </c>
    </row>
    <row r="7" spans="1:13" ht="19.5" customHeight="1">
      <c r="A7" s="26" t="s">
        <v>72</v>
      </c>
      <c r="B7" s="7">
        <v>11118.168712030445</v>
      </c>
      <c r="C7" s="7">
        <v>11276.753005985738</v>
      </c>
      <c r="D7" s="7">
        <v>11030.174584144097</v>
      </c>
      <c r="E7" s="7">
        <v>11924</v>
      </c>
      <c r="F7" s="7">
        <v>22678.999999999985</v>
      </c>
      <c r="G7" s="7">
        <v>16873.05952380948</v>
      </c>
      <c r="H7" s="7">
        <v>19096.000000000022</v>
      </c>
      <c r="I7" s="7">
        <v>18587</v>
      </c>
      <c r="J7" s="7">
        <v>20136.999999999996</v>
      </c>
      <c r="K7" s="29">
        <f>+(J7/I7-1)*100</f>
        <v>8.339161779738502</v>
      </c>
      <c r="M7" s="29"/>
    </row>
    <row r="8" spans="1:11" ht="19.5" customHeight="1">
      <c r="A8" s="109" t="s">
        <v>13</v>
      </c>
      <c r="B8" s="110">
        <v>50975.16871203086</v>
      </c>
      <c r="C8" s="110">
        <v>52523.75300598579</v>
      </c>
      <c r="D8" s="110">
        <v>52783.17458414403</v>
      </c>
      <c r="E8" s="110">
        <v>55892</v>
      </c>
      <c r="F8" s="110">
        <v>71890</v>
      </c>
      <c r="G8" s="110">
        <v>70864.05952380935</v>
      </c>
      <c r="H8" s="110">
        <v>71874.00000000001</v>
      </c>
      <c r="I8" s="110">
        <v>71371</v>
      </c>
      <c r="J8" s="110">
        <v>72939.99999999999</v>
      </c>
      <c r="K8" s="111">
        <f>+(J8/I8-1)*100</f>
        <v>2.1983718877415015</v>
      </c>
    </row>
    <row r="9" spans="1:11" ht="19.5" customHeight="1">
      <c r="A9" s="91" t="s">
        <v>177</v>
      </c>
      <c r="B9" s="27"/>
      <c r="C9" s="11"/>
      <c r="D9" s="11"/>
      <c r="E9" s="11"/>
      <c r="F9" s="11"/>
      <c r="G9" s="11"/>
      <c r="H9" s="11"/>
      <c r="I9" s="11"/>
      <c r="J9" s="28"/>
      <c r="K9" s="11"/>
    </row>
    <row r="12" ht="15">
      <c r="J12" s="21"/>
    </row>
  </sheetData>
  <sheetProtection/>
  <mergeCells count="4">
    <mergeCell ref="A4:A5"/>
    <mergeCell ref="B4:J4"/>
    <mergeCell ref="K4:K5"/>
    <mergeCell ref="A2:K2"/>
  </mergeCells>
  <conditionalFormatting sqref="A6:A7">
    <cfRule type="duplicateValues" priority="2" dxfId="30" stopIfTrue="1">
      <formula>AND(COUNTIF($A$6:$A$7,A6)&gt;1,NOT(ISBLANK(A6)))</formula>
    </cfRule>
  </conditionalFormatting>
  <conditionalFormatting sqref="A8">
    <cfRule type="duplicateValues" priority="1" dxfId="30" stopIfTrue="1">
      <formula>AND(COUNTIF($A$8:$A$8,A8)&gt;1,NOT(ISBLANK(A8)))</formula>
    </cfRule>
  </conditionalFormatting>
  <printOptions/>
  <pageMargins left="0.7086614173228347" right="0.7086614173228347" top="0.8075" bottom="0.7480314960629921" header="0.31496062992125984" footer="0.31496062992125984"/>
  <pageSetup fitToHeight="1" fitToWidth="1" horizontalDpi="600" verticalDpi="600" orientation="portrait" scale="51" r:id="rId3"/>
  <headerFooter>
    <oddHeader>&amp;C&amp;G</oddHeader>
  </headerFooter>
  <drawing r:id="rId1"/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"/>
  <sheetViews>
    <sheetView showGridLines="0" view="pageLayout" workbookViewId="0" topLeftCell="A1">
      <selection activeCell="A9" sqref="A9"/>
    </sheetView>
  </sheetViews>
  <sheetFormatPr defaultColWidth="9.140625" defaultRowHeight="15"/>
  <cols>
    <col min="1" max="1" width="35.7109375" style="0" customWidth="1"/>
    <col min="2" max="10" width="15.7109375" style="0" customWidth="1"/>
    <col min="11" max="11" width="15.28125" style="0" customWidth="1"/>
    <col min="13" max="13" width="22.140625" style="0" customWidth="1"/>
  </cols>
  <sheetData>
    <row r="2" spans="1:11" ht="15">
      <c r="A2" s="165" t="s">
        <v>226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4" spans="1:11" ht="24" customHeight="1">
      <c r="A4" s="150" t="s">
        <v>70</v>
      </c>
      <c r="B4" s="152" t="s">
        <v>135</v>
      </c>
      <c r="C4" s="153"/>
      <c r="D4" s="153"/>
      <c r="E4" s="153"/>
      <c r="F4" s="153"/>
      <c r="G4" s="153"/>
      <c r="H4" s="153"/>
      <c r="I4" s="153"/>
      <c r="J4" s="153"/>
      <c r="K4" s="155" t="s">
        <v>178</v>
      </c>
    </row>
    <row r="5" spans="1:11" ht="24" customHeight="1">
      <c r="A5" s="151"/>
      <c r="B5" s="114">
        <v>2013</v>
      </c>
      <c r="C5" s="115">
        <v>2014</v>
      </c>
      <c r="D5" s="115">
        <v>2015</v>
      </c>
      <c r="E5" s="115">
        <v>2016</v>
      </c>
      <c r="F5" s="115">
        <v>2017</v>
      </c>
      <c r="G5" s="115">
        <v>2018</v>
      </c>
      <c r="H5" s="115">
        <v>2019</v>
      </c>
      <c r="I5" s="115">
        <v>2020</v>
      </c>
      <c r="J5" s="115">
        <v>2021</v>
      </c>
      <c r="K5" s="156"/>
    </row>
    <row r="6" spans="1:11" ht="19.5" customHeight="1">
      <c r="A6" s="25" t="s">
        <v>71</v>
      </c>
      <c r="B6" s="4">
        <v>243533086.22276017</v>
      </c>
      <c r="C6" s="4">
        <v>238144240.88714042</v>
      </c>
      <c r="D6" s="4">
        <v>241639911.722</v>
      </c>
      <c r="E6" s="4">
        <v>251769396</v>
      </c>
      <c r="F6" s="4">
        <v>263310532.201434</v>
      </c>
      <c r="G6" s="4">
        <v>280318305.0119163</v>
      </c>
      <c r="H6" s="4">
        <v>289874272.01999855</v>
      </c>
      <c r="I6" s="4">
        <v>228998087.33</v>
      </c>
      <c r="J6" s="4">
        <v>239495021.33999988</v>
      </c>
      <c r="K6" s="5">
        <f>+(J6/I6-1)*100</f>
        <v>4.583852263741028</v>
      </c>
    </row>
    <row r="7" spans="1:12" ht="19.5" customHeight="1">
      <c r="A7" s="26" t="s">
        <v>72</v>
      </c>
      <c r="B7" s="7">
        <v>9066080.977277532</v>
      </c>
      <c r="C7" s="7">
        <v>8609068.697111256</v>
      </c>
      <c r="D7" s="7">
        <v>9921862.61805939</v>
      </c>
      <c r="E7" s="7">
        <v>10466954</v>
      </c>
      <c r="F7" s="7">
        <v>12943861.385000002</v>
      </c>
      <c r="G7" s="7">
        <v>16789890.37873809</v>
      </c>
      <c r="H7" s="7">
        <v>47869344.33999997</v>
      </c>
      <c r="I7" s="7">
        <v>7896176.37</v>
      </c>
      <c r="J7" s="7">
        <v>11844526.64915585</v>
      </c>
      <c r="K7" s="29">
        <f>+(J7/I7-1)*100</f>
        <v>50.00331925407397</v>
      </c>
      <c r="L7" s="29"/>
    </row>
    <row r="8" spans="1:11" ht="19.5" customHeight="1">
      <c r="A8" s="109" t="s">
        <v>13</v>
      </c>
      <c r="B8" s="110">
        <v>252599167.20004267</v>
      </c>
      <c r="C8" s="110">
        <v>246753309.58425197</v>
      </c>
      <c r="D8" s="110">
        <v>251561774.3400594</v>
      </c>
      <c r="E8" s="110">
        <v>262236350</v>
      </c>
      <c r="F8" s="110">
        <v>276254393.586434</v>
      </c>
      <c r="G8" s="110">
        <v>297108195.3906544</v>
      </c>
      <c r="H8" s="110">
        <v>337743616.3599985</v>
      </c>
      <c r="I8" s="110">
        <f>SUM(I6:I7)</f>
        <v>236894263.70000002</v>
      </c>
      <c r="J8" s="110">
        <v>251339547.98915574</v>
      </c>
      <c r="K8" s="132">
        <f>+(J8/I8-1)*100</f>
        <v>6.097777153206652</v>
      </c>
    </row>
    <row r="9" spans="1:11" ht="19.5" customHeight="1">
      <c r="A9" s="91" t="s">
        <v>177</v>
      </c>
      <c r="B9" s="27"/>
      <c r="C9" s="11"/>
      <c r="D9" s="11"/>
      <c r="E9" s="30"/>
      <c r="F9" s="30"/>
      <c r="G9" s="30"/>
      <c r="H9" s="30"/>
      <c r="I9" s="30"/>
      <c r="J9" s="11"/>
      <c r="K9" s="11"/>
    </row>
    <row r="10" spans="6:10" ht="15">
      <c r="F10" s="57"/>
      <c r="G10" s="57"/>
      <c r="H10" s="57"/>
      <c r="I10" s="57"/>
      <c r="J10" s="57"/>
    </row>
    <row r="11" ht="15">
      <c r="M11" s="86"/>
    </row>
    <row r="15" ht="15.75" customHeight="1"/>
  </sheetData>
  <sheetProtection/>
  <mergeCells count="4">
    <mergeCell ref="A4:A5"/>
    <mergeCell ref="B4:J4"/>
    <mergeCell ref="K4:K5"/>
    <mergeCell ref="A2:K2"/>
  </mergeCells>
  <conditionalFormatting sqref="A6:A7">
    <cfRule type="duplicateValues" priority="2" dxfId="30" stopIfTrue="1">
      <formula>AND(COUNTIF($A$6:$A$7,A6)&gt;1,NOT(ISBLANK(A6)))</formula>
    </cfRule>
  </conditionalFormatting>
  <conditionalFormatting sqref="A8">
    <cfRule type="duplicateValues" priority="1" dxfId="30" stopIfTrue="1">
      <formula>AND(COUNTIF($A$8:$A$8,A8)&gt;1,NOT(ISBLANK(A8)))</formula>
    </cfRule>
  </conditionalFormatting>
  <printOptions/>
  <pageMargins left="0.3290625" right="0.7086614173228347" top="0.7901041666666667" bottom="0.7480314960629921" header="0.31496062992125984" footer="0.31496062992125984"/>
  <pageSetup fitToHeight="1" fitToWidth="1" horizontalDpi="600" verticalDpi="600" orientation="portrait" paperSize="9" scale="41" r:id="rId3"/>
  <headerFooter>
    <oddHeader>&amp;C&amp;G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21"/>
  <sheetViews>
    <sheetView showGridLines="0" view="pageLayout" workbookViewId="0" topLeftCell="A1">
      <selection activeCell="H16" sqref="H16"/>
    </sheetView>
  </sheetViews>
  <sheetFormatPr defaultColWidth="9.140625" defaultRowHeight="15"/>
  <cols>
    <col min="1" max="1" width="9.140625" style="0" customWidth="1"/>
  </cols>
  <sheetData>
    <row r="3" ht="15.75">
      <c r="A3" s="51" t="s">
        <v>127</v>
      </c>
    </row>
    <row r="5" ht="15.75">
      <c r="A5" s="51" t="s">
        <v>140</v>
      </c>
    </row>
    <row r="7" spans="1:3" ht="15.75">
      <c r="A7" s="51" t="s">
        <v>126</v>
      </c>
      <c r="C7" s="52"/>
    </row>
    <row r="9" spans="1:20" ht="33.75" customHeight="1">
      <c r="A9" s="195" t="s">
        <v>131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4"/>
      <c r="O9" s="194"/>
      <c r="P9" s="194"/>
      <c r="Q9" s="194"/>
      <c r="R9" s="194"/>
      <c r="S9" s="194"/>
      <c r="T9" s="194"/>
    </row>
    <row r="11" ht="15.75">
      <c r="A11" s="51" t="s">
        <v>128</v>
      </c>
    </row>
    <row r="13" ht="15.75">
      <c r="A13" s="51" t="s">
        <v>129</v>
      </c>
    </row>
    <row r="15" spans="1:20" ht="15.75">
      <c r="A15" s="51" t="s">
        <v>227</v>
      </c>
      <c r="T15" s="63"/>
    </row>
    <row r="16" ht="15">
      <c r="T16" s="63"/>
    </row>
    <row r="17" spans="1:20" ht="15.75">
      <c r="A17" s="51" t="s">
        <v>130</v>
      </c>
      <c r="T17" s="63"/>
    </row>
    <row r="18" ht="15">
      <c r="T18" s="63"/>
    </row>
    <row r="19" ht="15">
      <c r="T19" s="63"/>
    </row>
    <row r="20" ht="15">
      <c r="T20" s="63"/>
    </row>
    <row r="21" ht="15">
      <c r="T21" s="63"/>
    </row>
  </sheetData>
  <sheetProtection/>
  <mergeCells count="1">
    <mergeCell ref="A9:M9"/>
  </mergeCells>
  <printOptions/>
  <pageMargins left="0.7086614173228347" right="0.7086614173228347" top="0.9375" bottom="0.7480314960629921" header="0.31496062992125984" footer="0.31496062992125984"/>
  <pageSetup fitToHeight="1" fitToWidth="1" horizontalDpi="600" verticalDpi="600" orientation="portrait" scale="75" r:id="rId2"/>
  <headerFooter>
    <oddHeader>&amp;C&amp;G</oddHead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1"/>
  <sheetViews>
    <sheetView showGridLines="0" view="pageLayout" workbookViewId="0" topLeftCell="A1">
      <selection activeCell="F13" sqref="F13"/>
    </sheetView>
  </sheetViews>
  <sheetFormatPr defaultColWidth="9.140625" defaultRowHeight="15"/>
  <cols>
    <col min="1" max="1" width="35.7109375" style="0" customWidth="1"/>
    <col min="2" max="10" width="10.7109375" style="0" customWidth="1"/>
    <col min="11" max="11" width="15.28125" style="0" customWidth="1"/>
  </cols>
  <sheetData>
    <row r="2" spans="1:11" ht="15">
      <c r="A2" s="165" t="s">
        <v>198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4" spans="1:11" ht="24" customHeight="1">
      <c r="A4" s="150" t="s">
        <v>79</v>
      </c>
      <c r="B4" s="152" t="s">
        <v>3</v>
      </c>
      <c r="C4" s="153"/>
      <c r="D4" s="153"/>
      <c r="E4" s="153"/>
      <c r="F4" s="153"/>
      <c r="G4" s="153"/>
      <c r="H4" s="153"/>
      <c r="I4" s="153"/>
      <c r="J4" s="153"/>
      <c r="K4" s="155" t="s">
        <v>179</v>
      </c>
    </row>
    <row r="5" spans="1:11" ht="24" customHeight="1">
      <c r="A5" s="151"/>
      <c r="B5" s="112">
        <v>2013</v>
      </c>
      <c r="C5" s="113">
        <v>2014</v>
      </c>
      <c r="D5" s="113">
        <v>2015</v>
      </c>
      <c r="E5" s="113">
        <v>2016</v>
      </c>
      <c r="F5" s="113">
        <v>2017</v>
      </c>
      <c r="G5" s="113">
        <v>2018</v>
      </c>
      <c r="H5" s="113">
        <v>2019</v>
      </c>
      <c r="I5" s="113">
        <v>2020</v>
      </c>
      <c r="J5" s="113">
        <v>2021</v>
      </c>
      <c r="K5" s="156"/>
    </row>
    <row r="6" spans="1:11" ht="34.5" customHeight="1">
      <c r="A6" s="56" t="s">
        <v>138</v>
      </c>
      <c r="B6" s="4">
        <v>6749.999999999991</v>
      </c>
      <c r="C6" s="4">
        <v>6829.000000000042</v>
      </c>
      <c r="D6" s="4">
        <v>6906.000000000023</v>
      </c>
      <c r="E6" s="4">
        <v>7041</v>
      </c>
      <c r="F6" s="4">
        <v>6943</v>
      </c>
      <c r="G6" s="4">
        <v>7347.833333333321</v>
      </c>
      <c r="H6" s="4">
        <v>7945</v>
      </c>
      <c r="I6" s="4">
        <v>7501</v>
      </c>
      <c r="J6" s="4">
        <v>7769</v>
      </c>
      <c r="K6" s="5">
        <f>+(J6/I6-1)*100</f>
        <v>3.5728569524063447</v>
      </c>
    </row>
    <row r="7" spans="1:11" ht="19.5" customHeight="1">
      <c r="A7" s="6" t="s">
        <v>136</v>
      </c>
      <c r="B7" s="7">
        <v>1914.9999999999998</v>
      </c>
      <c r="C7" s="7">
        <v>1926</v>
      </c>
      <c r="D7" s="7">
        <v>2040.0000000000002</v>
      </c>
      <c r="E7" s="7">
        <v>1956</v>
      </c>
      <c r="F7" s="7">
        <v>2308</v>
      </c>
      <c r="G7" s="7">
        <v>2508.833333333332</v>
      </c>
      <c r="H7" s="7">
        <v>2658</v>
      </c>
      <c r="I7" s="7">
        <v>3064</v>
      </c>
      <c r="J7" s="7">
        <v>2973</v>
      </c>
      <c r="K7" s="5">
        <f>+(J7/I7-1)*100</f>
        <v>-2.969973890339428</v>
      </c>
    </row>
    <row r="8" spans="1:11" ht="19.5" customHeight="1">
      <c r="A8" s="3" t="s">
        <v>137</v>
      </c>
      <c r="B8" s="4">
        <v>384</v>
      </c>
      <c r="C8" s="4">
        <v>430.00000000000006</v>
      </c>
      <c r="D8" s="4">
        <v>411</v>
      </c>
      <c r="E8" s="4">
        <v>445</v>
      </c>
      <c r="F8" s="4">
        <v>681</v>
      </c>
      <c r="G8" s="4">
        <v>533.6666666666666</v>
      </c>
      <c r="H8" s="4">
        <v>571</v>
      </c>
      <c r="I8" s="4">
        <v>550</v>
      </c>
      <c r="J8" s="4">
        <v>662</v>
      </c>
      <c r="K8" s="5">
        <f>+(J8/I8-1)*100</f>
        <v>20.36363636363636</v>
      </c>
    </row>
    <row r="9" spans="1:11" ht="19.5" customHeight="1">
      <c r="A9" s="109" t="s">
        <v>13</v>
      </c>
      <c r="B9" s="110">
        <v>9048.99999999999</v>
      </c>
      <c r="C9" s="110">
        <v>9185.000000000042</v>
      </c>
      <c r="D9" s="110">
        <v>9357.000000000024</v>
      </c>
      <c r="E9" s="110">
        <v>9442</v>
      </c>
      <c r="F9" s="110">
        <v>9932</v>
      </c>
      <c r="G9" s="110">
        <v>10390.33333333332</v>
      </c>
      <c r="H9" s="110">
        <v>11174</v>
      </c>
      <c r="I9" s="110">
        <v>11115</v>
      </c>
      <c r="J9" s="110">
        <v>11404</v>
      </c>
      <c r="K9" s="111">
        <f>+(J9/I9-1)*100</f>
        <v>2.6000899685110213</v>
      </c>
    </row>
    <row r="10" spans="1:10" ht="19.5" customHeight="1">
      <c r="A10" s="91" t="s">
        <v>177</v>
      </c>
      <c r="B10" s="27"/>
      <c r="C10" s="11"/>
      <c r="D10" s="11"/>
      <c r="J10" s="74"/>
    </row>
    <row r="11" spans="8:10" ht="15">
      <c r="H11" s="57"/>
      <c r="I11" s="57"/>
      <c r="J11" s="57"/>
    </row>
    <row r="14" ht="15.75" customHeight="1"/>
  </sheetData>
  <sheetProtection/>
  <mergeCells count="4">
    <mergeCell ref="A4:A5"/>
    <mergeCell ref="B4:J4"/>
    <mergeCell ref="K4:K5"/>
    <mergeCell ref="A2:K2"/>
  </mergeCells>
  <conditionalFormatting sqref="A9">
    <cfRule type="duplicateValues" priority="1" dxfId="30" stopIfTrue="1">
      <formula>AND(COUNTIF($A$9:$A$9,A9)&gt;1,NOT(ISBLANK(A9)))</formula>
    </cfRule>
  </conditionalFormatting>
  <printOptions/>
  <pageMargins left="0.7086614173228347" right="0.7086614173228347" top="0.8765625" bottom="0.7480314960629921" header="0.31496062992125984" footer="0.31496062992125984"/>
  <pageSetup fitToHeight="1" fitToWidth="1" horizontalDpi="600" verticalDpi="600" orientation="portrait" scale="51" r:id="rId3"/>
  <headerFooter>
    <oddHeader>&amp;C&amp;G</oddHeader>
  </headerFooter>
  <drawing r:id="rId1"/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"/>
  <sheetViews>
    <sheetView showGridLines="0" view="pageLayout" workbookViewId="0" topLeftCell="A1">
      <selection activeCell="C20" sqref="C20"/>
    </sheetView>
  </sheetViews>
  <sheetFormatPr defaultColWidth="9.140625" defaultRowHeight="15"/>
  <cols>
    <col min="1" max="1" width="35.7109375" style="0" customWidth="1"/>
    <col min="2" max="10" width="12.7109375" style="0" customWidth="1"/>
    <col min="11" max="11" width="15.28125" style="0" customWidth="1"/>
  </cols>
  <sheetData>
    <row r="2" spans="1:11" ht="15">
      <c r="A2" s="165" t="s">
        <v>199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4" spans="1:11" ht="24" customHeight="1">
      <c r="A4" s="178" t="s">
        <v>79</v>
      </c>
      <c r="B4" s="152" t="s">
        <v>16</v>
      </c>
      <c r="C4" s="153"/>
      <c r="D4" s="153"/>
      <c r="E4" s="153"/>
      <c r="F4" s="153"/>
      <c r="G4" s="153"/>
      <c r="H4" s="153"/>
      <c r="I4" s="153"/>
      <c r="J4" s="153"/>
      <c r="K4" s="155" t="s">
        <v>166</v>
      </c>
    </row>
    <row r="5" spans="1:11" ht="24" customHeight="1">
      <c r="A5" s="179"/>
      <c r="B5" s="133">
        <v>2013</v>
      </c>
      <c r="C5" s="134">
        <v>2014</v>
      </c>
      <c r="D5" s="134">
        <v>2015</v>
      </c>
      <c r="E5" s="134">
        <v>2016</v>
      </c>
      <c r="F5" s="134">
        <v>2017</v>
      </c>
      <c r="G5" s="134">
        <v>2018</v>
      </c>
      <c r="H5" s="134">
        <v>2019</v>
      </c>
      <c r="I5" s="134">
        <v>2020</v>
      </c>
      <c r="J5" s="134">
        <v>2021</v>
      </c>
      <c r="K5" s="156"/>
    </row>
    <row r="6" spans="1:11" ht="30" customHeight="1">
      <c r="A6" s="56" t="s">
        <v>138</v>
      </c>
      <c r="B6" s="4">
        <v>15349.085378697095</v>
      </c>
      <c r="C6" s="4">
        <v>15847.253005985802</v>
      </c>
      <c r="D6" s="4">
        <v>15286.2460127156</v>
      </c>
      <c r="E6" s="4">
        <v>17658</v>
      </c>
      <c r="F6" s="4">
        <v>26101</v>
      </c>
      <c r="G6" s="4">
        <v>22159.392857142877</v>
      </c>
      <c r="H6" s="4">
        <v>24085.000000000007</v>
      </c>
      <c r="I6" s="4">
        <v>24692</v>
      </c>
      <c r="J6" s="4">
        <v>25553.00000000003</v>
      </c>
      <c r="K6" s="5">
        <f>+(J6/I6-1)*100</f>
        <v>3.486959339057294</v>
      </c>
    </row>
    <row r="7" spans="1:11" ht="30" customHeight="1">
      <c r="A7" s="101" t="s">
        <v>136</v>
      </c>
      <c r="B7" s="7">
        <v>19206.083333333336</v>
      </c>
      <c r="C7" s="7">
        <v>19893.50000000003</v>
      </c>
      <c r="D7" s="7">
        <v>20738.928571428594</v>
      </c>
      <c r="E7" s="7">
        <v>19912</v>
      </c>
      <c r="F7" s="7">
        <v>22876.99999999999</v>
      </c>
      <c r="G7" s="107">
        <v>23925.666666666693</v>
      </c>
      <c r="H7" s="107">
        <v>24962.99999999998</v>
      </c>
      <c r="I7" s="107">
        <v>24592</v>
      </c>
      <c r="J7" s="107">
        <v>24720.00000000002</v>
      </c>
      <c r="K7" s="108">
        <f>+(J7/I7-1)*100</f>
        <v>0.5204944697463354</v>
      </c>
    </row>
    <row r="8" spans="1:11" ht="30" customHeight="1">
      <c r="A8" s="102" t="s">
        <v>137</v>
      </c>
      <c r="B8" s="4">
        <v>16420</v>
      </c>
      <c r="C8" s="4">
        <v>16782.999999999993</v>
      </c>
      <c r="D8" s="4">
        <v>16758.00000000001</v>
      </c>
      <c r="E8" s="4">
        <v>18322</v>
      </c>
      <c r="F8" s="4">
        <v>22912</v>
      </c>
      <c r="G8" s="4">
        <v>24778.999999999993</v>
      </c>
      <c r="H8" s="4">
        <v>22825.99999999999</v>
      </c>
      <c r="I8" s="4">
        <v>22087</v>
      </c>
      <c r="J8" s="4">
        <v>22666.99999999997</v>
      </c>
      <c r="K8" s="5">
        <f>+(J8/I8-1)*100</f>
        <v>2.6259790827181995</v>
      </c>
    </row>
    <row r="9" spans="1:11" ht="30" customHeight="1">
      <c r="A9" s="109" t="s">
        <v>13</v>
      </c>
      <c r="B9" s="110">
        <v>50975.16871203086</v>
      </c>
      <c r="C9" s="110">
        <v>52523.75300598579</v>
      </c>
      <c r="D9" s="110">
        <v>52783.17458414423</v>
      </c>
      <c r="E9" s="110">
        <v>55892</v>
      </c>
      <c r="F9" s="110">
        <v>71889.99999999999</v>
      </c>
      <c r="G9" s="110">
        <v>70864.05952380956</v>
      </c>
      <c r="H9" s="110">
        <v>71873.99999999997</v>
      </c>
      <c r="I9" s="110">
        <v>71371</v>
      </c>
      <c r="J9" s="110">
        <v>72940.00000000001</v>
      </c>
      <c r="K9" s="111">
        <f>+(J9/I9-1)*100</f>
        <v>2.198371887741546</v>
      </c>
    </row>
    <row r="10" spans="1:11" ht="19.5" customHeight="1">
      <c r="A10" s="91" t="s">
        <v>177</v>
      </c>
      <c r="B10" s="27"/>
      <c r="C10" s="11"/>
      <c r="D10" s="11"/>
      <c r="E10" s="12"/>
      <c r="F10" s="12"/>
      <c r="G10" s="12"/>
      <c r="H10" s="12"/>
      <c r="I10" s="12"/>
      <c r="J10" s="28"/>
      <c r="K10" s="12"/>
    </row>
  </sheetData>
  <sheetProtection/>
  <mergeCells count="4">
    <mergeCell ref="A4:A5"/>
    <mergeCell ref="B4:J4"/>
    <mergeCell ref="K4:K5"/>
    <mergeCell ref="A2:K2"/>
  </mergeCells>
  <conditionalFormatting sqref="A9">
    <cfRule type="duplicateValues" priority="1" dxfId="30" stopIfTrue="1">
      <formula>AND(COUNTIF($A$9:$A$9,A9)&gt;1,NOT(ISBLANK(A9)))</formula>
    </cfRule>
  </conditionalFormatting>
  <printOptions/>
  <pageMargins left="0.33541666666666664" right="0.7086614173228347" top="0.8166666666666667" bottom="0.7480314960629921" header="0.31496062992125984" footer="0.31496062992125984"/>
  <pageSetup fitToHeight="1" fitToWidth="1" horizontalDpi="600" verticalDpi="600" orientation="portrait" scale="49" r:id="rId3"/>
  <headerFooter>
    <oddHeader>&amp;C&amp;G</oddHeader>
  </headerFooter>
  <drawing r:id="rId1"/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"/>
  <sheetViews>
    <sheetView showGridLines="0" view="pageLayout" workbookViewId="0" topLeftCell="A1">
      <selection activeCell="I15" sqref="I15"/>
    </sheetView>
  </sheetViews>
  <sheetFormatPr defaultColWidth="9.140625" defaultRowHeight="15"/>
  <cols>
    <col min="1" max="1" width="33.00390625" style="0" customWidth="1"/>
    <col min="2" max="10" width="15.7109375" style="0" customWidth="1"/>
    <col min="11" max="11" width="15.28125" style="0" customWidth="1"/>
  </cols>
  <sheetData>
    <row r="2" spans="1:11" ht="15">
      <c r="A2" s="165" t="s">
        <v>200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4" spans="1:11" ht="24" customHeight="1">
      <c r="A4" s="180" t="s">
        <v>79</v>
      </c>
      <c r="B4" s="182" t="s">
        <v>135</v>
      </c>
      <c r="C4" s="183"/>
      <c r="D4" s="183"/>
      <c r="E4" s="183"/>
      <c r="F4" s="183"/>
      <c r="G4" s="183"/>
      <c r="H4" s="183"/>
      <c r="I4" s="183"/>
      <c r="J4" s="183"/>
      <c r="K4" s="155" t="s">
        <v>166</v>
      </c>
    </row>
    <row r="5" spans="1:11" ht="24" customHeight="1">
      <c r="A5" s="181"/>
      <c r="B5" s="114">
        <v>2013</v>
      </c>
      <c r="C5" s="115">
        <v>2014</v>
      </c>
      <c r="D5" s="115">
        <v>2015</v>
      </c>
      <c r="E5" s="115">
        <v>2016</v>
      </c>
      <c r="F5" s="115">
        <v>2017</v>
      </c>
      <c r="G5" s="115">
        <v>2018</v>
      </c>
      <c r="H5" s="115">
        <v>2019</v>
      </c>
      <c r="I5" s="115">
        <v>2020</v>
      </c>
      <c r="J5" s="124">
        <v>2021</v>
      </c>
      <c r="K5" s="156"/>
    </row>
    <row r="6" spans="1:11" ht="38.25" customHeight="1">
      <c r="A6" s="56" t="s">
        <v>138</v>
      </c>
      <c r="B6" s="4">
        <v>22327725.97592119</v>
      </c>
      <c r="C6" s="4">
        <v>23347085.617111247</v>
      </c>
      <c r="D6" s="4">
        <f>24595531983.7262/1000</f>
        <v>24595531.9837262</v>
      </c>
      <c r="E6" s="4">
        <v>28153485</v>
      </c>
      <c r="F6" s="4">
        <v>32471153.074000057</v>
      </c>
      <c r="G6" s="4">
        <v>35726501.821571365</v>
      </c>
      <c r="H6" s="4">
        <v>68220186.04800008</v>
      </c>
      <c r="I6" s="4">
        <v>37280237.771</v>
      </c>
      <c r="J6" s="4">
        <v>38009281.45721999</v>
      </c>
      <c r="K6" s="5">
        <f>+(J6/I6-1)*100</f>
        <v>1.9555768144459362</v>
      </c>
    </row>
    <row r="7" spans="1:11" ht="27" customHeight="1">
      <c r="A7" s="101" t="s">
        <v>136</v>
      </c>
      <c r="B7" s="7">
        <v>70136645.0609166</v>
      </c>
      <c r="C7" s="7">
        <v>69428392.01494002</v>
      </c>
      <c r="D7" s="7">
        <f>73049901940.3333/1000</f>
        <v>73049901.94033329</v>
      </c>
      <c r="E7" s="7">
        <v>77597597</v>
      </c>
      <c r="F7" s="7">
        <v>80806138.03502382</v>
      </c>
      <c r="G7" s="107">
        <v>88224634.94624329</v>
      </c>
      <c r="H7" s="107">
        <v>97547765.41699998</v>
      </c>
      <c r="I7" s="107">
        <v>69056642.518</v>
      </c>
      <c r="J7" s="107">
        <v>78612241.85564853</v>
      </c>
      <c r="K7" s="108">
        <f>+(J7/I7-1)*100</f>
        <v>13.837335539673546</v>
      </c>
    </row>
    <row r="8" spans="1:11" ht="29.25" customHeight="1">
      <c r="A8" s="56" t="s">
        <v>137</v>
      </c>
      <c r="B8" s="4">
        <v>160134796.1632</v>
      </c>
      <c r="C8" s="4">
        <v>153977831.95220006</v>
      </c>
      <c r="D8" s="4">
        <f>153916340416/1000</f>
        <v>153916340.416</v>
      </c>
      <c r="E8" s="4">
        <v>156485267</v>
      </c>
      <c r="F8" s="4">
        <v>162977102.47740993</v>
      </c>
      <c r="G8" s="4">
        <v>173157058.62283993</v>
      </c>
      <c r="H8" s="4">
        <v>171975664.895</v>
      </c>
      <c r="I8" s="4">
        <v>130557383.411</v>
      </c>
      <c r="J8" s="4">
        <v>134718024.67628747</v>
      </c>
      <c r="K8" s="5">
        <f>+(J8/I8-1)*100</f>
        <v>3.1868295431362936</v>
      </c>
    </row>
    <row r="9" spans="1:11" ht="19.5" customHeight="1">
      <c r="A9" s="109" t="s">
        <v>13</v>
      </c>
      <c r="B9" s="110">
        <v>252599167.20004267</v>
      </c>
      <c r="C9" s="110">
        <v>246753309.58425125</v>
      </c>
      <c r="D9" s="110">
        <v>251561774.34005952</v>
      </c>
      <c r="E9" s="110">
        <v>262236350</v>
      </c>
      <c r="F9" s="110">
        <v>276254393.5864338</v>
      </c>
      <c r="G9" s="110">
        <v>297108195.39065456</v>
      </c>
      <c r="H9" s="110">
        <v>337743616.3600001</v>
      </c>
      <c r="I9" s="110">
        <f>SUM(I6:I8)</f>
        <v>236894263.7</v>
      </c>
      <c r="J9" s="110">
        <v>251339547.989156</v>
      </c>
      <c r="K9" s="135">
        <f>+(J9/I9-1)*100</f>
        <v>6.097777153206785</v>
      </c>
    </row>
    <row r="10" spans="1:11" ht="19.5" customHeight="1">
      <c r="A10" s="91" t="s">
        <v>177</v>
      </c>
      <c r="B10" s="27"/>
      <c r="C10" s="11"/>
      <c r="D10" s="11"/>
      <c r="E10" s="12"/>
      <c r="F10" s="12"/>
      <c r="G10" s="12"/>
      <c r="H10" s="28"/>
      <c r="I10" s="28"/>
      <c r="J10" s="28"/>
      <c r="K10" s="12"/>
    </row>
  </sheetData>
  <sheetProtection/>
  <mergeCells count="4">
    <mergeCell ref="A4:A5"/>
    <mergeCell ref="K4:K5"/>
    <mergeCell ref="A2:K2"/>
    <mergeCell ref="B4:J4"/>
  </mergeCells>
  <conditionalFormatting sqref="A9">
    <cfRule type="duplicateValues" priority="1" dxfId="30" stopIfTrue="1">
      <formula>AND(COUNTIF($A$9:$A$9,A9)&gt;1,NOT(ISBLANK(A9)))</formula>
    </cfRule>
  </conditionalFormatting>
  <printOptions/>
  <pageMargins left="0.333125" right="0.7086614173228347" top="0.7480314960629921" bottom="0.7480314960629921" header="0.31496062992125984" footer="0.31496062992125984"/>
  <pageSetup fitToHeight="1" fitToWidth="1" horizontalDpi="600" verticalDpi="600" orientation="portrait" scale="43" r:id="rId3"/>
  <headerFooter>
    <oddHeader>&amp;C&amp;G</oddHeader>
  </headerFooter>
  <drawing r:id="rId1"/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showGridLines="0" view="pageLayout" workbookViewId="0" topLeftCell="A1">
      <selection activeCell="N16" sqref="N16"/>
    </sheetView>
  </sheetViews>
  <sheetFormatPr defaultColWidth="9.140625" defaultRowHeight="15"/>
  <cols>
    <col min="1" max="1" width="89.421875" style="0" customWidth="1"/>
    <col min="2" max="10" width="10.7109375" style="0" customWidth="1"/>
    <col min="11" max="11" width="15.28125" style="0" customWidth="1"/>
    <col min="14" max="14" width="17.7109375" style="0" customWidth="1"/>
  </cols>
  <sheetData>
    <row r="2" spans="1:11" ht="15">
      <c r="A2" s="157" t="s">
        <v>201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4" spans="1:11" ht="24" customHeight="1">
      <c r="A4" s="150" t="s">
        <v>84</v>
      </c>
      <c r="B4" s="152" t="s">
        <v>3</v>
      </c>
      <c r="C4" s="153"/>
      <c r="D4" s="153"/>
      <c r="E4" s="153"/>
      <c r="F4" s="153"/>
      <c r="G4" s="153"/>
      <c r="H4" s="153"/>
      <c r="I4" s="153"/>
      <c r="J4" s="154"/>
      <c r="K4" s="168" t="s">
        <v>166</v>
      </c>
    </row>
    <row r="5" spans="1:11" ht="24" customHeight="1">
      <c r="A5" s="151"/>
      <c r="B5" s="114">
        <v>2013</v>
      </c>
      <c r="C5" s="115">
        <v>2014</v>
      </c>
      <c r="D5" s="115">
        <v>2015</v>
      </c>
      <c r="E5" s="115">
        <v>2016</v>
      </c>
      <c r="F5" s="115">
        <v>2017</v>
      </c>
      <c r="G5" s="115">
        <v>2018</v>
      </c>
      <c r="H5" s="115">
        <v>2019</v>
      </c>
      <c r="I5" s="115">
        <v>2020</v>
      </c>
      <c r="J5" s="124">
        <v>2021</v>
      </c>
      <c r="K5" s="169"/>
    </row>
    <row r="6" spans="1:11" ht="19.5" customHeight="1">
      <c r="A6" s="31" t="s">
        <v>85</v>
      </c>
      <c r="B6" s="32">
        <v>23</v>
      </c>
      <c r="C6" s="32">
        <v>26</v>
      </c>
      <c r="D6" s="32">
        <v>27</v>
      </c>
      <c r="E6" s="32">
        <v>25</v>
      </c>
      <c r="F6" s="32">
        <v>37</v>
      </c>
      <c r="G6" s="32">
        <v>28</v>
      </c>
      <c r="H6" s="32">
        <v>36</v>
      </c>
      <c r="I6" s="32">
        <v>52</v>
      </c>
      <c r="J6" s="32">
        <v>86</v>
      </c>
      <c r="K6" s="33">
        <f aca="true" t="shared" si="0" ref="K6:K24">+(J6/I6-1)*100</f>
        <v>65.38461538461537</v>
      </c>
    </row>
    <row r="7" spans="1:11" ht="19.5" customHeight="1">
      <c r="A7" s="34" t="s">
        <v>86</v>
      </c>
      <c r="B7" s="7">
        <v>13</v>
      </c>
      <c r="C7" s="7">
        <v>15</v>
      </c>
      <c r="D7" s="7">
        <v>15</v>
      </c>
      <c r="E7" s="7">
        <v>17</v>
      </c>
      <c r="F7" s="7">
        <v>17</v>
      </c>
      <c r="G7" s="7">
        <v>15</v>
      </c>
      <c r="H7" s="7">
        <v>16</v>
      </c>
      <c r="I7" s="7">
        <v>11</v>
      </c>
      <c r="J7" s="7">
        <v>14</v>
      </c>
      <c r="K7" s="29">
        <f t="shared" si="0"/>
        <v>27.27272727272727</v>
      </c>
    </row>
    <row r="8" spans="1:11" ht="19.5" customHeight="1">
      <c r="A8" s="31" t="s">
        <v>87</v>
      </c>
      <c r="B8" s="32">
        <v>924.9999999999999</v>
      </c>
      <c r="C8" s="32">
        <v>944.9999999999992</v>
      </c>
      <c r="D8" s="32">
        <v>959</v>
      </c>
      <c r="E8" s="32">
        <v>952</v>
      </c>
      <c r="F8" s="32">
        <v>895</v>
      </c>
      <c r="G8" s="32">
        <v>930.666666666667</v>
      </c>
      <c r="H8" s="32">
        <v>1010</v>
      </c>
      <c r="I8" s="32">
        <v>1129.0154901960784</v>
      </c>
      <c r="J8" s="32">
        <v>1118</v>
      </c>
      <c r="K8" s="33">
        <f t="shared" si="0"/>
        <v>-0.9756721933164347</v>
      </c>
    </row>
    <row r="9" spans="1:11" ht="19.5" customHeight="1">
      <c r="A9" s="34" t="s">
        <v>88</v>
      </c>
      <c r="B9" s="7">
        <v>11</v>
      </c>
      <c r="C9" s="7">
        <v>11</v>
      </c>
      <c r="D9" s="7">
        <v>16</v>
      </c>
      <c r="E9" s="7">
        <v>15</v>
      </c>
      <c r="F9" s="7">
        <v>18</v>
      </c>
      <c r="G9" s="7">
        <v>15</v>
      </c>
      <c r="H9" s="7">
        <v>20</v>
      </c>
      <c r="I9" s="7">
        <v>16</v>
      </c>
      <c r="J9" s="7">
        <v>19</v>
      </c>
      <c r="K9" s="29">
        <f t="shared" si="0"/>
        <v>18.75</v>
      </c>
    </row>
    <row r="10" spans="1:11" ht="19.5" customHeight="1">
      <c r="A10" s="31" t="s">
        <v>89</v>
      </c>
      <c r="B10" s="32">
        <v>20</v>
      </c>
      <c r="C10" s="32">
        <v>21</v>
      </c>
      <c r="D10" s="32">
        <v>23</v>
      </c>
      <c r="E10" s="32">
        <v>27</v>
      </c>
      <c r="F10" s="32">
        <v>29</v>
      </c>
      <c r="G10" s="32">
        <v>33</v>
      </c>
      <c r="H10" s="32">
        <v>34</v>
      </c>
      <c r="I10" s="32">
        <v>33</v>
      </c>
      <c r="J10" s="32">
        <v>36</v>
      </c>
      <c r="K10" s="33">
        <f t="shared" si="0"/>
        <v>9.090909090909083</v>
      </c>
    </row>
    <row r="11" spans="1:11" ht="19.5" customHeight="1">
      <c r="A11" s="34" t="s">
        <v>90</v>
      </c>
      <c r="B11" s="7">
        <v>265</v>
      </c>
      <c r="C11" s="7">
        <v>257</v>
      </c>
      <c r="D11" s="7">
        <v>266</v>
      </c>
      <c r="E11" s="7">
        <v>288</v>
      </c>
      <c r="F11" s="7">
        <v>386</v>
      </c>
      <c r="G11" s="7">
        <v>391.3333333333334</v>
      </c>
      <c r="H11" s="7">
        <v>452</v>
      </c>
      <c r="I11" s="7">
        <v>471</v>
      </c>
      <c r="J11" s="7">
        <v>509</v>
      </c>
      <c r="K11" s="29">
        <f t="shared" si="0"/>
        <v>8.067940552016983</v>
      </c>
    </row>
    <row r="12" spans="1:11" ht="19.5" customHeight="1">
      <c r="A12" s="31" t="s">
        <v>91</v>
      </c>
      <c r="B12" s="32">
        <v>4280.999999999995</v>
      </c>
      <c r="C12" s="32">
        <v>4328.99999999997</v>
      </c>
      <c r="D12" s="32">
        <v>4379.000000000032</v>
      </c>
      <c r="E12" s="32">
        <v>4389</v>
      </c>
      <c r="F12" s="32">
        <v>4388</v>
      </c>
      <c r="G12" s="32">
        <v>4630.666666666665</v>
      </c>
      <c r="H12" s="32">
        <v>4927</v>
      </c>
      <c r="I12" s="32">
        <v>4497</v>
      </c>
      <c r="J12" s="32">
        <v>4570</v>
      </c>
      <c r="K12" s="33">
        <f t="shared" si="0"/>
        <v>1.6233044251723339</v>
      </c>
    </row>
    <row r="13" spans="1:11" ht="19.5" customHeight="1">
      <c r="A13" s="34" t="s">
        <v>92</v>
      </c>
      <c r="B13" s="7">
        <v>119</v>
      </c>
      <c r="C13" s="7">
        <v>125</v>
      </c>
      <c r="D13" s="7">
        <v>134</v>
      </c>
      <c r="E13" s="7">
        <v>145</v>
      </c>
      <c r="F13" s="7">
        <v>195</v>
      </c>
      <c r="G13" s="7">
        <v>202.33333333333331</v>
      </c>
      <c r="H13" s="7">
        <v>225</v>
      </c>
      <c r="I13" s="7">
        <v>290</v>
      </c>
      <c r="J13" s="7">
        <v>319</v>
      </c>
      <c r="K13" s="29">
        <f t="shared" si="0"/>
        <v>10.000000000000009</v>
      </c>
    </row>
    <row r="14" spans="1:11" ht="19.5" customHeight="1">
      <c r="A14" s="31" t="s">
        <v>93</v>
      </c>
      <c r="B14" s="32">
        <v>1333.9999999999973</v>
      </c>
      <c r="C14" s="32">
        <v>1385.999999999996</v>
      </c>
      <c r="D14" s="32">
        <v>1428.000000000001</v>
      </c>
      <c r="E14" s="32">
        <v>1427</v>
      </c>
      <c r="F14" s="32">
        <v>1505</v>
      </c>
      <c r="G14" s="32">
        <v>1680.6666666666667</v>
      </c>
      <c r="H14" s="32">
        <v>1762</v>
      </c>
      <c r="I14" s="32">
        <v>1956</v>
      </c>
      <c r="J14" s="32">
        <v>1900</v>
      </c>
      <c r="K14" s="33">
        <f t="shared" si="0"/>
        <v>-2.862985685071573</v>
      </c>
    </row>
    <row r="15" spans="1:11" ht="19.5" customHeight="1">
      <c r="A15" s="34" t="s">
        <v>94</v>
      </c>
      <c r="B15" s="7">
        <v>186</v>
      </c>
      <c r="C15" s="7">
        <v>176</v>
      </c>
      <c r="D15" s="7">
        <v>182.00000000000003</v>
      </c>
      <c r="E15" s="7">
        <v>172</v>
      </c>
      <c r="F15" s="7">
        <v>145</v>
      </c>
      <c r="G15" s="7">
        <v>116.33333333333333</v>
      </c>
      <c r="H15" s="7">
        <v>122</v>
      </c>
      <c r="I15" s="7">
        <v>131</v>
      </c>
      <c r="J15" s="7">
        <v>154</v>
      </c>
      <c r="K15" s="29">
        <f t="shared" si="0"/>
        <v>17.557251908396942</v>
      </c>
    </row>
    <row r="16" spans="1:11" ht="19.5" customHeight="1">
      <c r="A16" s="31" t="s">
        <v>95</v>
      </c>
      <c r="B16" s="32">
        <v>37</v>
      </c>
      <c r="C16" s="32">
        <v>36</v>
      </c>
      <c r="D16" s="32">
        <v>38</v>
      </c>
      <c r="E16" s="32">
        <v>41</v>
      </c>
      <c r="F16" s="32">
        <v>37</v>
      </c>
      <c r="G16" s="32">
        <v>38</v>
      </c>
      <c r="H16" s="32">
        <v>49</v>
      </c>
      <c r="I16" s="32">
        <v>44</v>
      </c>
      <c r="J16" s="32">
        <v>46</v>
      </c>
      <c r="K16" s="33">
        <f t="shared" si="0"/>
        <v>4.545454545454541</v>
      </c>
    </row>
    <row r="17" spans="1:11" ht="19.5" customHeight="1">
      <c r="A17" s="34" t="s">
        <v>96</v>
      </c>
      <c r="B17" s="7">
        <v>241</v>
      </c>
      <c r="C17" s="7">
        <v>253</v>
      </c>
      <c r="D17" s="7">
        <v>241</v>
      </c>
      <c r="E17" s="7">
        <v>247.00000000000003</v>
      </c>
      <c r="F17" s="7">
        <v>296</v>
      </c>
      <c r="G17" s="7">
        <v>306.33333333333337</v>
      </c>
      <c r="H17" s="7">
        <v>319</v>
      </c>
      <c r="I17" s="7">
        <v>309</v>
      </c>
      <c r="J17" s="7">
        <v>363</v>
      </c>
      <c r="K17" s="29">
        <f t="shared" si="0"/>
        <v>17.475728155339798</v>
      </c>
    </row>
    <row r="18" spans="1:11" ht="19.5" customHeight="1">
      <c r="A18" s="31" t="s">
        <v>97</v>
      </c>
      <c r="B18" s="32">
        <v>420</v>
      </c>
      <c r="C18" s="32">
        <v>389</v>
      </c>
      <c r="D18" s="32">
        <v>406.99999999999994</v>
      </c>
      <c r="E18" s="32">
        <v>437</v>
      </c>
      <c r="F18" s="32">
        <v>455</v>
      </c>
      <c r="G18" s="32">
        <v>483.66666666666663</v>
      </c>
      <c r="H18" s="32">
        <v>537</v>
      </c>
      <c r="I18" s="32">
        <v>537</v>
      </c>
      <c r="J18" s="32">
        <v>609</v>
      </c>
      <c r="K18" s="33">
        <f t="shared" si="0"/>
        <v>13.407821229050288</v>
      </c>
    </row>
    <row r="19" spans="1:11" ht="19.5" customHeight="1">
      <c r="A19" s="34" t="s">
        <v>98</v>
      </c>
      <c r="B19" s="7">
        <v>244.00000000000003</v>
      </c>
      <c r="C19" s="7">
        <v>258</v>
      </c>
      <c r="D19" s="7">
        <v>259</v>
      </c>
      <c r="E19" s="7">
        <v>265</v>
      </c>
      <c r="F19" s="7">
        <v>325</v>
      </c>
      <c r="G19" s="7">
        <v>345.66666666666663</v>
      </c>
      <c r="H19" s="7">
        <v>393</v>
      </c>
      <c r="I19" s="7">
        <v>400.053611111111</v>
      </c>
      <c r="J19" s="7">
        <v>432</v>
      </c>
      <c r="K19" s="29">
        <f t="shared" si="0"/>
        <v>7.985526939792131</v>
      </c>
    </row>
    <row r="20" spans="1:11" ht="19.5" customHeight="1">
      <c r="A20" s="31" t="s">
        <v>99</v>
      </c>
      <c r="B20" s="32">
        <v>149</v>
      </c>
      <c r="C20" s="32">
        <v>154</v>
      </c>
      <c r="D20" s="32">
        <v>149.00000000000003</v>
      </c>
      <c r="E20" s="32">
        <v>148</v>
      </c>
      <c r="F20" s="32">
        <v>177</v>
      </c>
      <c r="G20" s="32">
        <v>190</v>
      </c>
      <c r="H20" s="32">
        <v>196</v>
      </c>
      <c r="I20" s="32">
        <v>259</v>
      </c>
      <c r="J20" s="32">
        <v>287</v>
      </c>
      <c r="K20" s="33">
        <f t="shared" si="0"/>
        <v>10.81081081081081</v>
      </c>
    </row>
    <row r="21" spans="1:11" ht="19.5" customHeight="1">
      <c r="A21" s="34" t="s">
        <v>100</v>
      </c>
      <c r="B21" s="7">
        <v>128</v>
      </c>
      <c r="C21" s="7">
        <v>134</v>
      </c>
      <c r="D21" s="7">
        <v>157</v>
      </c>
      <c r="E21" s="7">
        <v>162</v>
      </c>
      <c r="F21" s="7">
        <v>178</v>
      </c>
      <c r="G21" s="7">
        <v>180.66666666666669</v>
      </c>
      <c r="H21" s="7">
        <v>200</v>
      </c>
      <c r="I21" s="7">
        <v>201</v>
      </c>
      <c r="J21" s="7">
        <v>224</v>
      </c>
      <c r="K21" s="29">
        <f t="shared" si="0"/>
        <v>11.442786069651746</v>
      </c>
    </row>
    <row r="22" spans="1:11" ht="19.5" customHeight="1">
      <c r="A22" s="31" t="s">
        <v>101</v>
      </c>
      <c r="B22" s="32">
        <v>85</v>
      </c>
      <c r="C22" s="32">
        <v>88</v>
      </c>
      <c r="D22" s="32">
        <v>95</v>
      </c>
      <c r="E22" s="32">
        <v>97</v>
      </c>
      <c r="F22" s="32">
        <v>108</v>
      </c>
      <c r="G22" s="32">
        <v>105.66666666666669</v>
      </c>
      <c r="H22" s="32">
        <v>194</v>
      </c>
      <c r="I22" s="32">
        <v>143</v>
      </c>
      <c r="J22" s="32">
        <v>158</v>
      </c>
      <c r="K22" s="33">
        <f t="shared" si="0"/>
        <v>10.48951048951048</v>
      </c>
    </row>
    <row r="23" spans="1:11" ht="19.5" customHeight="1">
      <c r="A23" s="34" t="s">
        <v>102</v>
      </c>
      <c r="B23" s="7">
        <v>568.0000000000006</v>
      </c>
      <c r="C23" s="7">
        <v>582.0000000000003</v>
      </c>
      <c r="D23" s="7">
        <v>581.9999999999993</v>
      </c>
      <c r="E23" s="7">
        <v>588.0000000000006</v>
      </c>
      <c r="F23" s="7">
        <v>741</v>
      </c>
      <c r="G23" s="7">
        <v>697.3333333333335</v>
      </c>
      <c r="H23" s="7">
        <v>682</v>
      </c>
      <c r="I23" s="7">
        <v>636</v>
      </c>
      <c r="J23" s="7">
        <v>560</v>
      </c>
      <c r="K23" s="29">
        <f t="shared" si="0"/>
        <v>-11.949685534591193</v>
      </c>
    </row>
    <row r="24" spans="1:11" ht="19.5" customHeight="1">
      <c r="A24" s="136" t="s">
        <v>13</v>
      </c>
      <c r="B24" s="110">
        <v>9049.00000000005</v>
      </c>
      <c r="C24" s="110">
        <v>9184.999999999965</v>
      </c>
      <c r="D24" s="110">
        <v>9357.000000000033</v>
      </c>
      <c r="E24" s="110">
        <v>9442</v>
      </c>
      <c r="F24" s="110">
        <v>9932</v>
      </c>
      <c r="G24" s="110">
        <v>10390.33333333333</v>
      </c>
      <c r="H24" s="110">
        <v>11174</v>
      </c>
      <c r="I24" s="110">
        <v>11115.069101307188</v>
      </c>
      <c r="J24" s="110">
        <v>11404</v>
      </c>
      <c r="K24" s="111">
        <f t="shared" si="0"/>
        <v>2.5994521136970095</v>
      </c>
    </row>
    <row r="25" spans="1:11" ht="19.5" customHeight="1">
      <c r="A25" s="91" t="s">
        <v>177</v>
      </c>
      <c r="B25" s="12"/>
      <c r="C25" s="12"/>
      <c r="D25" s="12"/>
      <c r="E25" s="28"/>
      <c r="F25" s="28"/>
      <c r="G25" s="28"/>
      <c r="H25" s="28"/>
      <c r="I25" s="28"/>
      <c r="J25" s="28"/>
      <c r="K25" s="28"/>
    </row>
    <row r="26" spans="9:10" ht="15">
      <c r="I26" s="57"/>
      <c r="J26" s="57"/>
    </row>
    <row r="27" spans="8:10" ht="15">
      <c r="H27" s="57"/>
      <c r="I27" s="57"/>
      <c r="J27" s="57"/>
    </row>
  </sheetData>
  <sheetProtection/>
  <mergeCells count="4">
    <mergeCell ref="A4:A5"/>
    <mergeCell ref="B4:J4"/>
    <mergeCell ref="K4:K5"/>
    <mergeCell ref="A2:K2"/>
  </mergeCells>
  <printOptions/>
  <pageMargins left="0.31875" right="0.7086614173228347" top="0.7480314960629921" bottom="0.7480314960629921" header="0.31496062992125984" footer="0.31496062992125984"/>
  <pageSetup fitToHeight="1" fitToWidth="1" horizontalDpi="600" verticalDpi="600" orientation="portrait" paperSize="9" scale="38" r:id="rId3"/>
  <headerFooter>
    <oddHeader>&amp;C&amp;G</oddHeader>
  </headerFooter>
  <drawing r:id="rId1"/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P29"/>
  <sheetViews>
    <sheetView showGridLines="0" view="pageLayout" workbookViewId="0" topLeftCell="A1">
      <selection activeCell="D10" sqref="D10"/>
    </sheetView>
  </sheetViews>
  <sheetFormatPr defaultColWidth="9.140625" defaultRowHeight="15"/>
  <cols>
    <col min="1" max="1" width="89.421875" style="0" customWidth="1"/>
    <col min="2" max="10" width="10.7109375" style="0" customWidth="1"/>
    <col min="11" max="11" width="15.28125" style="0" customWidth="1"/>
    <col min="14" max="14" width="19.8515625" style="0" customWidth="1"/>
  </cols>
  <sheetData>
    <row r="2" spans="1:11" ht="15.75">
      <c r="A2" s="184" t="s">
        <v>202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4" spans="1:11" ht="24" customHeight="1">
      <c r="A4" s="150" t="s">
        <v>84</v>
      </c>
      <c r="B4" s="152" t="s">
        <v>16</v>
      </c>
      <c r="C4" s="153"/>
      <c r="D4" s="153"/>
      <c r="E4" s="153"/>
      <c r="F4" s="153"/>
      <c r="G4" s="153"/>
      <c r="H4" s="153"/>
      <c r="I4" s="153"/>
      <c r="J4" s="154"/>
      <c r="K4" s="168" t="s">
        <v>166</v>
      </c>
    </row>
    <row r="5" spans="1:11" ht="24" customHeight="1">
      <c r="A5" s="151"/>
      <c r="B5" s="112">
        <v>2013</v>
      </c>
      <c r="C5" s="113">
        <v>2014</v>
      </c>
      <c r="D5" s="113">
        <v>2015</v>
      </c>
      <c r="E5" s="113">
        <v>2016</v>
      </c>
      <c r="F5" s="113">
        <v>2017</v>
      </c>
      <c r="G5" s="113">
        <v>2018</v>
      </c>
      <c r="H5" s="113">
        <v>2019</v>
      </c>
      <c r="I5" s="113">
        <v>2020</v>
      </c>
      <c r="J5" s="124">
        <v>2021</v>
      </c>
      <c r="K5" s="169"/>
    </row>
    <row r="6" spans="1:11" ht="19.5" customHeight="1">
      <c r="A6" s="35" t="s">
        <v>85</v>
      </c>
      <c r="B6" s="32">
        <v>183.00000000000003</v>
      </c>
      <c r="C6" s="32">
        <v>282.99999999999994</v>
      </c>
      <c r="D6" s="32">
        <v>328.00000000000006</v>
      </c>
      <c r="E6" s="32">
        <v>273</v>
      </c>
      <c r="F6" s="32">
        <v>283.0000000000001</v>
      </c>
      <c r="G6" s="32">
        <v>326.00000000000006</v>
      </c>
      <c r="H6" s="32">
        <v>284.0000000000001</v>
      </c>
      <c r="I6" s="32">
        <v>350</v>
      </c>
      <c r="J6" s="32">
        <v>395.0000000000001</v>
      </c>
      <c r="K6" s="33">
        <f aca="true" t="shared" si="0" ref="K6:K23">+(J6/I6-1)*100</f>
        <v>12.8571428571429</v>
      </c>
    </row>
    <row r="7" spans="1:11" ht="19.5" customHeight="1">
      <c r="A7" s="36" t="s">
        <v>86</v>
      </c>
      <c r="B7" s="7">
        <v>106</v>
      </c>
      <c r="C7" s="7">
        <v>109</v>
      </c>
      <c r="D7" s="7">
        <v>131.00000000000003</v>
      </c>
      <c r="E7" s="7">
        <v>147</v>
      </c>
      <c r="F7" s="7">
        <v>131</v>
      </c>
      <c r="G7" s="37">
        <v>147</v>
      </c>
      <c r="H7" s="37">
        <v>147</v>
      </c>
      <c r="I7" s="37">
        <v>127</v>
      </c>
      <c r="J7" s="37">
        <v>125.00000000000003</v>
      </c>
      <c r="K7" s="38">
        <f t="shared" si="0"/>
        <v>-1.5748031496062742</v>
      </c>
    </row>
    <row r="8" spans="1:11" ht="19.5" customHeight="1">
      <c r="A8" s="35" t="s">
        <v>87</v>
      </c>
      <c r="B8" s="32">
        <v>6749.8659090909105</v>
      </c>
      <c r="C8" s="32">
        <v>7030.511904761899</v>
      </c>
      <c r="D8" s="32">
        <v>6736.47427572427</v>
      </c>
      <c r="E8" s="32">
        <v>7196</v>
      </c>
      <c r="F8" s="32">
        <v>7657.999999999987</v>
      </c>
      <c r="G8" s="32">
        <v>9853.666666666655</v>
      </c>
      <c r="H8" s="32">
        <v>9253.000000000002</v>
      </c>
      <c r="I8" s="32">
        <v>10179</v>
      </c>
      <c r="J8" s="32">
        <v>9795</v>
      </c>
      <c r="K8" s="33">
        <f t="shared" si="0"/>
        <v>-3.7724727379899847</v>
      </c>
    </row>
    <row r="9" spans="1:11" ht="19.5" customHeight="1">
      <c r="A9" s="36" t="s">
        <v>88</v>
      </c>
      <c r="B9" s="7">
        <v>876.9999999999999</v>
      </c>
      <c r="C9" s="7">
        <v>793.9999999999999</v>
      </c>
      <c r="D9" s="7">
        <v>850</v>
      </c>
      <c r="E9" s="7">
        <v>785</v>
      </c>
      <c r="F9" s="7">
        <v>971.0000000000002</v>
      </c>
      <c r="G9" s="7">
        <v>1039.0000000000005</v>
      </c>
      <c r="H9" s="7">
        <v>1028</v>
      </c>
      <c r="I9" s="7">
        <v>1015</v>
      </c>
      <c r="J9" s="7">
        <v>1045</v>
      </c>
      <c r="K9" s="38">
        <f t="shared" si="0"/>
        <v>2.9556650246305383</v>
      </c>
    </row>
    <row r="10" spans="1:11" ht="19.5" customHeight="1">
      <c r="A10" s="35" t="s">
        <v>89</v>
      </c>
      <c r="B10" s="32">
        <v>389.00000000000006</v>
      </c>
      <c r="C10" s="32">
        <v>332</v>
      </c>
      <c r="D10" s="32">
        <v>341</v>
      </c>
      <c r="E10" s="32">
        <v>350</v>
      </c>
      <c r="F10" s="32">
        <v>497</v>
      </c>
      <c r="G10" s="32">
        <v>531</v>
      </c>
      <c r="H10" s="32">
        <v>581</v>
      </c>
      <c r="I10" s="32">
        <v>627</v>
      </c>
      <c r="J10" s="32">
        <v>652.9999999999999</v>
      </c>
      <c r="K10" s="33">
        <f t="shared" si="0"/>
        <v>4.146730462519921</v>
      </c>
    </row>
    <row r="11" spans="1:11" ht="19.5" customHeight="1">
      <c r="A11" s="36" t="s">
        <v>90</v>
      </c>
      <c r="B11" s="7">
        <v>3749.999999999997</v>
      </c>
      <c r="C11" s="7">
        <v>3574.999999999998</v>
      </c>
      <c r="D11" s="7">
        <v>3905.000000000004</v>
      </c>
      <c r="E11" s="7">
        <v>3842.0000000000014</v>
      </c>
      <c r="F11" s="7">
        <v>4584.999999999998</v>
      </c>
      <c r="G11" s="7">
        <v>4421.6666666666715</v>
      </c>
      <c r="H11" s="7">
        <v>4246.999999999995</v>
      </c>
      <c r="I11" s="7">
        <v>4359</v>
      </c>
      <c r="J11" s="7">
        <v>4239.000000000002</v>
      </c>
      <c r="K11" s="38">
        <f t="shared" si="0"/>
        <v>-2.7529249827941804</v>
      </c>
    </row>
    <row r="12" spans="1:11" ht="19.5" customHeight="1">
      <c r="A12" s="35" t="s">
        <v>91</v>
      </c>
      <c r="B12" s="32">
        <v>12253.052285809394</v>
      </c>
      <c r="C12" s="32">
        <v>11926.385384706666</v>
      </c>
      <c r="D12" s="32">
        <v>12296.0351699352</v>
      </c>
      <c r="E12" s="32">
        <v>13086</v>
      </c>
      <c r="F12" s="32">
        <v>18381.00000000006</v>
      </c>
      <c r="G12" s="32">
        <v>16118.726190476176</v>
      </c>
      <c r="H12" s="32">
        <v>17098.999999999978</v>
      </c>
      <c r="I12" s="32">
        <v>17039</v>
      </c>
      <c r="J12" s="32">
        <v>17144.000000000004</v>
      </c>
      <c r="K12" s="33">
        <f t="shared" si="0"/>
        <v>0.6162333470274284</v>
      </c>
    </row>
    <row r="13" spans="1:11" ht="19.5" customHeight="1">
      <c r="A13" s="36" t="s">
        <v>92</v>
      </c>
      <c r="B13" s="7">
        <v>3644.9999999999955</v>
      </c>
      <c r="C13" s="7">
        <v>4023.0000000000014</v>
      </c>
      <c r="D13" s="7">
        <v>3875.999999999998</v>
      </c>
      <c r="E13" s="7">
        <v>3853</v>
      </c>
      <c r="F13" s="7">
        <v>4761.000000000005</v>
      </c>
      <c r="G13" s="7">
        <v>5314.666666666662</v>
      </c>
      <c r="H13" s="7">
        <v>5467.000000000005</v>
      </c>
      <c r="I13" s="7">
        <v>5168</v>
      </c>
      <c r="J13" s="7">
        <v>5924.999999999998</v>
      </c>
      <c r="K13" s="38">
        <f t="shared" si="0"/>
        <v>14.647832817337436</v>
      </c>
    </row>
    <row r="14" spans="1:11" ht="19.5" customHeight="1">
      <c r="A14" s="35" t="s">
        <v>93</v>
      </c>
      <c r="B14" s="32">
        <v>9118.20030345471</v>
      </c>
      <c r="C14" s="32">
        <v>10228.17258643573</v>
      </c>
      <c r="D14" s="32">
        <v>9960.2043159739</v>
      </c>
      <c r="E14" s="32">
        <v>12142</v>
      </c>
      <c r="F14" s="32">
        <v>15111.000000000035</v>
      </c>
      <c r="G14" s="32">
        <v>15399.666666666666</v>
      </c>
      <c r="H14" s="32">
        <v>15587</v>
      </c>
      <c r="I14" s="32">
        <v>14248</v>
      </c>
      <c r="J14" s="32">
        <v>15160.999999999995</v>
      </c>
      <c r="K14" s="33">
        <f t="shared" si="0"/>
        <v>6.407916900617594</v>
      </c>
    </row>
    <row r="15" spans="1:11" ht="19.5" customHeight="1">
      <c r="A15" s="36" t="s">
        <v>94</v>
      </c>
      <c r="B15" s="7">
        <v>1950.0000000000005</v>
      </c>
      <c r="C15" s="7">
        <v>1857.1666666666677</v>
      </c>
      <c r="D15" s="7">
        <v>1838.857142857143</v>
      </c>
      <c r="E15" s="7">
        <v>1693</v>
      </c>
      <c r="F15" s="7">
        <v>2005.0000000000018</v>
      </c>
      <c r="G15" s="7">
        <v>2089</v>
      </c>
      <c r="H15" s="7">
        <v>1823.9999999999995</v>
      </c>
      <c r="I15" s="7">
        <v>1983</v>
      </c>
      <c r="J15" s="7">
        <v>1991.0000000000002</v>
      </c>
      <c r="K15" s="38">
        <f t="shared" si="0"/>
        <v>0.4034291477559293</v>
      </c>
    </row>
    <row r="16" spans="1:11" ht="19.5" customHeight="1">
      <c r="A16" s="35" t="s">
        <v>95</v>
      </c>
      <c r="B16" s="32">
        <v>1510.0000000000005</v>
      </c>
      <c r="C16" s="32">
        <v>1487</v>
      </c>
      <c r="D16" s="32">
        <v>1548</v>
      </c>
      <c r="E16" s="32">
        <v>1611</v>
      </c>
      <c r="F16" s="32">
        <v>1563.0000000000007</v>
      </c>
      <c r="G16" s="32">
        <v>1635</v>
      </c>
      <c r="H16" s="32">
        <v>1758.0000000000002</v>
      </c>
      <c r="I16" s="32">
        <v>1798</v>
      </c>
      <c r="J16" s="32">
        <v>1861</v>
      </c>
      <c r="K16" s="33">
        <f t="shared" si="0"/>
        <v>3.503893214682985</v>
      </c>
    </row>
    <row r="17" spans="1:11" ht="19.5" customHeight="1">
      <c r="A17" s="36" t="s">
        <v>96</v>
      </c>
      <c r="B17" s="7">
        <v>918.0000000000006</v>
      </c>
      <c r="C17" s="7">
        <v>775.0000000000006</v>
      </c>
      <c r="D17" s="7">
        <v>812</v>
      </c>
      <c r="E17" s="7">
        <v>790</v>
      </c>
      <c r="F17" s="7">
        <v>1140.000000000001</v>
      </c>
      <c r="G17" s="37">
        <v>786.0000000000002</v>
      </c>
      <c r="H17" s="37">
        <v>805.9999999999993</v>
      </c>
      <c r="I17" s="37">
        <v>731</v>
      </c>
      <c r="J17" s="37">
        <v>880.0000000000003</v>
      </c>
      <c r="K17" s="38">
        <f t="shared" si="0"/>
        <v>20.383036935704556</v>
      </c>
    </row>
    <row r="18" spans="1:11" ht="19.5" customHeight="1">
      <c r="A18" s="35" t="s">
        <v>97</v>
      </c>
      <c r="B18" s="32">
        <v>1260.7499999999993</v>
      </c>
      <c r="C18" s="32">
        <v>1385.0000000000002</v>
      </c>
      <c r="D18" s="32">
        <v>1432.8</v>
      </c>
      <c r="E18" s="32">
        <v>1489</v>
      </c>
      <c r="F18" s="32">
        <v>1733</v>
      </c>
      <c r="G18" s="32">
        <v>1614.0000000000007</v>
      </c>
      <c r="H18" s="32">
        <v>1679.999999999998</v>
      </c>
      <c r="I18" s="32">
        <v>1628</v>
      </c>
      <c r="J18" s="32">
        <v>1936.0000000000007</v>
      </c>
      <c r="K18" s="33">
        <f t="shared" si="0"/>
        <v>18.91891891891897</v>
      </c>
    </row>
    <row r="19" spans="1:11" ht="19.5" customHeight="1">
      <c r="A19" s="36" t="s">
        <v>98</v>
      </c>
      <c r="B19" s="7">
        <v>4444.333333333329</v>
      </c>
      <c r="C19" s="7">
        <v>4730.999999999997</v>
      </c>
      <c r="D19" s="7">
        <v>5055.000000000002</v>
      </c>
      <c r="E19" s="7">
        <v>4683</v>
      </c>
      <c r="F19" s="7">
        <v>5936.999999999992</v>
      </c>
      <c r="G19" s="7">
        <v>6537.6666666666615</v>
      </c>
      <c r="H19" s="7">
        <v>6943.999999999995</v>
      </c>
      <c r="I19" s="7">
        <v>6981</v>
      </c>
      <c r="J19" s="7">
        <v>6791.999999999995</v>
      </c>
      <c r="K19" s="38">
        <f t="shared" si="0"/>
        <v>-2.707348517404451</v>
      </c>
    </row>
    <row r="20" spans="1:11" ht="19.5" customHeight="1">
      <c r="A20" s="35" t="s">
        <v>99</v>
      </c>
      <c r="B20" s="32">
        <v>1762.7500000000002</v>
      </c>
      <c r="C20" s="32">
        <v>1896.7499999999993</v>
      </c>
      <c r="D20" s="32">
        <v>1490.2142857142858</v>
      </c>
      <c r="E20" s="32">
        <v>1584</v>
      </c>
      <c r="F20" s="32">
        <v>1615.9999999999993</v>
      </c>
      <c r="G20" s="32">
        <v>1668.3333333333326</v>
      </c>
      <c r="H20" s="32">
        <v>1703.9999999999998</v>
      </c>
      <c r="I20" s="32">
        <v>1783</v>
      </c>
      <c r="J20" s="32">
        <v>1846.9999999999998</v>
      </c>
      <c r="K20" s="33">
        <f t="shared" si="0"/>
        <v>3.58945597307907</v>
      </c>
    </row>
    <row r="21" spans="1:11" ht="19.5" customHeight="1">
      <c r="A21" s="36" t="s">
        <v>100</v>
      </c>
      <c r="B21" s="7">
        <v>530.0000000000002</v>
      </c>
      <c r="C21" s="7">
        <v>580.9999999999997</v>
      </c>
      <c r="D21" s="7">
        <v>691.9999999999999</v>
      </c>
      <c r="E21" s="7">
        <v>840</v>
      </c>
      <c r="F21" s="7">
        <v>899.9999999999999</v>
      </c>
      <c r="G21" s="37">
        <v>806.3333333333339</v>
      </c>
      <c r="H21" s="37">
        <v>1018.9999999999994</v>
      </c>
      <c r="I21" s="37">
        <v>980</v>
      </c>
      <c r="J21" s="37">
        <v>1022.0000000000002</v>
      </c>
      <c r="K21" s="38">
        <f t="shared" si="0"/>
        <v>4.285714285714315</v>
      </c>
    </row>
    <row r="22" spans="1:11" ht="19.5" customHeight="1">
      <c r="A22" s="35" t="s">
        <v>101</v>
      </c>
      <c r="B22" s="32">
        <v>473.0000000000001</v>
      </c>
      <c r="C22" s="32">
        <v>435.49999999999994</v>
      </c>
      <c r="D22" s="32">
        <v>505</v>
      </c>
      <c r="E22" s="32">
        <v>525</v>
      </c>
      <c r="F22" s="32">
        <v>688.9999999999998</v>
      </c>
      <c r="G22" s="32">
        <v>694.3333333333335</v>
      </c>
      <c r="H22" s="32">
        <v>1025.0000000000002</v>
      </c>
      <c r="I22" s="32">
        <v>702</v>
      </c>
      <c r="J22" s="32">
        <v>683</v>
      </c>
      <c r="K22" s="33">
        <f t="shared" si="0"/>
        <v>-2.7065527065527117</v>
      </c>
    </row>
    <row r="23" spans="1:11" ht="19.5" customHeight="1">
      <c r="A23" s="36" t="s">
        <v>102</v>
      </c>
      <c r="B23" s="7">
        <v>1055.2168803418822</v>
      </c>
      <c r="C23" s="7">
        <v>1074.266463414635</v>
      </c>
      <c r="D23" s="7">
        <v>985.5893939393925</v>
      </c>
      <c r="E23" s="7">
        <v>1003.5105336105349</v>
      </c>
      <c r="F23" s="7">
        <v>3928.999999999998</v>
      </c>
      <c r="G23" s="7">
        <v>1881.9999999999998</v>
      </c>
      <c r="H23" s="7">
        <v>1421.0000000000002</v>
      </c>
      <c r="I23" s="7">
        <v>1673</v>
      </c>
      <c r="J23" s="7">
        <v>1445.9999999999993</v>
      </c>
      <c r="K23" s="38">
        <f t="shared" si="0"/>
        <v>-13.568439928272602</v>
      </c>
    </row>
    <row r="24" spans="1:11" ht="19.5" customHeight="1">
      <c r="A24" s="136" t="s">
        <v>13</v>
      </c>
      <c r="B24" s="110">
        <v>50975.168712030616</v>
      </c>
      <c r="C24" s="110">
        <v>52523.75300598579</v>
      </c>
      <c r="D24" s="110">
        <v>52783.1745841442</v>
      </c>
      <c r="E24" s="110">
        <v>55892</v>
      </c>
      <c r="F24" s="110">
        <v>71890.00000000007</v>
      </c>
      <c r="G24" s="110">
        <v>70864.05952380948</v>
      </c>
      <c r="H24" s="110">
        <v>71873.99999999997</v>
      </c>
      <c r="I24" s="110">
        <v>71371</v>
      </c>
      <c r="J24" s="110">
        <v>72940</v>
      </c>
      <c r="K24" s="111">
        <f>+(J24/I24-1)*100</f>
        <v>2.1983718877415237</v>
      </c>
    </row>
    <row r="25" spans="1:11" ht="19.5" customHeight="1">
      <c r="A25" s="91" t="s">
        <v>177</v>
      </c>
      <c r="B25" s="12"/>
      <c r="C25" s="12"/>
      <c r="D25" s="12"/>
      <c r="E25" s="28"/>
      <c r="F25" s="28"/>
      <c r="G25" s="28"/>
      <c r="H25" s="28"/>
      <c r="I25" s="28"/>
      <c r="J25" s="28"/>
      <c r="K25" s="28"/>
    </row>
    <row r="26" spans="9:16" ht="15">
      <c r="I26" s="57"/>
      <c r="J26" s="57"/>
      <c r="N26" s="103"/>
      <c r="P26" s="57"/>
    </row>
    <row r="27" spans="8:16" ht="28.5" customHeight="1">
      <c r="H27" s="78"/>
      <c r="I27" s="78"/>
      <c r="J27" s="78"/>
      <c r="N27" s="104"/>
      <c r="P27" s="57"/>
    </row>
    <row r="28" spans="8:16" ht="15">
      <c r="H28" s="78"/>
      <c r="I28" s="78"/>
      <c r="J28" s="78"/>
      <c r="N28" s="103"/>
      <c r="P28" s="57"/>
    </row>
    <row r="29" spans="8:10" ht="15">
      <c r="H29" s="78"/>
      <c r="I29" s="78"/>
      <c r="J29" s="78"/>
    </row>
  </sheetData>
  <sheetProtection/>
  <mergeCells count="4">
    <mergeCell ref="A4:A5"/>
    <mergeCell ref="B4:J4"/>
    <mergeCell ref="K4:K5"/>
    <mergeCell ref="A2:K2"/>
  </mergeCells>
  <printOptions/>
  <pageMargins left="0.31875" right="0.7086614173228347" top="0.7480314960629921" bottom="0.7480314960629921" header="0.31496062992125984" footer="0.31496062992125984"/>
  <pageSetup fitToHeight="1" fitToWidth="1" horizontalDpi="600" verticalDpi="600" orientation="portrait" paperSize="9" scale="38" r:id="rId3"/>
  <headerFooter>
    <oddHeader>&amp;C&amp;G</oddHeader>
  </headerFooter>
  <drawing r:id="rId1"/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0"/>
  <sheetViews>
    <sheetView showGridLines="0" view="pageLayout" workbookViewId="0" topLeftCell="A1">
      <selection activeCell="G28" sqref="G28"/>
    </sheetView>
  </sheetViews>
  <sheetFormatPr defaultColWidth="9.140625" defaultRowHeight="15"/>
  <cols>
    <col min="1" max="1" width="89.421875" style="0" customWidth="1"/>
    <col min="2" max="10" width="15.7109375" style="0" customWidth="1"/>
    <col min="11" max="11" width="15.28125" style="0" customWidth="1"/>
    <col min="13" max="13" width="10.8515625" style="0" bestFit="1" customWidth="1"/>
    <col min="14" max="14" width="19.57421875" style="0" customWidth="1"/>
  </cols>
  <sheetData>
    <row r="2" spans="1:11" ht="15.75">
      <c r="A2" s="184" t="s">
        <v>203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4" spans="1:11" ht="24" customHeight="1">
      <c r="A4" s="150" t="s">
        <v>84</v>
      </c>
      <c r="B4" s="152" t="s">
        <v>135</v>
      </c>
      <c r="C4" s="153"/>
      <c r="D4" s="153"/>
      <c r="E4" s="153"/>
      <c r="F4" s="153"/>
      <c r="G4" s="153"/>
      <c r="H4" s="153"/>
      <c r="I4" s="153"/>
      <c r="J4" s="154"/>
      <c r="K4" s="168" t="s">
        <v>166</v>
      </c>
    </row>
    <row r="5" spans="1:11" ht="24" customHeight="1">
      <c r="A5" s="151"/>
      <c r="B5" s="112">
        <v>2013</v>
      </c>
      <c r="C5" s="113">
        <v>2014</v>
      </c>
      <c r="D5" s="113">
        <v>2015</v>
      </c>
      <c r="E5" s="113">
        <v>2016</v>
      </c>
      <c r="F5" s="113">
        <v>2017</v>
      </c>
      <c r="G5" s="113">
        <v>2018</v>
      </c>
      <c r="H5" s="113">
        <v>2019</v>
      </c>
      <c r="I5" s="113">
        <v>2020</v>
      </c>
      <c r="J5" s="124">
        <v>2021</v>
      </c>
      <c r="K5" s="169"/>
    </row>
    <row r="6" spans="1:11" ht="19.5" customHeight="1">
      <c r="A6" s="31" t="s">
        <v>85</v>
      </c>
      <c r="B6" s="32">
        <v>2992731.973</v>
      </c>
      <c r="C6" s="32">
        <v>4037680.435</v>
      </c>
      <c r="D6" s="32">
        <v>684168.9979999999</v>
      </c>
      <c r="E6" s="39">
        <v>639335</v>
      </c>
      <c r="F6" s="39">
        <v>770875.4779999998</v>
      </c>
      <c r="G6" s="39">
        <v>774669.5559999997</v>
      </c>
      <c r="H6" s="39">
        <v>857178.842</v>
      </c>
      <c r="I6" s="39">
        <v>649206.773</v>
      </c>
      <c r="J6" s="39">
        <v>904590.4490000001</v>
      </c>
      <c r="K6" s="61">
        <f aca="true" t="shared" si="0" ref="K6:K23">+(J6/I6-1)*100</f>
        <v>39.33780216430367</v>
      </c>
    </row>
    <row r="7" spans="1:11" ht="19.5" customHeight="1">
      <c r="A7" s="34" t="s">
        <v>86</v>
      </c>
      <c r="B7" s="7">
        <v>183709.58900000007</v>
      </c>
      <c r="C7" s="7">
        <v>229440.30999999997</v>
      </c>
      <c r="D7" s="7">
        <v>346840.328</v>
      </c>
      <c r="E7" s="17">
        <v>355477</v>
      </c>
      <c r="F7" s="17">
        <v>323429.4689999999</v>
      </c>
      <c r="G7" s="17">
        <v>435935.14900000003</v>
      </c>
      <c r="H7" s="17">
        <v>484774.393</v>
      </c>
      <c r="I7" s="17">
        <v>437021.722</v>
      </c>
      <c r="J7" s="17">
        <v>499964.815</v>
      </c>
      <c r="K7" s="62">
        <f t="shared" si="0"/>
        <v>14.402737857501746</v>
      </c>
    </row>
    <row r="8" spans="1:11" ht="19.5" customHeight="1">
      <c r="A8" s="31" t="s">
        <v>87</v>
      </c>
      <c r="B8" s="32">
        <v>19193164.611618087</v>
      </c>
      <c r="C8" s="32">
        <v>19383735.120914284</v>
      </c>
      <c r="D8" s="32">
        <v>23569841.364063837</v>
      </c>
      <c r="E8" s="39">
        <v>23752028</v>
      </c>
      <c r="F8" s="39">
        <v>23481177.68705</v>
      </c>
      <c r="G8" s="39">
        <v>27219362.286640003</v>
      </c>
      <c r="H8" s="39">
        <v>28320627.339999992</v>
      </c>
      <c r="I8" s="39">
        <v>24284674.261</v>
      </c>
      <c r="J8" s="39">
        <v>27311307.117</v>
      </c>
      <c r="K8" s="61">
        <f t="shared" si="0"/>
        <v>12.46313960595562</v>
      </c>
    </row>
    <row r="9" spans="1:11" ht="19.5" customHeight="1">
      <c r="A9" s="34" t="s">
        <v>88</v>
      </c>
      <c r="B9" s="7">
        <v>9542031.933</v>
      </c>
      <c r="C9" s="7">
        <v>9599751.141</v>
      </c>
      <c r="D9" s="7">
        <v>10322604.160000002</v>
      </c>
      <c r="E9" s="17">
        <v>8816636</v>
      </c>
      <c r="F9" s="17">
        <v>11678277.825999998</v>
      </c>
      <c r="G9" s="17">
        <v>12718589.767000003</v>
      </c>
      <c r="H9" s="17">
        <v>20019160.992999993</v>
      </c>
      <c r="I9" s="17">
        <v>10521316.141</v>
      </c>
      <c r="J9" s="17">
        <v>12462818.392000003</v>
      </c>
      <c r="K9" s="62">
        <f t="shared" si="0"/>
        <v>18.453035960342046</v>
      </c>
    </row>
    <row r="10" spans="1:13" ht="19.5" customHeight="1">
      <c r="A10" s="31" t="s">
        <v>89</v>
      </c>
      <c r="B10" s="32">
        <v>2528790.863</v>
      </c>
      <c r="C10" s="32">
        <v>2311396.565</v>
      </c>
      <c r="D10" s="32">
        <v>2303255.347</v>
      </c>
      <c r="E10" s="39">
        <v>2462697</v>
      </c>
      <c r="F10" s="39">
        <v>2295505.2120000003</v>
      </c>
      <c r="G10" s="39">
        <v>2310235.73533</v>
      </c>
      <c r="H10" s="39">
        <v>2638232.8360000006</v>
      </c>
      <c r="I10" s="39">
        <v>1970605.533</v>
      </c>
      <c r="J10" s="39">
        <v>1989141.844</v>
      </c>
      <c r="K10" s="61">
        <f t="shared" si="0"/>
        <v>0.9406403610255243</v>
      </c>
      <c r="M10" s="21"/>
    </row>
    <row r="11" spans="1:11" ht="19.5" customHeight="1">
      <c r="A11" s="34" t="s">
        <v>90</v>
      </c>
      <c r="B11" s="7">
        <v>25325741.127299987</v>
      </c>
      <c r="C11" s="7">
        <v>23084901.978000004</v>
      </c>
      <c r="D11" s="7">
        <v>17580668.895</v>
      </c>
      <c r="E11" s="17">
        <v>30083908</v>
      </c>
      <c r="F11" s="17">
        <v>27403075.339999977</v>
      </c>
      <c r="G11" s="17">
        <v>23211470.586333327</v>
      </c>
      <c r="H11" s="17">
        <v>22703410.15100001</v>
      </c>
      <c r="I11" s="17">
        <v>18542684.917</v>
      </c>
      <c r="J11" s="17">
        <v>15179515.456999997</v>
      </c>
      <c r="K11" s="62">
        <f t="shared" si="0"/>
        <v>-18.13744597966305</v>
      </c>
    </row>
    <row r="12" spans="1:11" ht="19.5" customHeight="1">
      <c r="A12" s="31" t="s">
        <v>91</v>
      </c>
      <c r="B12" s="32">
        <v>93843060.0351068</v>
      </c>
      <c r="C12" s="32">
        <v>96136940.04953451</v>
      </c>
      <c r="D12" s="32">
        <v>95316424.91387375</v>
      </c>
      <c r="E12" s="39">
        <v>96594964</v>
      </c>
      <c r="F12" s="39">
        <v>111557228.56088422</v>
      </c>
      <c r="G12" s="39">
        <v>127343039.47685158</v>
      </c>
      <c r="H12" s="39">
        <v>160944991.12199986</v>
      </c>
      <c r="I12" s="39">
        <v>107952894.319</v>
      </c>
      <c r="J12" s="39">
        <v>122652943.48600005</v>
      </c>
      <c r="K12" s="61">
        <f t="shared" si="0"/>
        <v>13.61709591922704</v>
      </c>
    </row>
    <row r="13" spans="1:11" ht="19.5" customHeight="1">
      <c r="A13" s="34" t="s">
        <v>92</v>
      </c>
      <c r="B13" s="7">
        <v>17417793.946749996</v>
      </c>
      <c r="C13" s="7">
        <v>17620311.15</v>
      </c>
      <c r="D13" s="7">
        <v>17848562.735999994</v>
      </c>
      <c r="E13" s="17">
        <v>19029663</v>
      </c>
      <c r="F13" s="17">
        <v>21365721.313960005</v>
      </c>
      <c r="G13" s="17">
        <v>24368103.43333334</v>
      </c>
      <c r="H13" s="17">
        <v>22774799.68500001</v>
      </c>
      <c r="I13" s="17">
        <v>16657990.304</v>
      </c>
      <c r="J13" s="17">
        <v>17437298.979</v>
      </c>
      <c r="K13" s="62">
        <f t="shared" si="0"/>
        <v>4.678287481130705</v>
      </c>
    </row>
    <row r="14" spans="1:11" ht="19.5" customHeight="1">
      <c r="A14" s="31" t="s">
        <v>93</v>
      </c>
      <c r="B14" s="32">
        <v>33923714.603703626</v>
      </c>
      <c r="C14" s="32">
        <v>26267162.620927442</v>
      </c>
      <c r="D14" s="32">
        <v>32488615.003198866</v>
      </c>
      <c r="E14" s="39">
        <v>31660031</v>
      </c>
      <c r="F14" s="39">
        <v>30529259.099999987</v>
      </c>
      <c r="G14" s="39">
        <v>33999555.46249995</v>
      </c>
      <c r="H14" s="39">
        <v>32565397.550000034</v>
      </c>
      <c r="I14" s="39">
        <v>16346953.934</v>
      </c>
      <c r="J14" s="39">
        <v>11427892.64652001</v>
      </c>
      <c r="K14" s="61">
        <f t="shared" si="0"/>
        <v>-30.091607937114475</v>
      </c>
    </row>
    <row r="15" spans="1:11" ht="19.5" customHeight="1">
      <c r="A15" s="34" t="s">
        <v>94</v>
      </c>
      <c r="B15" s="7">
        <v>12695190.28766666</v>
      </c>
      <c r="C15" s="7">
        <v>12790408.349333335</v>
      </c>
      <c r="D15" s="7">
        <v>12230952.53114286</v>
      </c>
      <c r="E15" s="17">
        <v>11679359</v>
      </c>
      <c r="F15" s="17">
        <v>11265941.347000008</v>
      </c>
      <c r="G15" s="17">
        <v>9910645.632333333</v>
      </c>
      <c r="H15" s="17">
        <v>10168334.516000003</v>
      </c>
      <c r="I15" s="17">
        <v>9509958.681</v>
      </c>
      <c r="J15" s="17">
        <v>9764068.742135836</v>
      </c>
      <c r="K15" s="62">
        <f t="shared" si="0"/>
        <v>2.672041695023597</v>
      </c>
    </row>
    <row r="16" spans="1:11" ht="19.5" customHeight="1">
      <c r="A16" s="31" t="s">
        <v>95</v>
      </c>
      <c r="B16" s="32">
        <v>18454416.174</v>
      </c>
      <c r="C16" s="32">
        <v>18659897.617</v>
      </c>
      <c r="D16" s="32">
        <v>17977143.238999996</v>
      </c>
      <c r="E16" s="39">
        <v>17945800</v>
      </c>
      <c r="F16" s="39">
        <v>17343850.873410005</v>
      </c>
      <c r="G16" s="39">
        <v>16290789.416999998</v>
      </c>
      <c r="H16" s="39">
        <v>16827208.213999994</v>
      </c>
      <c r="I16" s="39">
        <v>16656246.291</v>
      </c>
      <c r="J16" s="39">
        <v>15592644.119999997</v>
      </c>
      <c r="K16" s="61">
        <f t="shared" si="0"/>
        <v>-6.385605450459186</v>
      </c>
    </row>
    <row r="17" spans="1:11" ht="19.5" customHeight="1">
      <c r="A17" s="34" t="s">
        <v>96</v>
      </c>
      <c r="B17" s="7">
        <v>4173982.450000006</v>
      </c>
      <c r="C17" s="7">
        <v>3745271.5010000006</v>
      </c>
      <c r="D17" s="7">
        <v>6745804.952999999</v>
      </c>
      <c r="E17" s="17">
        <v>4251936</v>
      </c>
      <c r="F17" s="17">
        <v>1135038.9931299996</v>
      </c>
      <c r="G17" s="17">
        <v>1834602.1896666659</v>
      </c>
      <c r="H17" s="17">
        <v>3391469.2770000007</v>
      </c>
      <c r="I17" s="17">
        <v>4411640.345</v>
      </c>
      <c r="J17" s="17">
        <v>3087290.754999999</v>
      </c>
      <c r="K17" s="62">
        <f t="shared" si="0"/>
        <v>-30.019436908563335</v>
      </c>
    </row>
    <row r="18" spans="1:11" ht="19.5" customHeight="1">
      <c r="A18" s="31" t="s">
        <v>97</v>
      </c>
      <c r="B18" s="32">
        <v>2145511.978909999</v>
      </c>
      <c r="C18" s="32">
        <v>2844000.543</v>
      </c>
      <c r="D18" s="32">
        <v>2911563.6769999987</v>
      </c>
      <c r="E18" s="39">
        <v>2776974</v>
      </c>
      <c r="F18" s="39">
        <v>2797907.8119999995</v>
      </c>
      <c r="G18" s="39">
        <v>2489606.4299999997</v>
      </c>
      <c r="H18" s="39">
        <v>2995177.572</v>
      </c>
      <c r="I18" s="39">
        <v>2126052.847</v>
      </c>
      <c r="J18" s="39">
        <v>2575672.4129999997</v>
      </c>
      <c r="K18" s="61">
        <f t="shared" si="0"/>
        <v>21.14808983391181</v>
      </c>
    </row>
    <row r="19" spans="1:11" ht="19.5" customHeight="1">
      <c r="A19" s="34" t="s">
        <v>98</v>
      </c>
      <c r="B19" s="7">
        <v>6868071.168000001</v>
      </c>
      <c r="C19" s="7">
        <v>6583511.450999997</v>
      </c>
      <c r="D19" s="7">
        <v>7813627.363999997</v>
      </c>
      <c r="E19" s="17">
        <v>8482799</v>
      </c>
      <c r="F19" s="17">
        <v>9852304.257999998</v>
      </c>
      <c r="G19" s="17">
        <v>9511036.666666672</v>
      </c>
      <c r="H19" s="17">
        <v>7925680.185000006</v>
      </c>
      <c r="I19" s="17">
        <v>3735343.796</v>
      </c>
      <c r="J19" s="17">
        <v>6141842.315999998</v>
      </c>
      <c r="K19" s="62">
        <f t="shared" si="0"/>
        <v>64.42508779451576</v>
      </c>
    </row>
    <row r="20" spans="1:11" ht="19.5" customHeight="1">
      <c r="A20" s="31" t="s">
        <v>99</v>
      </c>
      <c r="B20" s="32">
        <v>1373521.6042600002</v>
      </c>
      <c r="C20" s="32">
        <v>1321297.3769399999</v>
      </c>
      <c r="D20" s="32">
        <v>1281475.6228571427</v>
      </c>
      <c r="E20" s="39">
        <v>1242496</v>
      </c>
      <c r="F20" s="39">
        <v>1305202.179</v>
      </c>
      <c r="G20" s="39">
        <v>1301774.5866666667</v>
      </c>
      <c r="H20" s="39">
        <v>1122198.2870000007</v>
      </c>
      <c r="I20" s="39">
        <v>933550.897</v>
      </c>
      <c r="J20" s="39">
        <v>1227599.418</v>
      </c>
      <c r="K20" s="61">
        <f t="shared" si="0"/>
        <v>31.497856404501977</v>
      </c>
    </row>
    <row r="21" spans="1:11" ht="19.5" customHeight="1">
      <c r="A21" s="34" t="s">
        <v>100</v>
      </c>
      <c r="B21" s="7">
        <v>805658.2229999998</v>
      </c>
      <c r="C21" s="7">
        <v>912730.5070000002</v>
      </c>
      <c r="D21" s="7">
        <v>947091.8904999997</v>
      </c>
      <c r="E21" s="17">
        <v>1126879</v>
      </c>
      <c r="F21" s="17">
        <v>1300416.772</v>
      </c>
      <c r="G21" s="17">
        <v>1371221.3770000006</v>
      </c>
      <c r="H21" s="17">
        <v>1593627.8239999998</v>
      </c>
      <c r="I21" s="17">
        <v>1308698.746</v>
      </c>
      <c r="J21" s="17">
        <v>1765129.3559999987</v>
      </c>
      <c r="K21" s="62">
        <f t="shared" si="0"/>
        <v>34.876675124436815</v>
      </c>
    </row>
    <row r="22" spans="1:11" ht="19.5" customHeight="1">
      <c r="A22" s="31" t="s">
        <v>101</v>
      </c>
      <c r="B22" s="32">
        <v>502078.1869999997</v>
      </c>
      <c r="C22" s="32">
        <v>548167.993</v>
      </c>
      <c r="D22" s="32">
        <v>529703.4100000003</v>
      </c>
      <c r="E22" s="39">
        <v>591047</v>
      </c>
      <c r="F22" s="39">
        <v>1022988.8969999998</v>
      </c>
      <c r="G22" s="39">
        <v>962035.3603333333</v>
      </c>
      <c r="H22" s="39">
        <v>1337663.845</v>
      </c>
      <c r="I22" s="39">
        <v>253170.878</v>
      </c>
      <c r="J22" s="39">
        <v>424317.6235</v>
      </c>
      <c r="K22" s="61">
        <f t="shared" si="0"/>
        <v>67.60127659706579</v>
      </c>
    </row>
    <row r="23" spans="1:11" ht="19.5" customHeight="1">
      <c r="A23" s="34" t="s">
        <v>102</v>
      </c>
      <c r="B23" s="7">
        <v>629998.4447222225</v>
      </c>
      <c r="C23" s="7">
        <v>676704.8756016261</v>
      </c>
      <c r="D23" s="7">
        <v>663429.9074242415</v>
      </c>
      <c r="E23" s="17">
        <v>744321</v>
      </c>
      <c r="F23" s="17">
        <v>826192.4680000002</v>
      </c>
      <c r="G23" s="17">
        <v>1055522.2780000004</v>
      </c>
      <c r="H23" s="17">
        <v>1073683.7279999994</v>
      </c>
      <c r="I23" s="17">
        <v>596253.306</v>
      </c>
      <c r="J23" s="17">
        <v>895510.0599999992</v>
      </c>
      <c r="K23" s="62">
        <f t="shared" si="0"/>
        <v>50.18953370801089</v>
      </c>
    </row>
    <row r="24" spans="1:11" ht="19.5" customHeight="1">
      <c r="A24" s="136" t="s">
        <v>13</v>
      </c>
      <c r="B24" s="110">
        <v>252599167.20003852</v>
      </c>
      <c r="C24" s="110">
        <v>246753309.58425125</v>
      </c>
      <c r="D24" s="110">
        <v>251561774.34006068</v>
      </c>
      <c r="E24" s="110">
        <v>262236350</v>
      </c>
      <c r="F24" s="110">
        <v>276254393.5864343</v>
      </c>
      <c r="G24" s="110">
        <v>297108195.39065486</v>
      </c>
      <c r="H24" s="110">
        <v>337743616.3599999</v>
      </c>
      <c r="I24" s="110">
        <f>SUM(I6:I23)</f>
        <v>236894263.69099998</v>
      </c>
      <c r="J24" s="110">
        <v>251339547.98915586</v>
      </c>
      <c r="K24" s="137">
        <f>+(J24/I24-1)*100</f>
        <v>6.097777157237538</v>
      </c>
    </row>
    <row r="25" spans="1:11" ht="19.5" customHeight="1">
      <c r="A25" s="91" t="s">
        <v>177</v>
      </c>
      <c r="B25" s="12"/>
      <c r="C25" s="12"/>
      <c r="D25" s="12"/>
      <c r="E25" s="28"/>
      <c r="F25" s="28"/>
      <c r="G25" s="28"/>
      <c r="H25" s="28"/>
      <c r="I25" s="28"/>
      <c r="J25" s="28"/>
      <c r="K25" s="28"/>
    </row>
    <row r="26" spans="8:10" ht="15">
      <c r="H26" s="74"/>
      <c r="I26" s="74"/>
      <c r="J26" s="74"/>
    </row>
    <row r="27" spans="9:10" ht="15">
      <c r="I27" s="57"/>
      <c r="J27" s="57"/>
    </row>
    <row r="28" spans="10:17" ht="15">
      <c r="J28" s="57"/>
      <c r="N28" s="103"/>
      <c r="Q28" s="57"/>
    </row>
    <row r="29" spans="14:17" ht="30" customHeight="1">
      <c r="N29" s="104"/>
      <c r="Q29" s="57"/>
    </row>
    <row r="30" spans="14:17" ht="15">
      <c r="N30" s="103"/>
      <c r="Q30" s="57"/>
    </row>
  </sheetData>
  <sheetProtection/>
  <mergeCells count="4">
    <mergeCell ref="A4:A5"/>
    <mergeCell ref="B4:J4"/>
    <mergeCell ref="K4:K5"/>
    <mergeCell ref="A2:K2"/>
  </mergeCells>
  <printOptions/>
  <pageMargins left="0.33" right="0.7086614173228347" top="0.6764583333333334" bottom="0.7480314960629921" header="0.31496062992125984" footer="0.31496062992125984"/>
  <pageSetup fitToHeight="1" fitToWidth="1" horizontalDpi="600" verticalDpi="600" orientation="portrait" paperSize="9" scale="34" r:id="rId3"/>
  <headerFooter>
    <oddHeader>&amp;C&amp;G</oddHeader>
  </headerFooter>
  <drawing r:id="rId1"/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2:D26"/>
  <sheetViews>
    <sheetView showGridLines="0" view="pageLayout" workbookViewId="0" topLeftCell="A1">
      <selection activeCell="G12" sqref="G12"/>
    </sheetView>
  </sheetViews>
  <sheetFormatPr defaultColWidth="9.140625" defaultRowHeight="15"/>
  <cols>
    <col min="1" max="1" width="89.421875" style="0" customWidth="1"/>
    <col min="2" max="4" width="15.7109375" style="0" customWidth="1"/>
  </cols>
  <sheetData>
    <row r="2" spans="1:4" ht="15.75">
      <c r="A2" s="185" t="s">
        <v>204</v>
      </c>
      <c r="B2" s="185"/>
      <c r="C2" s="185"/>
      <c r="D2" s="185"/>
    </row>
    <row r="3" spans="1:4" ht="15">
      <c r="A3" s="18"/>
      <c r="B3" s="18"/>
      <c r="C3" s="18"/>
      <c r="D3" s="18"/>
    </row>
    <row r="4" spans="1:4" ht="24" customHeight="1">
      <c r="A4" s="160" t="s">
        <v>84</v>
      </c>
      <c r="B4" s="164" t="s">
        <v>24</v>
      </c>
      <c r="C4" s="173"/>
      <c r="D4" s="174" t="s">
        <v>27</v>
      </c>
    </row>
    <row r="5" spans="1:4" ht="24" customHeight="1">
      <c r="A5" s="151"/>
      <c r="B5" s="112" t="s">
        <v>25</v>
      </c>
      <c r="C5" s="116" t="s">
        <v>26</v>
      </c>
      <c r="D5" s="164"/>
    </row>
    <row r="6" spans="1:4" ht="19.5" customHeight="1">
      <c r="A6" s="31" t="s">
        <v>85</v>
      </c>
      <c r="B6" s="32">
        <v>331</v>
      </c>
      <c r="C6" s="32">
        <v>64</v>
      </c>
      <c r="D6" s="32">
        <f>SUM(B6:C6)</f>
        <v>395</v>
      </c>
    </row>
    <row r="7" spans="1:4" ht="19.5" customHeight="1">
      <c r="A7" s="34" t="s">
        <v>86</v>
      </c>
      <c r="B7" s="7">
        <v>105</v>
      </c>
      <c r="C7" s="7">
        <v>20</v>
      </c>
      <c r="D7" s="7">
        <f aca="true" t="shared" si="0" ref="D7:D23">SUM(B7:C7)</f>
        <v>125</v>
      </c>
    </row>
    <row r="8" spans="1:4" ht="19.5" customHeight="1">
      <c r="A8" s="31" t="s">
        <v>87</v>
      </c>
      <c r="B8" s="32">
        <v>6269</v>
      </c>
      <c r="C8" s="32">
        <v>3526</v>
      </c>
      <c r="D8" s="32">
        <f t="shared" si="0"/>
        <v>9795</v>
      </c>
    </row>
    <row r="9" spans="1:4" ht="19.5" customHeight="1">
      <c r="A9" s="34" t="s">
        <v>88</v>
      </c>
      <c r="B9" s="7">
        <v>851.9999999999999</v>
      </c>
      <c r="C9" s="7">
        <v>193.00000000000003</v>
      </c>
      <c r="D9" s="7">
        <f t="shared" si="0"/>
        <v>1045</v>
      </c>
    </row>
    <row r="10" spans="1:4" ht="19.5" customHeight="1">
      <c r="A10" s="31" t="s">
        <v>89</v>
      </c>
      <c r="B10" s="32">
        <v>448</v>
      </c>
      <c r="C10" s="32">
        <v>205</v>
      </c>
      <c r="D10" s="32">
        <f t="shared" si="0"/>
        <v>653</v>
      </c>
    </row>
    <row r="11" spans="1:4" ht="19.5" customHeight="1">
      <c r="A11" s="34" t="s">
        <v>90</v>
      </c>
      <c r="B11" s="7">
        <v>3700.9999999999986</v>
      </c>
      <c r="C11" s="7">
        <v>538.0000000000002</v>
      </c>
      <c r="D11" s="7">
        <f t="shared" si="0"/>
        <v>4238.999999999999</v>
      </c>
    </row>
    <row r="12" spans="1:4" ht="19.5" customHeight="1">
      <c r="A12" s="31" t="s">
        <v>91</v>
      </c>
      <c r="B12" s="32">
        <v>9481.999999999998</v>
      </c>
      <c r="C12" s="32">
        <v>7661.999999999997</v>
      </c>
      <c r="D12" s="32">
        <f t="shared" si="0"/>
        <v>17143.999999999996</v>
      </c>
    </row>
    <row r="13" spans="1:4" ht="19.5" customHeight="1">
      <c r="A13" s="34" t="s">
        <v>92</v>
      </c>
      <c r="B13" s="7">
        <v>4600.000000000002</v>
      </c>
      <c r="C13" s="7">
        <v>1325.0000000000002</v>
      </c>
      <c r="D13" s="7">
        <f t="shared" si="0"/>
        <v>5925.000000000002</v>
      </c>
    </row>
    <row r="14" spans="1:4" ht="19.5" customHeight="1">
      <c r="A14" s="31" t="s">
        <v>93</v>
      </c>
      <c r="B14" s="32">
        <v>7019.000000000003</v>
      </c>
      <c r="C14" s="32">
        <v>8141.999999999995</v>
      </c>
      <c r="D14" s="32">
        <f t="shared" si="0"/>
        <v>15160.999999999998</v>
      </c>
    </row>
    <row r="15" spans="1:4" ht="19.5" customHeight="1">
      <c r="A15" s="34" t="s">
        <v>94</v>
      </c>
      <c r="B15" s="7">
        <v>1215.0000000000002</v>
      </c>
      <c r="C15" s="7">
        <v>775.9999999999997</v>
      </c>
      <c r="D15" s="7">
        <f t="shared" si="0"/>
        <v>1991</v>
      </c>
    </row>
    <row r="16" spans="1:4" ht="19.5" customHeight="1">
      <c r="A16" s="31" t="s">
        <v>95</v>
      </c>
      <c r="B16" s="32">
        <v>730.0000000000001</v>
      </c>
      <c r="C16" s="32">
        <v>1131</v>
      </c>
      <c r="D16" s="32">
        <f t="shared" si="0"/>
        <v>1861</v>
      </c>
    </row>
    <row r="17" spans="1:4" ht="19.5" customHeight="1">
      <c r="A17" s="34" t="s">
        <v>96</v>
      </c>
      <c r="B17" s="7">
        <v>608</v>
      </c>
      <c r="C17" s="7">
        <v>271.99999999999983</v>
      </c>
      <c r="D17" s="7">
        <f t="shared" si="0"/>
        <v>879.9999999999998</v>
      </c>
    </row>
    <row r="18" spans="1:4" ht="19.5" customHeight="1">
      <c r="A18" s="31" t="s">
        <v>97</v>
      </c>
      <c r="B18" s="32">
        <v>1098.9999999999993</v>
      </c>
      <c r="C18" s="32">
        <v>836.9999999999987</v>
      </c>
      <c r="D18" s="32">
        <f t="shared" si="0"/>
        <v>1935.9999999999982</v>
      </c>
    </row>
    <row r="19" spans="1:4" ht="19.5" customHeight="1">
      <c r="A19" s="34" t="s">
        <v>98</v>
      </c>
      <c r="B19" s="7">
        <v>4258.999999999999</v>
      </c>
      <c r="C19" s="7">
        <v>2532.9999999999986</v>
      </c>
      <c r="D19" s="7">
        <f t="shared" si="0"/>
        <v>6791.999999999998</v>
      </c>
    </row>
    <row r="20" spans="1:4" ht="19.5" customHeight="1">
      <c r="A20" s="31" t="s">
        <v>99</v>
      </c>
      <c r="B20" s="32">
        <v>710.9999999999993</v>
      </c>
      <c r="C20" s="32">
        <v>1136.0000000000007</v>
      </c>
      <c r="D20" s="32">
        <f t="shared" si="0"/>
        <v>1847</v>
      </c>
    </row>
    <row r="21" spans="1:4" ht="19.5" customHeight="1">
      <c r="A21" s="34" t="s">
        <v>100</v>
      </c>
      <c r="B21" s="7">
        <v>262.00000000000017</v>
      </c>
      <c r="C21" s="7">
        <v>760.0000000000001</v>
      </c>
      <c r="D21" s="7">
        <f t="shared" si="0"/>
        <v>1022.0000000000002</v>
      </c>
    </row>
    <row r="22" spans="1:4" ht="19.5" customHeight="1">
      <c r="A22" s="31" t="s">
        <v>101</v>
      </c>
      <c r="B22" s="32">
        <v>382.00000000000006</v>
      </c>
      <c r="C22" s="32">
        <v>301</v>
      </c>
      <c r="D22" s="32">
        <f t="shared" si="0"/>
        <v>683</v>
      </c>
    </row>
    <row r="23" spans="1:4" ht="19.5" customHeight="1">
      <c r="A23" s="34" t="s">
        <v>102</v>
      </c>
      <c r="B23" s="7">
        <v>597.9999999999999</v>
      </c>
      <c r="C23" s="7">
        <v>848.0000000000001</v>
      </c>
      <c r="D23" s="7">
        <f t="shared" si="0"/>
        <v>1446</v>
      </c>
    </row>
    <row r="24" spans="1:4" ht="19.5" customHeight="1">
      <c r="A24" s="109" t="s">
        <v>13</v>
      </c>
      <c r="B24" s="110">
        <f>SUM(B6:B23)</f>
        <v>42671</v>
      </c>
      <c r="C24" s="110">
        <f>SUM(C6:C23)</f>
        <v>30268.999999999993</v>
      </c>
      <c r="D24" s="110">
        <f>SUM(D6:D23)</f>
        <v>72940</v>
      </c>
    </row>
    <row r="25" spans="1:4" ht="19.5" customHeight="1">
      <c r="A25" s="91" t="s">
        <v>168</v>
      </c>
      <c r="B25" s="12"/>
      <c r="C25" s="12"/>
      <c r="D25" s="12"/>
    </row>
    <row r="26" ht="15">
      <c r="D26" s="21"/>
    </row>
  </sheetData>
  <sheetProtection/>
  <mergeCells count="4">
    <mergeCell ref="A4:A5"/>
    <mergeCell ref="B4:C4"/>
    <mergeCell ref="D4:D5"/>
    <mergeCell ref="A2:D2"/>
  </mergeCells>
  <conditionalFormatting sqref="A24">
    <cfRule type="duplicateValues" priority="1" dxfId="30" stopIfTrue="1">
      <formula>AND(COUNTIF($A$24:$A$24,A24)&gt;1,NOT(ISBLANK(A24)))</formula>
    </cfRule>
  </conditionalFormatting>
  <printOptions/>
  <pageMargins left="0.4296875" right="0.7086614173228347" top="0.8965625" bottom="0.7480314960629921" header="0.31496062992125984" footer="0.31496062992125984"/>
  <pageSetup fitToHeight="1" fitToWidth="1" horizontalDpi="600" verticalDpi="600" orientation="portrait" scale="57" r:id="rId3"/>
  <headerFooter>
    <oddHeader>&amp;C&amp;G</oddHeader>
  </headerFooter>
  <drawing r:id="rId1"/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showGridLines="0" view="pageLayout" workbookViewId="0" topLeftCell="A1">
      <selection activeCell="A7" sqref="A7"/>
    </sheetView>
  </sheetViews>
  <sheetFormatPr defaultColWidth="9.140625" defaultRowHeight="15"/>
  <cols>
    <col min="1" max="1" width="89.57421875" style="0" customWidth="1"/>
    <col min="2" max="11" width="8.7109375" style="0" customWidth="1"/>
  </cols>
  <sheetData>
    <row r="2" spans="1:11" ht="15.75">
      <c r="A2" s="185" t="s">
        <v>205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4" customHeight="1">
      <c r="A4" s="160" t="s">
        <v>84</v>
      </c>
      <c r="B4" s="164" t="s">
        <v>2</v>
      </c>
      <c r="C4" s="186"/>
      <c r="D4" s="186"/>
      <c r="E4" s="186"/>
      <c r="F4" s="186"/>
      <c r="G4" s="186"/>
      <c r="H4" s="186"/>
      <c r="I4" s="186"/>
      <c r="J4" s="173"/>
      <c r="K4" s="163" t="s">
        <v>27</v>
      </c>
    </row>
    <row r="5" spans="1:11" ht="24" customHeight="1">
      <c r="A5" s="151"/>
      <c r="B5" s="138" t="s">
        <v>110</v>
      </c>
      <c r="C5" s="117" t="s">
        <v>111</v>
      </c>
      <c r="D5" s="113" t="s">
        <v>112</v>
      </c>
      <c r="E5" s="113" t="s">
        <v>215</v>
      </c>
      <c r="F5" s="113" t="s">
        <v>113</v>
      </c>
      <c r="G5" s="113" t="s">
        <v>216</v>
      </c>
      <c r="H5" s="113" t="s">
        <v>114</v>
      </c>
      <c r="I5" s="113" t="s">
        <v>115</v>
      </c>
      <c r="J5" s="116" t="s">
        <v>214</v>
      </c>
      <c r="K5" s="164"/>
    </row>
    <row r="6" spans="1:11" ht="19.5" customHeight="1">
      <c r="A6" s="31" t="s">
        <v>85</v>
      </c>
      <c r="B6" s="40">
        <v>28</v>
      </c>
      <c r="C6" s="40">
        <v>13</v>
      </c>
      <c r="D6" s="40">
        <v>1</v>
      </c>
      <c r="E6" s="40">
        <v>11</v>
      </c>
      <c r="F6" s="40">
        <v>5</v>
      </c>
      <c r="G6" s="40">
        <v>0</v>
      </c>
      <c r="H6" s="40">
        <v>26</v>
      </c>
      <c r="I6" s="40">
        <v>2</v>
      </c>
      <c r="J6" s="40">
        <v>0</v>
      </c>
      <c r="K6" s="66">
        <f>+B6+C6+D6+E6+F6+G6+H6+I6+J6</f>
        <v>86</v>
      </c>
    </row>
    <row r="7" spans="1:11" ht="19.5" customHeight="1">
      <c r="A7" s="34" t="s">
        <v>86</v>
      </c>
      <c r="B7" s="41">
        <v>0</v>
      </c>
      <c r="C7" s="42">
        <v>1</v>
      </c>
      <c r="D7" s="42">
        <v>0</v>
      </c>
      <c r="E7" s="42">
        <v>4</v>
      </c>
      <c r="F7" s="42">
        <v>0</v>
      </c>
      <c r="G7" s="42">
        <v>1</v>
      </c>
      <c r="H7" s="42">
        <v>8</v>
      </c>
      <c r="I7" s="42">
        <v>0</v>
      </c>
      <c r="J7" s="42">
        <v>0</v>
      </c>
      <c r="K7" s="67">
        <f aca="true" t="shared" si="0" ref="K7:K23">+B7+C7+D7+E7+F7+G7+H7+I7+J7</f>
        <v>14</v>
      </c>
    </row>
    <row r="8" spans="1:11" ht="19.5" customHeight="1">
      <c r="A8" s="31" t="s">
        <v>87</v>
      </c>
      <c r="B8" s="40">
        <v>120</v>
      </c>
      <c r="C8" s="40">
        <v>228</v>
      </c>
      <c r="D8" s="40">
        <v>30</v>
      </c>
      <c r="E8" s="40">
        <v>83</v>
      </c>
      <c r="F8" s="40">
        <v>34</v>
      </c>
      <c r="G8" s="40">
        <v>12</v>
      </c>
      <c r="H8" s="40">
        <v>537</v>
      </c>
      <c r="I8" s="40">
        <v>70</v>
      </c>
      <c r="J8" s="40">
        <v>4</v>
      </c>
      <c r="K8" s="66">
        <f t="shared" si="0"/>
        <v>1118</v>
      </c>
    </row>
    <row r="9" spans="1:11" ht="19.5" customHeight="1">
      <c r="A9" s="34" t="s">
        <v>88</v>
      </c>
      <c r="B9" s="70">
        <v>1</v>
      </c>
      <c r="C9" s="42">
        <v>5</v>
      </c>
      <c r="D9" s="42">
        <v>0</v>
      </c>
      <c r="E9" s="42">
        <v>4</v>
      </c>
      <c r="F9" s="42">
        <v>2</v>
      </c>
      <c r="G9" s="42">
        <v>0</v>
      </c>
      <c r="H9" s="42">
        <v>7</v>
      </c>
      <c r="I9" s="42">
        <v>0</v>
      </c>
      <c r="J9" s="42">
        <v>0</v>
      </c>
      <c r="K9" s="67">
        <f t="shared" si="0"/>
        <v>19</v>
      </c>
    </row>
    <row r="10" spans="1:11" ht="19.5" customHeight="1">
      <c r="A10" s="31" t="s">
        <v>89</v>
      </c>
      <c r="B10" s="40">
        <v>2</v>
      </c>
      <c r="C10" s="40">
        <v>4</v>
      </c>
      <c r="D10" s="40">
        <v>1</v>
      </c>
      <c r="E10" s="40">
        <v>6</v>
      </c>
      <c r="F10" s="40">
        <v>3</v>
      </c>
      <c r="G10" s="40">
        <v>0</v>
      </c>
      <c r="H10" s="40">
        <v>18</v>
      </c>
      <c r="I10" s="40">
        <v>2</v>
      </c>
      <c r="J10" s="40">
        <v>0</v>
      </c>
      <c r="K10" s="66">
        <f t="shared" si="0"/>
        <v>36</v>
      </c>
    </row>
    <row r="11" spans="1:11" ht="19.5" customHeight="1">
      <c r="A11" s="34" t="s">
        <v>90</v>
      </c>
      <c r="B11" s="70">
        <v>40</v>
      </c>
      <c r="C11" s="42">
        <v>53</v>
      </c>
      <c r="D11" s="42">
        <v>7</v>
      </c>
      <c r="E11" s="42">
        <v>101</v>
      </c>
      <c r="F11" s="42">
        <v>40</v>
      </c>
      <c r="G11" s="42">
        <v>6</v>
      </c>
      <c r="H11" s="42">
        <v>255</v>
      </c>
      <c r="I11" s="42">
        <v>7</v>
      </c>
      <c r="J11" s="42">
        <v>0</v>
      </c>
      <c r="K11" s="67">
        <f t="shared" si="0"/>
        <v>509</v>
      </c>
    </row>
    <row r="12" spans="1:11" ht="19.5" customHeight="1">
      <c r="A12" s="31" t="s">
        <v>91</v>
      </c>
      <c r="B12" s="40">
        <v>356</v>
      </c>
      <c r="C12" s="40">
        <v>853</v>
      </c>
      <c r="D12" s="40">
        <v>159</v>
      </c>
      <c r="E12" s="40">
        <v>407</v>
      </c>
      <c r="F12" s="40">
        <v>169</v>
      </c>
      <c r="G12" s="40">
        <v>50</v>
      </c>
      <c r="H12" s="40">
        <v>2237</v>
      </c>
      <c r="I12" s="40">
        <v>283</v>
      </c>
      <c r="J12" s="40">
        <v>56</v>
      </c>
      <c r="K12" s="66">
        <f t="shared" si="0"/>
        <v>4570</v>
      </c>
    </row>
    <row r="13" spans="1:11" ht="19.5" customHeight="1">
      <c r="A13" s="34" t="s">
        <v>92</v>
      </c>
      <c r="B13" s="70">
        <v>66</v>
      </c>
      <c r="C13" s="42">
        <v>52</v>
      </c>
      <c r="D13" s="42">
        <v>3</v>
      </c>
      <c r="E13" s="42">
        <v>48</v>
      </c>
      <c r="F13" s="42">
        <v>18</v>
      </c>
      <c r="G13" s="42">
        <v>0</v>
      </c>
      <c r="H13" s="42">
        <v>114</v>
      </c>
      <c r="I13" s="42">
        <v>17</v>
      </c>
      <c r="J13" s="42">
        <v>1</v>
      </c>
      <c r="K13" s="67">
        <f t="shared" si="0"/>
        <v>319</v>
      </c>
    </row>
    <row r="14" spans="1:11" ht="19.5" customHeight="1">
      <c r="A14" s="31" t="s">
        <v>93</v>
      </c>
      <c r="B14" s="40">
        <v>126</v>
      </c>
      <c r="C14" s="40">
        <v>362</v>
      </c>
      <c r="D14" s="40">
        <v>16</v>
      </c>
      <c r="E14" s="40">
        <v>228</v>
      </c>
      <c r="F14" s="40">
        <v>100</v>
      </c>
      <c r="G14" s="40">
        <v>22</v>
      </c>
      <c r="H14" s="40">
        <v>774</v>
      </c>
      <c r="I14" s="40">
        <v>131</v>
      </c>
      <c r="J14" s="40">
        <v>141</v>
      </c>
      <c r="K14" s="66">
        <f t="shared" si="0"/>
        <v>1900</v>
      </c>
    </row>
    <row r="15" spans="1:11" ht="19.5" customHeight="1">
      <c r="A15" s="34" t="s">
        <v>94</v>
      </c>
      <c r="B15" s="70">
        <v>2</v>
      </c>
      <c r="C15" s="42">
        <v>44</v>
      </c>
      <c r="D15" s="42">
        <v>0</v>
      </c>
      <c r="E15" s="42">
        <v>20</v>
      </c>
      <c r="F15" s="42">
        <v>3</v>
      </c>
      <c r="G15" s="42">
        <v>1</v>
      </c>
      <c r="H15" s="42">
        <v>83</v>
      </c>
      <c r="I15" s="42">
        <v>1</v>
      </c>
      <c r="J15" s="42">
        <v>0</v>
      </c>
      <c r="K15" s="67">
        <f t="shared" si="0"/>
        <v>154</v>
      </c>
    </row>
    <row r="16" spans="1:11" ht="19.5" customHeight="1">
      <c r="A16" s="31" t="s">
        <v>95</v>
      </c>
      <c r="B16" s="40">
        <v>0</v>
      </c>
      <c r="C16" s="40">
        <v>2</v>
      </c>
      <c r="D16" s="40">
        <v>1</v>
      </c>
      <c r="E16" s="40">
        <v>6</v>
      </c>
      <c r="F16" s="40">
        <v>2</v>
      </c>
      <c r="G16" s="40">
        <v>0</v>
      </c>
      <c r="H16" s="40">
        <v>35</v>
      </c>
      <c r="I16" s="40">
        <v>0</v>
      </c>
      <c r="J16" s="40">
        <v>0</v>
      </c>
      <c r="K16" s="66">
        <f t="shared" si="0"/>
        <v>46</v>
      </c>
    </row>
    <row r="17" spans="1:11" ht="19.5" customHeight="1">
      <c r="A17" s="34" t="s">
        <v>96</v>
      </c>
      <c r="B17" s="41">
        <v>1</v>
      </c>
      <c r="C17" s="42">
        <v>58</v>
      </c>
      <c r="D17" s="42">
        <v>1</v>
      </c>
      <c r="E17" s="42">
        <v>115</v>
      </c>
      <c r="F17" s="42">
        <v>100</v>
      </c>
      <c r="G17" s="42">
        <v>4</v>
      </c>
      <c r="H17" s="42">
        <v>84</v>
      </c>
      <c r="I17" s="42">
        <v>0</v>
      </c>
      <c r="J17" s="42">
        <v>0</v>
      </c>
      <c r="K17" s="67">
        <f t="shared" si="0"/>
        <v>363</v>
      </c>
    </row>
    <row r="18" spans="1:11" ht="19.5" customHeight="1">
      <c r="A18" s="31" t="s">
        <v>97</v>
      </c>
      <c r="B18" s="40">
        <v>26</v>
      </c>
      <c r="C18" s="40">
        <v>116</v>
      </c>
      <c r="D18" s="40">
        <v>4</v>
      </c>
      <c r="E18" s="40">
        <v>79</v>
      </c>
      <c r="F18" s="40">
        <v>32</v>
      </c>
      <c r="G18" s="40">
        <v>1</v>
      </c>
      <c r="H18" s="40">
        <v>343</v>
      </c>
      <c r="I18" s="40">
        <v>8</v>
      </c>
      <c r="J18" s="40">
        <v>0</v>
      </c>
      <c r="K18" s="66">
        <f t="shared" si="0"/>
        <v>609</v>
      </c>
    </row>
    <row r="19" spans="1:11" ht="19.5" customHeight="1">
      <c r="A19" s="34" t="s">
        <v>98</v>
      </c>
      <c r="B19" s="70">
        <v>23</v>
      </c>
      <c r="C19" s="42">
        <v>65</v>
      </c>
      <c r="D19" s="42">
        <v>9</v>
      </c>
      <c r="E19" s="42">
        <v>85</v>
      </c>
      <c r="F19" s="42">
        <v>70</v>
      </c>
      <c r="G19" s="42">
        <v>9</v>
      </c>
      <c r="H19" s="42">
        <v>160</v>
      </c>
      <c r="I19" s="42">
        <v>7</v>
      </c>
      <c r="J19" s="42">
        <v>4</v>
      </c>
      <c r="K19" s="67">
        <f t="shared" si="0"/>
        <v>432</v>
      </c>
    </row>
    <row r="20" spans="1:11" ht="19.5" customHeight="1">
      <c r="A20" s="31" t="s">
        <v>99</v>
      </c>
      <c r="B20" s="40">
        <v>8</v>
      </c>
      <c r="C20" s="40">
        <v>54</v>
      </c>
      <c r="D20" s="40">
        <v>14</v>
      </c>
      <c r="E20" s="40">
        <v>26</v>
      </c>
      <c r="F20" s="40">
        <v>10</v>
      </c>
      <c r="G20" s="40">
        <v>0</v>
      </c>
      <c r="H20" s="40">
        <v>153</v>
      </c>
      <c r="I20" s="40">
        <v>22</v>
      </c>
      <c r="J20" s="40">
        <v>0</v>
      </c>
      <c r="K20" s="66">
        <f t="shared" si="0"/>
        <v>287</v>
      </c>
    </row>
    <row r="21" spans="1:11" ht="19.5" customHeight="1">
      <c r="A21" s="34" t="s">
        <v>100</v>
      </c>
      <c r="B21" s="70">
        <v>11</v>
      </c>
      <c r="C21" s="42">
        <v>67</v>
      </c>
      <c r="D21" s="42">
        <v>3</v>
      </c>
      <c r="E21" s="42">
        <v>21</v>
      </c>
      <c r="F21" s="42">
        <v>4</v>
      </c>
      <c r="G21" s="42">
        <v>1</v>
      </c>
      <c r="H21" s="42">
        <v>112</v>
      </c>
      <c r="I21" s="42">
        <v>5</v>
      </c>
      <c r="J21" s="42">
        <v>0</v>
      </c>
      <c r="K21" s="67">
        <f t="shared" si="0"/>
        <v>224</v>
      </c>
    </row>
    <row r="22" spans="1:11" ht="19.5" customHeight="1">
      <c r="A22" s="31" t="s">
        <v>101</v>
      </c>
      <c r="B22" s="40">
        <v>11</v>
      </c>
      <c r="C22" s="40">
        <v>50</v>
      </c>
      <c r="D22" s="40">
        <v>1</v>
      </c>
      <c r="E22" s="40">
        <v>46</v>
      </c>
      <c r="F22" s="40">
        <v>15</v>
      </c>
      <c r="G22" s="40">
        <v>0</v>
      </c>
      <c r="H22" s="40">
        <v>30</v>
      </c>
      <c r="I22" s="40">
        <v>5</v>
      </c>
      <c r="J22" s="40">
        <v>0</v>
      </c>
      <c r="K22" s="66">
        <f t="shared" si="0"/>
        <v>158</v>
      </c>
    </row>
    <row r="23" spans="1:11" ht="19.5" customHeight="1">
      <c r="A23" s="43" t="s">
        <v>102</v>
      </c>
      <c r="B23" s="71">
        <v>31</v>
      </c>
      <c r="C23" s="44">
        <v>153</v>
      </c>
      <c r="D23" s="44">
        <v>28</v>
      </c>
      <c r="E23" s="44">
        <v>85</v>
      </c>
      <c r="F23" s="44">
        <v>24</v>
      </c>
      <c r="G23" s="44">
        <v>14</v>
      </c>
      <c r="H23" s="44">
        <v>173</v>
      </c>
      <c r="I23" s="44">
        <v>52</v>
      </c>
      <c r="J23" s="44">
        <v>0</v>
      </c>
      <c r="K23" s="68">
        <f t="shared" si="0"/>
        <v>560</v>
      </c>
    </row>
    <row r="24" spans="1:11" ht="19.5" customHeight="1">
      <c r="A24" s="109" t="s">
        <v>13</v>
      </c>
      <c r="B24" s="109">
        <f aca="true" t="shared" si="1" ref="B24:K24">SUM(B6:B23)</f>
        <v>852</v>
      </c>
      <c r="C24" s="109">
        <f t="shared" si="1"/>
        <v>2180</v>
      </c>
      <c r="D24" s="109">
        <f t="shared" si="1"/>
        <v>278</v>
      </c>
      <c r="E24" s="109">
        <f t="shared" si="1"/>
        <v>1375</v>
      </c>
      <c r="F24" s="109">
        <f t="shared" si="1"/>
        <v>631</v>
      </c>
      <c r="G24" s="109">
        <f t="shared" si="1"/>
        <v>121</v>
      </c>
      <c r="H24" s="109">
        <f t="shared" si="1"/>
        <v>5149</v>
      </c>
      <c r="I24" s="109">
        <f t="shared" si="1"/>
        <v>612</v>
      </c>
      <c r="J24" s="109">
        <f t="shared" si="1"/>
        <v>206</v>
      </c>
      <c r="K24" s="109">
        <f t="shared" si="1"/>
        <v>11404</v>
      </c>
    </row>
    <row r="25" spans="1:11" ht="19.5" customHeight="1">
      <c r="A25" s="91" t="s">
        <v>168</v>
      </c>
      <c r="B25" s="12"/>
      <c r="C25" s="12"/>
      <c r="D25" s="12"/>
      <c r="E25" s="28"/>
      <c r="F25" s="28"/>
      <c r="G25" s="28"/>
      <c r="H25" s="28"/>
      <c r="I25" s="28"/>
      <c r="J25" s="12"/>
      <c r="K25" s="12"/>
    </row>
  </sheetData>
  <sheetProtection/>
  <mergeCells count="4">
    <mergeCell ref="A4:A5"/>
    <mergeCell ref="B4:J4"/>
    <mergeCell ref="A2:K2"/>
    <mergeCell ref="K4:K5"/>
  </mergeCells>
  <conditionalFormatting sqref="A24:K24">
    <cfRule type="duplicateValues" priority="1" dxfId="30" stopIfTrue="1">
      <formula>AND(COUNTIF($A$24:$K$24,A24)&gt;1,NOT(ISBLANK(A24)))</formula>
    </cfRule>
  </conditionalFormatting>
  <printOptions/>
  <pageMargins left="0.328125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3"/>
  <headerFooter>
    <oddHeader>&amp;C&amp;G</oddHeader>
  </headerFooter>
  <drawing r:id="rId1"/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1"/>
  <sheetViews>
    <sheetView showGridLines="0" view="pageLayout" workbookViewId="0" topLeftCell="A1">
      <selection activeCell="L12" sqref="L12"/>
    </sheetView>
  </sheetViews>
  <sheetFormatPr defaultColWidth="9.140625" defaultRowHeight="15"/>
  <cols>
    <col min="1" max="1" width="89.57421875" style="0" customWidth="1"/>
    <col min="2" max="9" width="15.7109375" style="0" customWidth="1"/>
  </cols>
  <sheetData>
    <row r="3" spans="1:9" ht="15.75">
      <c r="A3" s="185" t="s">
        <v>206</v>
      </c>
      <c r="B3" s="185"/>
      <c r="C3" s="185"/>
      <c r="D3" s="185"/>
      <c r="E3" s="185"/>
      <c r="F3" s="185"/>
      <c r="G3" s="185"/>
      <c r="H3" s="185"/>
      <c r="I3" s="185"/>
    </row>
    <row r="4" spans="1:9" ht="15">
      <c r="A4" s="49"/>
      <c r="B4" s="49"/>
      <c r="C4" s="49"/>
      <c r="D4" s="49"/>
      <c r="E4" s="50"/>
      <c r="F4" s="50"/>
      <c r="G4" s="50"/>
      <c r="H4" s="50"/>
      <c r="I4" s="50"/>
    </row>
    <row r="5" spans="1:9" ht="24" customHeight="1">
      <c r="A5" s="160" t="s">
        <v>84</v>
      </c>
      <c r="B5" s="187" t="s">
        <v>174</v>
      </c>
      <c r="C5" s="170"/>
      <c r="D5" s="170"/>
      <c r="E5" s="170"/>
      <c r="F5" s="170"/>
      <c r="G5" s="170"/>
      <c r="H5" s="170"/>
      <c r="I5" s="170"/>
    </row>
    <row r="6" spans="1:9" ht="24" customHeight="1">
      <c r="A6" s="160"/>
      <c r="B6" s="161" t="s">
        <v>31</v>
      </c>
      <c r="C6" s="162"/>
      <c r="D6" s="161" t="s">
        <v>32</v>
      </c>
      <c r="E6" s="162"/>
      <c r="F6" s="161" t="s">
        <v>33</v>
      </c>
      <c r="G6" s="162"/>
      <c r="H6" s="188" t="s">
        <v>34</v>
      </c>
      <c r="I6" s="188"/>
    </row>
    <row r="7" spans="1:9" ht="50.25" customHeight="1">
      <c r="A7" s="151"/>
      <c r="B7" s="139" t="s">
        <v>139</v>
      </c>
      <c r="C7" s="139" t="s">
        <v>118</v>
      </c>
      <c r="D7" s="139" t="s">
        <v>139</v>
      </c>
      <c r="E7" s="139" t="s">
        <v>118</v>
      </c>
      <c r="F7" s="139" t="s">
        <v>139</v>
      </c>
      <c r="G7" s="139" t="s">
        <v>118</v>
      </c>
      <c r="H7" s="139" t="s">
        <v>139</v>
      </c>
      <c r="I7" s="140" t="s">
        <v>118</v>
      </c>
    </row>
    <row r="8" spans="1:9" ht="19.5" customHeight="1">
      <c r="A8" s="3" t="s">
        <v>85</v>
      </c>
      <c r="B8" s="45">
        <v>62337.377000000015</v>
      </c>
      <c r="C8" s="45">
        <v>120</v>
      </c>
      <c r="D8" s="45">
        <v>25533.362</v>
      </c>
      <c r="E8" s="45">
        <v>31</v>
      </c>
      <c r="F8" s="45">
        <v>411813.14499999996</v>
      </c>
      <c r="G8" s="45">
        <v>157</v>
      </c>
      <c r="H8" s="45">
        <v>404906.565</v>
      </c>
      <c r="I8" s="58">
        <v>87</v>
      </c>
    </row>
    <row r="9" spans="1:9" ht="19.5" customHeight="1">
      <c r="A9" s="6" t="s">
        <v>86</v>
      </c>
      <c r="B9" s="46">
        <v>700.237</v>
      </c>
      <c r="C9" s="47">
        <v>7</v>
      </c>
      <c r="D9" s="46">
        <v>27495.322</v>
      </c>
      <c r="E9" s="47">
        <v>39</v>
      </c>
      <c r="F9" s="46">
        <v>236733.278</v>
      </c>
      <c r="G9" s="47">
        <v>56</v>
      </c>
      <c r="H9" s="46">
        <v>235035.978</v>
      </c>
      <c r="I9" s="59">
        <v>23</v>
      </c>
    </row>
    <row r="10" spans="1:9" ht="19.5" customHeight="1">
      <c r="A10" s="3" t="s">
        <v>87</v>
      </c>
      <c r="B10" s="48">
        <v>964995.0410000004</v>
      </c>
      <c r="C10" s="48">
        <v>1939.9999999999995</v>
      </c>
      <c r="D10" s="48">
        <v>587309.7889999999</v>
      </c>
      <c r="E10" s="48">
        <v>849.9999999999999</v>
      </c>
      <c r="F10" s="48">
        <v>5413577.285999999</v>
      </c>
      <c r="G10" s="48">
        <v>2497.0000000000005</v>
      </c>
      <c r="H10" s="48">
        <v>20345425.001000002</v>
      </c>
      <c r="I10" s="60">
        <v>4508</v>
      </c>
    </row>
    <row r="11" spans="1:9" ht="19.5" customHeight="1">
      <c r="A11" s="6" t="s">
        <v>88</v>
      </c>
      <c r="B11" s="47">
        <v>4317.862</v>
      </c>
      <c r="C11" s="47">
        <v>12</v>
      </c>
      <c r="D11" s="47">
        <v>17789.07399999999</v>
      </c>
      <c r="E11" s="47">
        <v>18</v>
      </c>
      <c r="F11" s="47">
        <v>177073.783</v>
      </c>
      <c r="G11" s="47">
        <v>51</v>
      </c>
      <c r="H11" s="47">
        <v>12263637.673</v>
      </c>
      <c r="I11" s="59">
        <v>964</v>
      </c>
    </row>
    <row r="12" spans="1:9" ht="19.5" customHeight="1">
      <c r="A12" s="3" t="s">
        <v>89</v>
      </c>
      <c r="B12" s="48">
        <v>8546.690000000002</v>
      </c>
      <c r="C12" s="48">
        <v>36</v>
      </c>
      <c r="D12" s="48">
        <v>23357.398</v>
      </c>
      <c r="E12" s="48">
        <v>37</v>
      </c>
      <c r="F12" s="48">
        <v>252809.873</v>
      </c>
      <c r="G12" s="48">
        <v>115</v>
      </c>
      <c r="H12" s="48">
        <v>1704427.8830000001</v>
      </c>
      <c r="I12" s="60">
        <v>465</v>
      </c>
    </row>
    <row r="13" spans="1:9" ht="19.5" customHeight="1">
      <c r="A13" s="6" t="s">
        <v>90</v>
      </c>
      <c r="B13" s="47">
        <v>334743.46200000006</v>
      </c>
      <c r="C13" s="47">
        <v>601.9999999999997</v>
      </c>
      <c r="D13" s="47">
        <v>336565.1379999999</v>
      </c>
      <c r="E13" s="47">
        <v>341.00000000000017</v>
      </c>
      <c r="F13" s="47">
        <v>3820660.384</v>
      </c>
      <c r="G13" s="47">
        <v>1166.9999999999998</v>
      </c>
      <c r="H13" s="47">
        <v>10687546.473</v>
      </c>
      <c r="I13" s="59">
        <v>2129.0000000000005</v>
      </c>
    </row>
    <row r="14" spans="1:9" ht="19.5" customHeight="1">
      <c r="A14" s="3" t="s">
        <v>91</v>
      </c>
      <c r="B14" s="48">
        <v>3692142.8189999885</v>
      </c>
      <c r="C14" s="48">
        <v>6341.999999999998</v>
      </c>
      <c r="D14" s="48">
        <v>1886225.5519999985</v>
      </c>
      <c r="E14" s="48">
        <v>1678.000000000001</v>
      </c>
      <c r="F14" s="48">
        <v>23796401.296999987</v>
      </c>
      <c r="G14" s="48">
        <v>4938</v>
      </c>
      <c r="H14" s="48">
        <v>93278173.81800002</v>
      </c>
      <c r="I14" s="60">
        <v>4186</v>
      </c>
    </row>
    <row r="15" spans="1:9" ht="19.5" customHeight="1">
      <c r="A15" s="6" t="s">
        <v>92</v>
      </c>
      <c r="B15" s="47">
        <v>241287.74799999982</v>
      </c>
      <c r="C15" s="47">
        <v>439.0000000000003</v>
      </c>
      <c r="D15" s="47">
        <v>164326.015</v>
      </c>
      <c r="E15" s="47">
        <v>247.00000000000003</v>
      </c>
      <c r="F15" s="47">
        <v>2112511.7980000004</v>
      </c>
      <c r="G15" s="47">
        <v>755.9999999999999</v>
      </c>
      <c r="H15" s="47">
        <v>14919173.418</v>
      </c>
      <c r="I15" s="59">
        <v>4483</v>
      </c>
    </row>
    <row r="16" spans="1:9" ht="19.5" customHeight="1">
      <c r="A16" s="3" t="s">
        <v>93</v>
      </c>
      <c r="B16" s="48">
        <v>1666965.3915200012</v>
      </c>
      <c r="C16" s="48">
        <v>3652.9999999999964</v>
      </c>
      <c r="D16" s="48">
        <v>741889.5080000001</v>
      </c>
      <c r="E16" s="48">
        <v>2292.9999999999995</v>
      </c>
      <c r="F16" s="48">
        <v>2026928.202</v>
      </c>
      <c r="G16" s="48">
        <v>1971.0000000000002</v>
      </c>
      <c r="H16" s="48">
        <v>6992109.545000002</v>
      </c>
      <c r="I16" s="60">
        <v>7243.999999999999</v>
      </c>
    </row>
    <row r="17" spans="1:9" ht="19.5" customHeight="1">
      <c r="A17" s="6" t="s">
        <v>94</v>
      </c>
      <c r="B17" s="47">
        <v>111185.44520000003</v>
      </c>
      <c r="C17" s="47">
        <v>205.0000000000001</v>
      </c>
      <c r="D17" s="47">
        <v>135898.72593583332</v>
      </c>
      <c r="E17" s="47">
        <v>140</v>
      </c>
      <c r="F17" s="47">
        <v>917769.5990000002</v>
      </c>
      <c r="G17" s="47">
        <v>383.0000000000001</v>
      </c>
      <c r="H17" s="47">
        <v>8599214.971999997</v>
      </c>
      <c r="I17" s="59">
        <v>1263</v>
      </c>
    </row>
    <row r="18" spans="1:9" ht="19.5" customHeight="1">
      <c r="A18" s="3" t="s">
        <v>95</v>
      </c>
      <c r="B18" s="48">
        <v>3458.314999999999</v>
      </c>
      <c r="C18" s="48">
        <v>38</v>
      </c>
      <c r="D18" s="48">
        <v>9886.596</v>
      </c>
      <c r="E18" s="48">
        <v>19</v>
      </c>
      <c r="F18" s="48">
        <v>327950.286</v>
      </c>
      <c r="G18" s="48">
        <v>158</v>
      </c>
      <c r="H18" s="48">
        <v>15251348.923</v>
      </c>
      <c r="I18" s="60">
        <v>1646.0000000000002</v>
      </c>
    </row>
    <row r="19" spans="1:9" ht="19.5" customHeight="1">
      <c r="A19" s="6" t="s">
        <v>96</v>
      </c>
      <c r="B19" s="47">
        <v>147369.6749999999</v>
      </c>
      <c r="C19" s="47">
        <v>501</v>
      </c>
      <c r="D19" s="47">
        <v>90790.784</v>
      </c>
      <c r="E19" s="47">
        <v>91</v>
      </c>
      <c r="F19" s="47">
        <v>895638.6460000001</v>
      </c>
      <c r="G19" s="47">
        <v>235</v>
      </c>
      <c r="H19" s="47">
        <v>1953491.649999999</v>
      </c>
      <c r="I19" s="59">
        <v>53</v>
      </c>
    </row>
    <row r="20" spans="1:9" ht="19.5" customHeight="1">
      <c r="A20" s="3" t="s">
        <v>97</v>
      </c>
      <c r="B20" s="48">
        <v>394474.94400000013</v>
      </c>
      <c r="C20" s="48">
        <v>865.9999999999998</v>
      </c>
      <c r="D20" s="48">
        <v>438866.37400000024</v>
      </c>
      <c r="E20" s="48">
        <v>465.0000000000001</v>
      </c>
      <c r="F20" s="48">
        <v>1560393.8449999997</v>
      </c>
      <c r="G20" s="48">
        <v>603</v>
      </c>
      <c r="H20" s="48">
        <v>181937.25</v>
      </c>
      <c r="I20" s="60">
        <v>2</v>
      </c>
    </row>
    <row r="21" spans="1:9" ht="19.5" customHeight="1">
      <c r="A21" s="6" t="s">
        <v>98</v>
      </c>
      <c r="B21" s="47">
        <v>316647.9499999999</v>
      </c>
      <c r="C21" s="47">
        <v>514.9999999999999</v>
      </c>
      <c r="D21" s="47">
        <v>202105.17400000006</v>
      </c>
      <c r="E21" s="47">
        <v>245.00000000000003</v>
      </c>
      <c r="F21" s="47">
        <v>1758574.9669999997</v>
      </c>
      <c r="G21" s="47">
        <v>1176</v>
      </c>
      <c r="H21" s="47">
        <v>3864514.225000001</v>
      </c>
      <c r="I21" s="59">
        <v>4856.000000000001</v>
      </c>
    </row>
    <row r="22" spans="1:9" ht="19.5" customHeight="1">
      <c r="A22" s="3" t="s">
        <v>99</v>
      </c>
      <c r="B22" s="48">
        <v>221349.7950000002</v>
      </c>
      <c r="C22" s="48">
        <v>509.0000000000001</v>
      </c>
      <c r="D22" s="48">
        <v>129614.17500000003</v>
      </c>
      <c r="E22" s="48">
        <v>340</v>
      </c>
      <c r="F22" s="48">
        <v>483875.22600000014</v>
      </c>
      <c r="G22" s="48">
        <v>617</v>
      </c>
      <c r="H22" s="48">
        <v>392760.222</v>
      </c>
      <c r="I22" s="60">
        <v>381</v>
      </c>
    </row>
    <row r="23" spans="1:9" ht="19.5" customHeight="1">
      <c r="A23" s="6" t="s">
        <v>100</v>
      </c>
      <c r="B23" s="47">
        <v>241283.52900000004</v>
      </c>
      <c r="C23" s="47">
        <v>308.9999999999998</v>
      </c>
      <c r="D23" s="47">
        <v>226925.738</v>
      </c>
      <c r="E23" s="47">
        <v>207.00000000000003</v>
      </c>
      <c r="F23" s="47">
        <v>939634.45</v>
      </c>
      <c r="G23" s="47">
        <v>424.00000000000006</v>
      </c>
      <c r="H23" s="47">
        <v>357285.639</v>
      </c>
      <c r="I23" s="59">
        <v>82</v>
      </c>
    </row>
    <row r="24" spans="1:9" ht="19.5" customHeight="1">
      <c r="A24" s="3" t="s">
        <v>101</v>
      </c>
      <c r="B24" s="48">
        <v>104597.6785</v>
      </c>
      <c r="C24" s="48">
        <v>261.99999999999983</v>
      </c>
      <c r="D24" s="48">
        <v>64776.775</v>
      </c>
      <c r="E24" s="48">
        <v>124.00000000000001</v>
      </c>
      <c r="F24" s="48">
        <v>171047.058</v>
      </c>
      <c r="G24" s="48">
        <v>158</v>
      </c>
      <c r="H24" s="48">
        <v>83896.112</v>
      </c>
      <c r="I24" s="60">
        <v>139</v>
      </c>
    </row>
    <row r="25" spans="1:9" ht="19.5" customHeight="1">
      <c r="A25" s="24" t="s">
        <v>102</v>
      </c>
      <c r="B25" s="47">
        <v>421742.9759999999</v>
      </c>
      <c r="C25" s="47">
        <v>1019.0000000000003</v>
      </c>
      <c r="D25" s="47">
        <v>90992.27000000002</v>
      </c>
      <c r="E25" s="47">
        <v>172.00000000000003</v>
      </c>
      <c r="F25" s="47">
        <v>382774.814</v>
      </c>
      <c r="G25" s="47">
        <v>255.00000000000003</v>
      </c>
      <c r="H25" s="47">
        <v>0</v>
      </c>
      <c r="I25" s="59">
        <v>0</v>
      </c>
    </row>
    <row r="26" spans="1:9" ht="19.5" customHeight="1">
      <c r="A26" s="109" t="s">
        <v>13</v>
      </c>
      <c r="B26" s="141">
        <f>SUM(B8:B25)</f>
        <v>8938146.93521999</v>
      </c>
      <c r="C26" s="141">
        <f>SUM(C8:C25)</f>
        <v>17374.999999999993</v>
      </c>
      <c r="D26" s="141">
        <f aca="true" t="shared" si="0" ref="D26:I26">SUM(D8:D25)</f>
        <v>5200347.769935831</v>
      </c>
      <c r="E26" s="141">
        <f t="shared" si="0"/>
        <v>7337</v>
      </c>
      <c r="F26" s="141">
        <f t="shared" si="0"/>
        <v>45686167.93699999</v>
      </c>
      <c r="G26" s="141">
        <f t="shared" si="0"/>
        <v>15717</v>
      </c>
      <c r="H26" s="141">
        <f t="shared" si="0"/>
        <v>191514885.34700003</v>
      </c>
      <c r="I26" s="142">
        <f t="shared" si="0"/>
        <v>32511</v>
      </c>
    </row>
    <row r="27" spans="1:9" ht="19.5" customHeight="1">
      <c r="A27" s="91" t="s">
        <v>168</v>
      </c>
      <c r="B27" s="72"/>
      <c r="C27" s="72"/>
      <c r="D27" s="12"/>
      <c r="E27" s="28"/>
      <c r="F27" s="28"/>
      <c r="G27" s="28"/>
      <c r="H27" s="28"/>
      <c r="I27" s="28"/>
    </row>
    <row r="28" spans="2:8" ht="15">
      <c r="B28" s="21"/>
      <c r="C28" s="21"/>
      <c r="F28" s="21"/>
      <c r="H28" s="21"/>
    </row>
    <row r="29" spans="2:4" ht="15">
      <c r="B29" s="21"/>
      <c r="D29" s="21"/>
    </row>
    <row r="30" ht="15">
      <c r="C30" s="21"/>
    </row>
    <row r="31" ht="15">
      <c r="D31" s="21"/>
    </row>
  </sheetData>
  <sheetProtection/>
  <mergeCells count="7">
    <mergeCell ref="A3:I3"/>
    <mergeCell ref="A5:A7"/>
    <mergeCell ref="B5:I5"/>
    <mergeCell ref="B6:C6"/>
    <mergeCell ref="D6:E6"/>
    <mergeCell ref="F6:G6"/>
    <mergeCell ref="H6:I6"/>
  </mergeCells>
  <conditionalFormatting sqref="A26">
    <cfRule type="duplicateValues" priority="2" dxfId="30" stopIfTrue="1">
      <formula>AND(COUNTIF($A$26:$A$26,A26)&gt;1,NOT(ISBLANK(A26)))</formula>
    </cfRule>
  </conditionalFormatting>
  <conditionalFormatting sqref="B26:I26">
    <cfRule type="duplicateValues" priority="1" dxfId="30" stopIfTrue="1">
      <formula>AND(COUNTIF($B$26:$I$26,B26)&gt;1,NOT(ISBLANK(B26)))</formula>
    </cfRule>
  </conditionalFormatting>
  <printOptions/>
  <pageMargins left="0.3171875" right="0.7086614173228347" top="0.6397916666666666" bottom="0.7480314960629921" header="0.31496062992125984" footer="0.31496062992125984"/>
  <pageSetup fitToHeight="1" fitToWidth="1" horizontalDpi="600" verticalDpi="600" orientation="portrait" paperSize="9" scale="37" r:id="rId3"/>
  <headerFooter>
    <oddHeader>&amp;C&amp;G</oddHeader>
  </headerFooter>
  <drawing r:id="rId1"/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26"/>
  <sheetViews>
    <sheetView showGridLines="0" view="pageLayout" workbookViewId="0" topLeftCell="A1">
      <selection activeCell="A28" sqref="A28"/>
    </sheetView>
  </sheetViews>
  <sheetFormatPr defaultColWidth="9.140625" defaultRowHeight="15"/>
  <cols>
    <col min="1" max="1" width="89.57421875" style="0" customWidth="1"/>
    <col min="2" max="4" width="15.7109375" style="0" customWidth="1"/>
  </cols>
  <sheetData>
    <row r="3" spans="1:4" ht="15.75">
      <c r="A3" s="185" t="s">
        <v>217</v>
      </c>
      <c r="B3" s="185"/>
      <c r="C3" s="185"/>
      <c r="D3" s="185"/>
    </row>
    <row r="4" spans="1:4" ht="15">
      <c r="A4" s="49"/>
      <c r="B4" s="49"/>
      <c r="C4" s="50"/>
      <c r="D4" s="18"/>
    </row>
    <row r="5" spans="1:4" ht="24" customHeight="1">
      <c r="A5" s="160" t="s">
        <v>84</v>
      </c>
      <c r="B5" s="164" t="s">
        <v>24</v>
      </c>
      <c r="C5" s="173"/>
      <c r="D5" s="188" t="s">
        <v>27</v>
      </c>
    </row>
    <row r="6" spans="1:4" ht="24" customHeight="1">
      <c r="A6" s="151"/>
      <c r="B6" s="143" t="s">
        <v>25</v>
      </c>
      <c r="C6" s="129" t="s">
        <v>26</v>
      </c>
      <c r="D6" s="186"/>
    </row>
    <row r="7" spans="1:4" ht="19.5" customHeight="1">
      <c r="A7" s="3" t="s">
        <v>85</v>
      </c>
      <c r="B7" s="3">
        <v>82</v>
      </c>
      <c r="C7" s="3">
        <v>4</v>
      </c>
      <c r="D7" s="3">
        <f>+B7+C7</f>
        <v>86</v>
      </c>
    </row>
    <row r="8" spans="1:4" ht="19.5" customHeight="1">
      <c r="A8" s="6" t="s">
        <v>86</v>
      </c>
      <c r="B8" s="85">
        <v>13</v>
      </c>
      <c r="C8" s="85">
        <v>1</v>
      </c>
      <c r="D8" s="85">
        <f aca="true" t="shared" si="0" ref="D8:D25">+B8+C8</f>
        <v>14</v>
      </c>
    </row>
    <row r="9" spans="1:4" ht="19.5" customHeight="1">
      <c r="A9" s="3" t="s">
        <v>87</v>
      </c>
      <c r="B9" s="3">
        <v>933</v>
      </c>
      <c r="C9" s="3">
        <v>185</v>
      </c>
      <c r="D9" s="3">
        <f t="shared" si="0"/>
        <v>1118</v>
      </c>
    </row>
    <row r="10" spans="1:4" ht="19.5" customHeight="1">
      <c r="A10" s="6" t="s">
        <v>88</v>
      </c>
      <c r="B10" s="85">
        <v>17</v>
      </c>
      <c r="C10" s="85">
        <v>2</v>
      </c>
      <c r="D10" s="85">
        <f t="shared" si="0"/>
        <v>19</v>
      </c>
    </row>
    <row r="11" spans="1:4" ht="19.5" customHeight="1">
      <c r="A11" s="3" t="s">
        <v>89</v>
      </c>
      <c r="B11" s="3">
        <v>31</v>
      </c>
      <c r="C11" s="3">
        <v>5</v>
      </c>
      <c r="D11" s="3">
        <f t="shared" si="0"/>
        <v>36</v>
      </c>
    </row>
    <row r="12" spans="1:4" ht="19.5" customHeight="1">
      <c r="A12" s="6" t="s">
        <v>90</v>
      </c>
      <c r="B12" s="85">
        <v>490</v>
      </c>
      <c r="C12" s="85">
        <v>19</v>
      </c>
      <c r="D12" s="85">
        <f t="shared" si="0"/>
        <v>509</v>
      </c>
    </row>
    <row r="13" spans="1:4" ht="19.5" customHeight="1">
      <c r="A13" s="3" t="s">
        <v>91</v>
      </c>
      <c r="B13" s="3">
        <v>2576</v>
      </c>
      <c r="C13" s="3">
        <v>1994</v>
      </c>
      <c r="D13" s="3">
        <f t="shared" si="0"/>
        <v>4570</v>
      </c>
    </row>
    <row r="14" spans="1:4" ht="19.5" customHeight="1">
      <c r="A14" s="6" t="s">
        <v>92</v>
      </c>
      <c r="B14" s="85">
        <v>291</v>
      </c>
      <c r="C14" s="85">
        <v>28</v>
      </c>
      <c r="D14" s="85">
        <f t="shared" si="0"/>
        <v>319</v>
      </c>
    </row>
    <row r="15" spans="1:4" ht="19.5" customHeight="1">
      <c r="A15" s="3" t="s">
        <v>93</v>
      </c>
      <c r="B15" s="3">
        <v>970</v>
      </c>
      <c r="C15" s="3">
        <v>930</v>
      </c>
      <c r="D15" s="3">
        <f t="shared" si="0"/>
        <v>1900</v>
      </c>
    </row>
    <row r="16" spans="1:4" ht="19.5" customHeight="1">
      <c r="A16" s="6" t="s">
        <v>94</v>
      </c>
      <c r="B16" s="85">
        <v>132</v>
      </c>
      <c r="C16" s="85">
        <v>22</v>
      </c>
      <c r="D16" s="85">
        <f t="shared" si="0"/>
        <v>154</v>
      </c>
    </row>
    <row r="17" spans="1:4" ht="19.5" customHeight="1">
      <c r="A17" s="3" t="s">
        <v>95</v>
      </c>
      <c r="B17" s="3">
        <v>38</v>
      </c>
      <c r="C17" s="3">
        <v>8</v>
      </c>
      <c r="D17" s="3">
        <f t="shared" si="0"/>
        <v>46</v>
      </c>
    </row>
    <row r="18" spans="1:4" ht="19.5" customHeight="1">
      <c r="A18" s="6" t="s">
        <v>96</v>
      </c>
      <c r="B18" s="85">
        <v>301</v>
      </c>
      <c r="C18" s="85">
        <v>62</v>
      </c>
      <c r="D18" s="85">
        <f t="shared" si="0"/>
        <v>363</v>
      </c>
    </row>
    <row r="19" spans="1:4" ht="19.5" customHeight="1">
      <c r="A19" s="3" t="s">
        <v>97</v>
      </c>
      <c r="B19" s="3">
        <v>489</v>
      </c>
      <c r="C19" s="3">
        <v>120</v>
      </c>
      <c r="D19" s="3">
        <f t="shared" si="0"/>
        <v>609</v>
      </c>
    </row>
    <row r="20" spans="1:4" ht="19.5" customHeight="1">
      <c r="A20" s="6" t="s">
        <v>98</v>
      </c>
      <c r="B20" s="85">
        <v>326</v>
      </c>
      <c r="C20" s="85">
        <v>106</v>
      </c>
      <c r="D20" s="85">
        <f t="shared" si="0"/>
        <v>432</v>
      </c>
    </row>
    <row r="21" spans="1:4" ht="19.5" customHeight="1">
      <c r="A21" s="3" t="s">
        <v>99</v>
      </c>
      <c r="B21" s="3">
        <v>142</v>
      </c>
      <c r="C21" s="3">
        <v>145</v>
      </c>
      <c r="D21" s="3">
        <f t="shared" si="0"/>
        <v>287</v>
      </c>
    </row>
    <row r="22" spans="1:4" ht="19.5" customHeight="1">
      <c r="A22" s="6" t="s">
        <v>100</v>
      </c>
      <c r="B22" s="85">
        <v>96</v>
      </c>
      <c r="C22" s="85">
        <v>128</v>
      </c>
      <c r="D22" s="85">
        <f t="shared" si="0"/>
        <v>224</v>
      </c>
    </row>
    <row r="23" spans="1:4" ht="19.5" customHeight="1">
      <c r="A23" s="3" t="s">
        <v>101</v>
      </c>
      <c r="B23" s="3">
        <v>129</v>
      </c>
      <c r="C23" s="3">
        <v>29</v>
      </c>
      <c r="D23" s="3">
        <f t="shared" si="0"/>
        <v>158</v>
      </c>
    </row>
    <row r="24" spans="1:4" ht="19.5" customHeight="1">
      <c r="A24" s="6" t="s">
        <v>102</v>
      </c>
      <c r="B24" s="85">
        <v>296</v>
      </c>
      <c r="C24" s="85">
        <v>264</v>
      </c>
      <c r="D24" s="85">
        <f t="shared" si="0"/>
        <v>560</v>
      </c>
    </row>
    <row r="25" spans="1:4" ht="19.5" customHeight="1">
      <c r="A25" s="136" t="s">
        <v>13</v>
      </c>
      <c r="B25" s="110">
        <f>SUM(B7:B24)</f>
        <v>7352</v>
      </c>
      <c r="C25" s="110">
        <f>SUM(C7:C24)</f>
        <v>4052</v>
      </c>
      <c r="D25" s="110">
        <f t="shared" si="0"/>
        <v>11404</v>
      </c>
    </row>
    <row r="26" spans="1:3" ht="19.5" customHeight="1">
      <c r="A26" s="91" t="s">
        <v>173</v>
      </c>
      <c r="B26" s="12"/>
      <c r="C26" s="28"/>
    </row>
  </sheetData>
  <sheetProtection/>
  <mergeCells count="4">
    <mergeCell ref="A3:D3"/>
    <mergeCell ref="A5:A6"/>
    <mergeCell ref="B5:C5"/>
    <mergeCell ref="D5:D6"/>
  </mergeCells>
  <printOptions/>
  <pageMargins left="0.5175" right="0.7086614173228347" top="0.7480314960629921" bottom="0.7480314960629921" header="0.31496062992125984" footer="0.31496062992125984"/>
  <pageSetup fitToHeight="1" fitToWidth="1" horizontalDpi="600" verticalDpi="600" orientation="portrait" scale="56" r:id="rId3"/>
  <headerFooter>
    <oddHeader>&amp;C&amp;G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7"/>
  <sheetViews>
    <sheetView showGridLines="0" view="pageLayout" workbookViewId="0" topLeftCell="A1">
      <selection activeCell="I3" sqref="I3"/>
    </sheetView>
  </sheetViews>
  <sheetFormatPr defaultColWidth="9.140625" defaultRowHeight="15"/>
  <cols>
    <col min="1" max="1" width="35.7109375" style="0" customWidth="1"/>
    <col min="2" max="13" width="15.28125" style="0" customWidth="1"/>
  </cols>
  <sheetData>
    <row r="2" spans="1:13" ht="15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4" spans="1:13" ht="24" customHeight="1">
      <c r="A4" s="150" t="s">
        <v>2</v>
      </c>
      <c r="B4" s="152" t="s">
        <v>3</v>
      </c>
      <c r="C4" s="153"/>
      <c r="D4" s="153"/>
      <c r="E4" s="153"/>
      <c r="F4" s="153"/>
      <c r="G4" s="153"/>
      <c r="H4" s="153"/>
      <c r="I4" s="153"/>
      <c r="J4" s="153"/>
      <c r="K4" s="153"/>
      <c r="L4" s="154"/>
      <c r="M4" s="155" t="s">
        <v>166</v>
      </c>
    </row>
    <row r="5" spans="1:13" ht="24" customHeight="1">
      <c r="A5" s="151"/>
      <c r="B5" s="112">
        <v>2011</v>
      </c>
      <c r="C5" s="113">
        <v>2012</v>
      </c>
      <c r="D5" s="113">
        <v>2013</v>
      </c>
      <c r="E5" s="113">
        <v>2014</v>
      </c>
      <c r="F5" s="113">
        <v>2015</v>
      </c>
      <c r="G5" s="113">
        <v>2016</v>
      </c>
      <c r="H5" s="113">
        <v>2017</v>
      </c>
      <c r="I5" s="113">
        <v>2018</v>
      </c>
      <c r="J5" s="113">
        <v>2019</v>
      </c>
      <c r="K5" s="113">
        <v>2020</v>
      </c>
      <c r="L5" s="113">
        <v>2021</v>
      </c>
      <c r="M5" s="156"/>
    </row>
    <row r="6" spans="1:13" ht="19.5" customHeight="1">
      <c r="A6" s="3" t="s">
        <v>4</v>
      </c>
      <c r="B6" s="4">
        <v>804</v>
      </c>
      <c r="C6" s="4">
        <v>804</v>
      </c>
      <c r="D6" s="4">
        <v>756.9999999999998</v>
      </c>
      <c r="E6" s="4">
        <v>767.0000000000008</v>
      </c>
      <c r="F6" s="4">
        <v>770</v>
      </c>
      <c r="G6" s="4">
        <v>765</v>
      </c>
      <c r="H6" s="4">
        <v>764</v>
      </c>
      <c r="I6" s="4">
        <v>828.9999999999999</v>
      </c>
      <c r="J6" s="4">
        <v>827</v>
      </c>
      <c r="K6" s="4">
        <v>862</v>
      </c>
      <c r="L6" s="96">
        <v>852</v>
      </c>
      <c r="M6" s="5">
        <f aca="true" t="shared" si="0" ref="M6:M15">+(L6/K6-1)*100</f>
        <v>-1.1600928074245953</v>
      </c>
    </row>
    <row r="7" spans="1:13" ht="19.5" customHeight="1">
      <c r="A7" s="6" t="s">
        <v>5</v>
      </c>
      <c r="B7" s="7">
        <v>1719.4083333333313</v>
      </c>
      <c r="C7" s="7">
        <v>1807</v>
      </c>
      <c r="D7" s="7">
        <v>1789.9999999999986</v>
      </c>
      <c r="E7" s="7">
        <v>1811.9999999999986</v>
      </c>
      <c r="F7" s="7">
        <v>1833.0000000000023</v>
      </c>
      <c r="G7" s="7">
        <v>1838</v>
      </c>
      <c r="H7" s="7">
        <v>1999</v>
      </c>
      <c r="I7" s="8">
        <v>2071</v>
      </c>
      <c r="J7" s="8">
        <v>2200</v>
      </c>
      <c r="K7" s="8">
        <v>2125</v>
      </c>
      <c r="L7" s="8">
        <v>2180</v>
      </c>
      <c r="M7" s="16">
        <f t="shared" si="0"/>
        <v>2.5882352941176467</v>
      </c>
    </row>
    <row r="8" spans="1:13" ht="19.5" customHeight="1">
      <c r="A8" s="3" t="s">
        <v>6</v>
      </c>
      <c r="B8" s="4">
        <v>313.31453634085216</v>
      </c>
      <c r="C8" s="4">
        <v>328</v>
      </c>
      <c r="D8" s="4">
        <v>358.8115384615384</v>
      </c>
      <c r="E8" s="4">
        <v>338.8955182072827</v>
      </c>
      <c r="F8" s="4">
        <v>353.9741062308477</v>
      </c>
      <c r="G8" s="4">
        <v>393</v>
      </c>
      <c r="H8" s="4">
        <v>284</v>
      </c>
      <c r="I8" s="4">
        <v>139.33333333333331</v>
      </c>
      <c r="J8" s="4">
        <v>356</v>
      </c>
      <c r="K8" s="4">
        <v>270</v>
      </c>
      <c r="L8" s="4">
        <v>278</v>
      </c>
      <c r="M8" s="5">
        <f t="shared" si="0"/>
        <v>2.9629629629629672</v>
      </c>
    </row>
    <row r="9" spans="1:13" ht="19.5" customHeight="1">
      <c r="A9" s="6" t="s">
        <v>7</v>
      </c>
      <c r="B9" s="7">
        <v>932.3799999999982</v>
      </c>
      <c r="C9" s="7">
        <v>910</v>
      </c>
      <c r="D9" s="7">
        <v>913.9999999999991</v>
      </c>
      <c r="E9" s="7">
        <v>934.0000000000002</v>
      </c>
      <c r="F9" s="7">
        <v>903.0000000000005</v>
      </c>
      <c r="G9" s="7">
        <v>957</v>
      </c>
      <c r="H9" s="7">
        <v>1148</v>
      </c>
      <c r="I9" s="7">
        <v>1246.833333333334</v>
      </c>
      <c r="J9" s="8">
        <v>1297</v>
      </c>
      <c r="K9" s="7">
        <v>1332</v>
      </c>
      <c r="L9" s="7">
        <v>1375</v>
      </c>
      <c r="M9" s="16">
        <f t="shared" si="0"/>
        <v>3.228228228228236</v>
      </c>
    </row>
    <row r="10" spans="1:13" ht="19.5" customHeight="1">
      <c r="A10" s="3" t="s">
        <v>8</v>
      </c>
      <c r="B10" s="4">
        <v>302.55388471177935</v>
      </c>
      <c r="C10" s="4">
        <v>373</v>
      </c>
      <c r="D10" s="4">
        <v>389.2764957264958</v>
      </c>
      <c r="E10" s="4">
        <v>416.20882352941175</v>
      </c>
      <c r="F10" s="4">
        <v>350.3085518102371</v>
      </c>
      <c r="G10" s="4">
        <v>353</v>
      </c>
      <c r="H10" s="4">
        <v>599</v>
      </c>
      <c r="I10" s="4">
        <v>590.6666666666669</v>
      </c>
      <c r="J10" s="4">
        <v>510</v>
      </c>
      <c r="K10" s="4">
        <v>601</v>
      </c>
      <c r="L10" s="4">
        <v>631</v>
      </c>
      <c r="M10" s="5">
        <f t="shared" si="0"/>
        <v>4.991680532445919</v>
      </c>
    </row>
    <row r="11" spans="1:13" ht="19.5" customHeight="1">
      <c r="A11" s="6" t="s">
        <v>9</v>
      </c>
      <c r="B11" s="7">
        <v>214.5241854636592</v>
      </c>
      <c r="C11" s="7">
        <v>211</v>
      </c>
      <c r="D11" s="7">
        <v>147.06153846153845</v>
      </c>
      <c r="E11" s="7">
        <v>146.26960784313735</v>
      </c>
      <c r="F11" s="7">
        <v>232.78573374191348</v>
      </c>
      <c r="G11" s="7">
        <v>220</v>
      </c>
      <c r="H11" s="7">
        <v>123</v>
      </c>
      <c r="I11" s="8">
        <v>136.83333333333334</v>
      </c>
      <c r="J11" s="8">
        <v>82</v>
      </c>
      <c r="K11" s="8">
        <v>117</v>
      </c>
      <c r="L11" s="8">
        <v>121</v>
      </c>
      <c r="M11" s="16">
        <f t="shared" si="0"/>
        <v>3.418803418803429</v>
      </c>
    </row>
    <row r="12" spans="1:13" ht="19.5" customHeight="1">
      <c r="A12" s="3" t="s">
        <v>10</v>
      </c>
      <c r="B12" s="4">
        <v>4055.8080861132257</v>
      </c>
      <c r="C12" s="4">
        <v>4062</v>
      </c>
      <c r="D12" s="4">
        <v>3987.999999999989</v>
      </c>
      <c r="E12" s="4">
        <v>4088.00000000001</v>
      </c>
      <c r="F12" s="4">
        <v>4233.000000000039</v>
      </c>
      <c r="G12" s="4">
        <v>4244</v>
      </c>
      <c r="H12" s="4">
        <v>4379</v>
      </c>
      <c r="I12" s="4">
        <v>4476</v>
      </c>
      <c r="J12" s="4">
        <v>5008</v>
      </c>
      <c r="K12" s="4">
        <v>5020</v>
      </c>
      <c r="L12" s="4">
        <v>5149</v>
      </c>
      <c r="M12" s="5">
        <f t="shared" si="0"/>
        <v>2.5697211155378596</v>
      </c>
    </row>
    <row r="13" spans="1:13" ht="19.5" customHeight="1">
      <c r="A13" s="6" t="s">
        <v>11</v>
      </c>
      <c r="B13" s="7">
        <v>664.9989974937341</v>
      </c>
      <c r="C13" s="7">
        <v>553</v>
      </c>
      <c r="D13" s="7">
        <v>577.9380341880342</v>
      </c>
      <c r="E13" s="7">
        <v>572.4445378151263</v>
      </c>
      <c r="F13" s="7">
        <v>536.7210532289181</v>
      </c>
      <c r="G13" s="7">
        <v>543</v>
      </c>
      <c r="H13" s="7">
        <v>535</v>
      </c>
      <c r="I13" s="8">
        <v>724.666666666667</v>
      </c>
      <c r="J13" s="8">
        <v>640</v>
      </c>
      <c r="K13" s="8">
        <v>595</v>
      </c>
      <c r="L13" s="8">
        <v>612</v>
      </c>
      <c r="M13" s="16">
        <f t="shared" si="0"/>
        <v>2.857142857142847</v>
      </c>
    </row>
    <row r="14" spans="1:13" ht="19.5" customHeight="1">
      <c r="A14" s="3" t="s">
        <v>12</v>
      </c>
      <c r="B14" s="4">
        <v>145.85839598997498</v>
      </c>
      <c r="C14" s="4">
        <v>129</v>
      </c>
      <c r="D14" s="4">
        <v>126.91239316239314</v>
      </c>
      <c r="E14" s="4">
        <v>110.18151260504199</v>
      </c>
      <c r="F14" s="4">
        <v>144.2105549880831</v>
      </c>
      <c r="G14" s="4">
        <v>130</v>
      </c>
      <c r="H14" s="4">
        <v>101</v>
      </c>
      <c r="I14" s="4">
        <v>175.83333333333337</v>
      </c>
      <c r="J14" s="4">
        <v>254</v>
      </c>
      <c r="K14" s="4">
        <v>193</v>
      </c>
      <c r="L14" s="4">
        <v>206</v>
      </c>
      <c r="M14" s="5">
        <f t="shared" si="0"/>
        <v>6.735751295336789</v>
      </c>
    </row>
    <row r="15" spans="1:13" ht="19.5" customHeight="1">
      <c r="A15" s="109" t="s">
        <v>13</v>
      </c>
      <c r="B15" s="110">
        <v>8956.769496369636</v>
      </c>
      <c r="C15" s="110">
        <v>9177</v>
      </c>
      <c r="D15" s="110">
        <v>9048.999999999987</v>
      </c>
      <c r="E15" s="110">
        <v>9185.00000000001</v>
      </c>
      <c r="F15" s="110">
        <v>9357.00000000004</v>
      </c>
      <c r="G15" s="110">
        <v>9442</v>
      </c>
      <c r="H15" s="110">
        <v>9932</v>
      </c>
      <c r="I15" s="110">
        <v>10390.16666666667</v>
      </c>
      <c r="J15" s="110">
        <v>11174</v>
      </c>
      <c r="K15" s="110">
        <v>11115</v>
      </c>
      <c r="L15" s="110">
        <v>11404</v>
      </c>
      <c r="M15" s="111">
        <f t="shared" si="0"/>
        <v>2.6000899685110213</v>
      </c>
    </row>
    <row r="16" spans="1:11" ht="19.5" customHeight="1">
      <c r="A16" s="91" t="s">
        <v>167</v>
      </c>
      <c r="B16" s="10"/>
      <c r="C16" s="10"/>
      <c r="D16" s="11"/>
      <c r="E16" s="11"/>
      <c r="F16" s="11"/>
      <c r="G16" s="12"/>
      <c r="H16" s="12"/>
      <c r="I16" s="11"/>
      <c r="J16" s="11"/>
      <c r="K16" s="11"/>
    </row>
    <row r="17" spans="3:15" ht="15"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</row>
  </sheetData>
  <sheetProtection/>
  <mergeCells count="4">
    <mergeCell ref="A4:A5"/>
    <mergeCell ref="B4:L4"/>
    <mergeCell ref="M4:M5"/>
    <mergeCell ref="A2:M2"/>
  </mergeCells>
  <conditionalFormatting sqref="A15">
    <cfRule type="duplicateValues" priority="1" dxfId="30" stopIfTrue="1">
      <formula>AND(COUNTIF($A$15:$A$15,A15)&gt;1,NOT(ISBLANK(A15)))</formula>
    </cfRule>
  </conditionalFormatting>
  <printOptions/>
  <pageMargins left="0.31354166666666666" right="0.7086614173228347" top="0.7480314960629921" bottom="0.7480314960629921" header="0.31496062992125984" footer="0.31496062992125984"/>
  <pageSetup fitToHeight="1" fitToWidth="1" horizontalDpi="600" verticalDpi="600" orientation="portrait" paperSize="9" scale="37" r:id="rId3"/>
  <headerFooter>
    <oddHeader>&amp;C&amp;G</oddHeader>
  </headerFooter>
  <drawing r:id="rId1"/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7"/>
  <sheetViews>
    <sheetView showGridLines="0" view="pageLayout" workbookViewId="0" topLeftCell="A1">
      <selection activeCell="J15" sqref="J15"/>
    </sheetView>
  </sheetViews>
  <sheetFormatPr defaultColWidth="9.140625" defaultRowHeight="15"/>
  <cols>
    <col min="1" max="1" width="35.7109375" style="0" customWidth="1"/>
    <col min="2" max="10" width="12.7109375" style="0" customWidth="1"/>
    <col min="12" max="12" width="14.140625" style="0" bestFit="1" customWidth="1"/>
  </cols>
  <sheetData>
    <row r="3" spans="1:10" ht="15">
      <c r="A3" s="165" t="s">
        <v>218</v>
      </c>
      <c r="B3" s="165"/>
      <c r="C3" s="165"/>
      <c r="D3" s="165"/>
      <c r="E3" s="165"/>
      <c r="F3" s="165"/>
      <c r="G3" s="165"/>
      <c r="H3" s="165"/>
      <c r="I3" s="165"/>
      <c r="J3" s="165"/>
    </row>
    <row r="5" spans="1:10" ht="24" customHeight="1">
      <c r="A5" s="150" t="s">
        <v>2</v>
      </c>
      <c r="B5" s="152" t="s">
        <v>122</v>
      </c>
      <c r="C5" s="153"/>
      <c r="D5" s="153"/>
      <c r="E5" s="153"/>
      <c r="F5" s="153"/>
      <c r="G5" s="153"/>
      <c r="H5" s="153"/>
      <c r="I5" s="153"/>
      <c r="J5" s="153"/>
    </row>
    <row r="6" spans="1:10" ht="24" customHeight="1">
      <c r="A6" s="151"/>
      <c r="B6" s="113">
        <v>2013</v>
      </c>
      <c r="C6" s="113">
        <v>2014</v>
      </c>
      <c r="D6" s="113">
        <v>2015</v>
      </c>
      <c r="E6" s="113">
        <v>2016</v>
      </c>
      <c r="F6" s="113">
        <v>2017</v>
      </c>
      <c r="G6" s="113">
        <v>2018</v>
      </c>
      <c r="H6" s="113">
        <v>2019</v>
      </c>
      <c r="I6" s="113">
        <v>2020</v>
      </c>
      <c r="J6" s="113">
        <v>2021</v>
      </c>
    </row>
    <row r="7" spans="1:10" ht="19.5" customHeight="1">
      <c r="A7" s="3" t="s">
        <v>4</v>
      </c>
      <c r="B7" s="4">
        <v>1864.5950909671951</v>
      </c>
      <c r="C7" s="4">
        <v>2034.4492691732423</v>
      </c>
      <c r="D7" s="4">
        <v>2093.2355936637464</v>
      </c>
      <c r="E7" s="4">
        <v>2097.9424057084607</v>
      </c>
      <c r="F7" s="4">
        <v>1583.2058190675002</v>
      </c>
      <c r="G7" s="4">
        <v>1561.3597334705696</v>
      </c>
      <c r="H7" s="4">
        <v>2538.184493741309</v>
      </c>
      <c r="I7" s="4">
        <v>1490.8881075802715</v>
      </c>
      <c r="J7" s="4">
        <v>1669.170744583987</v>
      </c>
    </row>
    <row r="8" spans="1:10" ht="19.5" customHeight="1">
      <c r="A8" s="6" t="s">
        <v>5</v>
      </c>
      <c r="B8" s="7">
        <v>5622.807072670268</v>
      </c>
      <c r="C8" s="7">
        <v>5833.191199402937</v>
      </c>
      <c r="D8" s="7">
        <v>5739.478219379855</v>
      </c>
      <c r="E8" s="7">
        <v>5427.054187192119</v>
      </c>
      <c r="F8" s="7">
        <v>4733.461075511598</v>
      </c>
      <c r="G8" s="7">
        <v>5176.912384068176</v>
      </c>
      <c r="H8" s="7">
        <v>5774.577231861919</v>
      </c>
      <c r="I8" s="7">
        <v>3923.561298201107</v>
      </c>
      <c r="J8" s="7">
        <v>4587.507979542401</v>
      </c>
    </row>
    <row r="9" spans="1:10" ht="19.5" customHeight="1">
      <c r="A9" s="3" t="s">
        <v>6</v>
      </c>
      <c r="B9" s="4">
        <v>1529.8331482109866</v>
      </c>
      <c r="C9" s="4">
        <v>1490.5761762870832</v>
      </c>
      <c r="D9" s="4">
        <v>1186.0259955230454</v>
      </c>
      <c r="E9" s="4">
        <v>1159.8864728204835</v>
      </c>
      <c r="F9" s="4">
        <v>1152.3381696230592</v>
      </c>
      <c r="G9" s="4">
        <v>1995.339264972711</v>
      </c>
      <c r="H9" s="4">
        <v>1433.754045771145</v>
      </c>
      <c r="I9" s="4">
        <v>1473.588798053528</v>
      </c>
      <c r="J9" s="4">
        <v>1843.5449126328226</v>
      </c>
    </row>
    <row r="10" spans="1:10" ht="19.5" customHeight="1">
      <c r="A10" s="6" t="s">
        <v>7</v>
      </c>
      <c r="B10" s="7">
        <v>5738.031803080787</v>
      </c>
      <c r="C10" s="7">
        <v>4336.286833866319</v>
      </c>
      <c r="D10" s="7">
        <v>5493.677474060194</v>
      </c>
      <c r="E10" s="7">
        <v>5579.8335487205995</v>
      </c>
      <c r="F10" s="7">
        <v>4572.09290749245</v>
      </c>
      <c r="G10" s="7">
        <v>4289.153404670558</v>
      </c>
      <c r="H10" s="7">
        <v>4408.784685065176</v>
      </c>
      <c r="I10" s="7">
        <v>2265.1413168439108</v>
      </c>
      <c r="J10" s="7">
        <v>1621.3180191608415</v>
      </c>
    </row>
    <row r="11" spans="1:10" ht="19.5" customHeight="1">
      <c r="A11" s="3" t="s">
        <v>8</v>
      </c>
      <c r="B11" s="4">
        <v>3071.32991747089</v>
      </c>
      <c r="C11" s="4">
        <v>2456.795581537852</v>
      </c>
      <c r="D11" s="4">
        <v>2109.8106789804733</v>
      </c>
      <c r="E11" s="4">
        <v>1973.4004205467106</v>
      </c>
      <c r="F11" s="4">
        <v>1713.38813613726</v>
      </c>
      <c r="G11" s="4">
        <v>3133.8788559856885</v>
      </c>
      <c r="H11" s="4">
        <v>3371.769306472918</v>
      </c>
      <c r="I11" s="4">
        <v>1639.9808529784536</v>
      </c>
      <c r="J11" s="4">
        <v>1502.8054889937125</v>
      </c>
    </row>
    <row r="12" spans="1:10" ht="19.5" customHeight="1">
      <c r="A12" s="6" t="s">
        <v>9</v>
      </c>
      <c r="B12" s="7">
        <v>1514.2868449557586</v>
      </c>
      <c r="C12" s="7">
        <v>1124.2168116144871</v>
      </c>
      <c r="D12" s="7">
        <v>984.2018865220218</v>
      </c>
      <c r="E12" s="7">
        <v>1225.1142857142856</v>
      </c>
      <c r="F12" s="7">
        <v>1066.459253968254</v>
      </c>
      <c r="G12" s="7">
        <v>1267.014092941998</v>
      </c>
      <c r="H12" s="7">
        <v>1494.2147049180328</v>
      </c>
      <c r="I12" s="7">
        <v>999.3085446153847</v>
      </c>
      <c r="J12" s="7">
        <v>805.9422258064512</v>
      </c>
    </row>
    <row r="13" spans="1:10" ht="19.5" customHeight="1">
      <c r="A13" s="3" t="s">
        <v>10</v>
      </c>
      <c r="B13" s="4">
        <v>5120.161842246148</v>
      </c>
      <c r="C13" s="4">
        <v>5066.233728957331</v>
      </c>
      <c r="D13" s="4">
        <v>4937.549995838523</v>
      </c>
      <c r="E13" s="4">
        <v>4847.035779436153</v>
      </c>
      <c r="F13" s="4">
        <v>3944.1677397438716</v>
      </c>
      <c r="G13" s="4">
        <v>4243.254604472376</v>
      </c>
      <c r="H13" s="4">
        <v>4871.490802228313</v>
      </c>
      <c r="I13" s="4">
        <v>4002.240048164013</v>
      </c>
      <c r="J13" s="4">
        <v>4199.380402824356</v>
      </c>
    </row>
    <row r="14" spans="1:10" ht="19.5" customHeight="1">
      <c r="A14" s="6" t="s">
        <v>11</v>
      </c>
      <c r="B14" s="7">
        <v>1460.8272419347497</v>
      </c>
      <c r="C14" s="7">
        <v>1542.8114090998383</v>
      </c>
      <c r="D14" s="7">
        <v>1439.5138897356057</v>
      </c>
      <c r="E14" s="7">
        <v>1524.38946528332</v>
      </c>
      <c r="F14" s="7">
        <v>1224.9196418307622</v>
      </c>
      <c r="G14" s="7">
        <v>1502.6994096952683</v>
      </c>
      <c r="H14" s="7">
        <v>1818.6156760925453</v>
      </c>
      <c r="I14" s="7">
        <v>1701.2369921104535</v>
      </c>
      <c r="J14" s="7">
        <v>2244.0224913432808</v>
      </c>
    </row>
    <row r="15" spans="1:10" ht="19.5" customHeight="1">
      <c r="A15" s="3" t="s">
        <v>12</v>
      </c>
      <c r="B15" s="4">
        <v>1414.316572127459</v>
      </c>
      <c r="C15" s="4">
        <v>1454.6950076856165</v>
      </c>
      <c r="D15" s="4">
        <v>2153.2924840836104</v>
      </c>
      <c r="E15" s="4">
        <v>1807.3543307086613</v>
      </c>
      <c r="F15" s="4">
        <v>1116.9977228915666</v>
      </c>
      <c r="G15" s="4">
        <v>1232.9417306680696</v>
      </c>
      <c r="H15" s="4">
        <v>1661.6870327198362</v>
      </c>
      <c r="I15" s="4">
        <v>1255.994979414187</v>
      </c>
      <c r="J15" s="4">
        <v>1029.422691780822</v>
      </c>
    </row>
    <row r="16" spans="1:10" ht="19.5" customHeight="1">
      <c r="A16" s="136" t="s">
        <v>13</v>
      </c>
      <c r="B16" s="110">
        <v>4955.337541441551</v>
      </c>
      <c r="C16" s="110">
        <v>4697.937513944598</v>
      </c>
      <c r="D16" s="110">
        <v>4765.946275910966</v>
      </c>
      <c r="E16" s="110">
        <v>4691.82038871641</v>
      </c>
      <c r="F16" s="110">
        <v>3842.7374264353057</v>
      </c>
      <c r="G16" s="110">
        <v>4192.64994677352</v>
      </c>
      <c r="H16" s="110">
        <v>4699.106997801715</v>
      </c>
      <c r="I16" s="110">
        <v>3319.194962814028</v>
      </c>
      <c r="J16" s="110">
        <v>3445.8397037175255</v>
      </c>
    </row>
    <row r="17" ht="19.5" customHeight="1">
      <c r="A17" s="91" t="s">
        <v>177</v>
      </c>
    </row>
  </sheetData>
  <sheetProtection/>
  <mergeCells count="3">
    <mergeCell ref="A5:A6"/>
    <mergeCell ref="B5:J5"/>
    <mergeCell ref="A3:J3"/>
  </mergeCells>
  <printOptions/>
  <pageMargins left="0.385416666666666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3"/>
  <headerFooter>
    <oddHeader>&amp;C&amp;G</oddHeader>
  </headerFooter>
  <drawing r:id="rId1"/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7"/>
  <sheetViews>
    <sheetView showGridLines="0" view="pageLayout" workbookViewId="0" topLeftCell="A1">
      <selection activeCell="K12" sqref="K12"/>
    </sheetView>
  </sheetViews>
  <sheetFormatPr defaultColWidth="9.140625" defaultRowHeight="15"/>
  <cols>
    <col min="1" max="1" width="35.7109375" style="0" customWidth="1"/>
    <col min="2" max="10" width="12.7109375" style="0" customWidth="1"/>
  </cols>
  <sheetData>
    <row r="3" spans="1:10" ht="15">
      <c r="A3" s="165" t="s">
        <v>219</v>
      </c>
      <c r="B3" s="165"/>
      <c r="C3" s="165"/>
      <c r="D3" s="165"/>
      <c r="E3" s="165"/>
      <c r="F3" s="165"/>
      <c r="G3" s="165"/>
      <c r="H3" s="165"/>
      <c r="I3" s="165"/>
      <c r="J3" s="165"/>
    </row>
    <row r="5" spans="1:10" ht="24" customHeight="1">
      <c r="A5" s="150" t="s">
        <v>2</v>
      </c>
      <c r="B5" s="152" t="s">
        <v>124</v>
      </c>
      <c r="C5" s="153"/>
      <c r="D5" s="153"/>
      <c r="E5" s="153"/>
      <c r="F5" s="153"/>
      <c r="G5" s="153"/>
      <c r="H5" s="153"/>
      <c r="I5" s="153"/>
      <c r="J5" s="153"/>
    </row>
    <row r="6" spans="1:10" ht="24" customHeight="1">
      <c r="A6" s="151"/>
      <c r="B6" s="113">
        <v>2013</v>
      </c>
      <c r="C6" s="113">
        <v>2014</v>
      </c>
      <c r="D6" s="113">
        <v>2015</v>
      </c>
      <c r="E6" s="113">
        <v>2016</v>
      </c>
      <c r="F6" s="113">
        <v>2017</v>
      </c>
      <c r="G6" s="113">
        <v>2018</v>
      </c>
      <c r="H6" s="113">
        <v>2019</v>
      </c>
      <c r="I6" s="113">
        <v>2020</v>
      </c>
      <c r="J6" s="113">
        <v>2021</v>
      </c>
    </row>
    <row r="7" spans="1:10" ht="19.5" customHeight="1">
      <c r="A7" s="3" t="s">
        <v>4</v>
      </c>
      <c r="B7" s="4">
        <v>4343.0978818854755</v>
      </c>
      <c r="C7" s="4">
        <v>4616.683557911112</v>
      </c>
      <c r="D7" s="4">
        <v>4731.349109165407</v>
      </c>
      <c r="E7" s="4">
        <v>5380.60522875817</v>
      </c>
      <c r="F7" s="4">
        <v>5955.672151832455</v>
      </c>
      <c r="G7" s="4">
        <v>5794.5154804985905</v>
      </c>
      <c r="H7" s="4">
        <v>8826.866510278118</v>
      </c>
      <c r="I7" s="4">
        <v>5225.026650812065</v>
      </c>
      <c r="J7" s="4">
        <v>6239.799086267604</v>
      </c>
    </row>
    <row r="8" spans="1:10" ht="19.5" customHeight="1">
      <c r="A8" s="6" t="s">
        <v>5</v>
      </c>
      <c r="B8" s="7">
        <v>38379.77518998406</v>
      </c>
      <c r="C8" s="7">
        <v>38896.53391270385</v>
      </c>
      <c r="D8" s="7">
        <v>37695.459544142184</v>
      </c>
      <c r="E8" s="7">
        <v>35963.83025027203</v>
      </c>
      <c r="F8" s="7">
        <v>38068.96133616809</v>
      </c>
      <c r="G8" s="23">
        <v>42678.01288851189</v>
      </c>
      <c r="H8" s="23">
        <v>46380.35440318192</v>
      </c>
      <c r="I8" s="23">
        <v>32023.64572047059</v>
      </c>
      <c r="J8" s="23">
        <v>37524.973528073446</v>
      </c>
    </row>
    <row r="9" spans="1:10" ht="19.5" customHeight="1">
      <c r="A9" s="3" t="s">
        <v>6</v>
      </c>
      <c r="B9" s="4">
        <v>3009.4230919900583</v>
      </c>
      <c r="C9" s="4">
        <v>2984.910034132961</v>
      </c>
      <c r="D9" s="4">
        <v>2444.9870758721468</v>
      </c>
      <c r="E9" s="4">
        <v>2264.4045801526718</v>
      </c>
      <c r="F9" s="4">
        <v>3659.8909471830966</v>
      </c>
      <c r="G9" s="4">
        <v>7871.565664928227</v>
      </c>
      <c r="H9" s="4">
        <v>4047.536000000001</v>
      </c>
      <c r="I9" s="4">
        <v>4486.25922962963</v>
      </c>
      <c r="J9" s="4">
        <v>5616.843672661871</v>
      </c>
    </row>
    <row r="10" spans="1:10" ht="19.5" customHeight="1">
      <c r="A10" s="6" t="s">
        <v>7</v>
      </c>
      <c r="B10" s="7">
        <v>52963.227170567145</v>
      </c>
      <c r="C10" s="7">
        <v>44178.42636716269</v>
      </c>
      <c r="D10" s="7">
        <v>56533.62503104979</v>
      </c>
      <c r="E10" s="7">
        <v>67675.15987460814</v>
      </c>
      <c r="F10" s="7">
        <v>52698.54821597566</v>
      </c>
      <c r="G10" s="23">
        <v>50207.34709891735</v>
      </c>
      <c r="H10" s="23">
        <v>47728.4084525829</v>
      </c>
      <c r="I10" s="23">
        <v>24103.79069300622</v>
      </c>
      <c r="J10" s="23">
        <v>16861.70739927275</v>
      </c>
    </row>
    <row r="11" spans="1:10" ht="19.5" customHeight="1">
      <c r="A11" s="3" t="s">
        <v>8</v>
      </c>
      <c r="B11" s="4">
        <v>16716.642500870013</v>
      </c>
      <c r="C11" s="4">
        <v>16517.705915441184</v>
      </c>
      <c r="D11" s="4">
        <v>19836.457641098623</v>
      </c>
      <c r="E11" s="4">
        <v>18610.339943342777</v>
      </c>
      <c r="F11" s="4">
        <v>14962.826945131894</v>
      </c>
      <c r="G11" s="4">
        <v>16811.88058972911</v>
      </c>
      <c r="H11" s="4">
        <v>20019.053843137233</v>
      </c>
      <c r="I11" s="4">
        <v>8611.94604326123</v>
      </c>
      <c r="J11" s="4">
        <v>7573.568074484948</v>
      </c>
    </row>
    <row r="12" spans="1:10" ht="19.5" customHeight="1">
      <c r="A12" s="6" t="s">
        <v>9</v>
      </c>
      <c r="B12" s="7">
        <v>3715.526165335749</v>
      </c>
      <c r="C12" s="7">
        <v>2584.2104612084845</v>
      </c>
      <c r="D12" s="7">
        <v>1710.466235816036</v>
      </c>
      <c r="E12" s="7">
        <v>2338.8545454545456</v>
      </c>
      <c r="F12" s="7">
        <v>3823.646593495935</v>
      </c>
      <c r="G12" s="23">
        <v>2208.400934226552</v>
      </c>
      <c r="H12" s="23">
        <v>4446.199853658537</v>
      </c>
      <c r="I12" s="23">
        <v>2775.8570683760686</v>
      </c>
      <c r="J12" s="23">
        <v>2477.772793388429</v>
      </c>
    </row>
    <row r="13" spans="1:10" ht="19.5" customHeight="1">
      <c r="A13" s="3" t="s">
        <v>10</v>
      </c>
      <c r="B13" s="4">
        <v>30529.954853833948</v>
      </c>
      <c r="C13" s="4">
        <v>29573.719491855227</v>
      </c>
      <c r="D13" s="4">
        <v>27672.8166392521</v>
      </c>
      <c r="E13" s="4">
        <v>27547.243873704054</v>
      </c>
      <c r="F13" s="4">
        <v>27851.46262807945</v>
      </c>
      <c r="G13" s="4">
        <v>28275.461156845537</v>
      </c>
      <c r="H13" s="4">
        <v>30120.949019768403</v>
      </c>
      <c r="I13" s="4">
        <v>24382.571193824704</v>
      </c>
      <c r="J13" s="4">
        <v>25254.188031356778</v>
      </c>
    </row>
    <row r="14" spans="1:10" ht="19.5" customHeight="1">
      <c r="A14" s="6" t="s">
        <v>11</v>
      </c>
      <c r="B14" s="7">
        <v>3447.5738948442568</v>
      </c>
      <c r="C14" s="7">
        <v>3461.1866661812546</v>
      </c>
      <c r="D14" s="7">
        <v>3519.9624941916445</v>
      </c>
      <c r="E14" s="7">
        <v>3517.605893186004</v>
      </c>
      <c r="F14" s="7">
        <v>4302.100947663555</v>
      </c>
      <c r="G14" s="23">
        <v>4184.95564673413</v>
      </c>
      <c r="H14" s="23">
        <v>4421.509362500001</v>
      </c>
      <c r="I14" s="23">
        <v>4348.876411764706</v>
      </c>
      <c r="J14" s="23">
        <v>6141.728223856206</v>
      </c>
    </row>
    <row r="15" spans="1:10" ht="19.5" customHeight="1">
      <c r="A15" s="3" t="s">
        <v>12</v>
      </c>
      <c r="B15" s="4">
        <v>2550.484615270645</v>
      </c>
      <c r="C15" s="4">
        <v>2959.3162450806913</v>
      </c>
      <c r="D15" s="4">
        <v>3690.499391405523</v>
      </c>
      <c r="E15" s="4">
        <v>3531.2923076923075</v>
      </c>
      <c r="F15" s="4">
        <v>3671.715287128714</v>
      </c>
      <c r="G15" s="4">
        <v>2221.63244549763</v>
      </c>
      <c r="H15" s="4">
        <v>3199.0746417322835</v>
      </c>
      <c r="I15" s="4">
        <v>2766.1174404145077</v>
      </c>
      <c r="J15" s="4">
        <v>2918.3633592233014</v>
      </c>
    </row>
    <row r="16" spans="1:10" ht="19.5" customHeight="1">
      <c r="A16" s="136" t="s">
        <v>13</v>
      </c>
      <c r="B16" s="110">
        <v>27914.59467344937</v>
      </c>
      <c r="C16" s="110">
        <v>26864.81324115196</v>
      </c>
      <c r="D16" s="110">
        <v>26884.874889394057</v>
      </c>
      <c r="E16" s="110">
        <v>27773.390171573817</v>
      </c>
      <c r="F16" s="110">
        <v>27814.578492391665</v>
      </c>
      <c r="G16" s="110">
        <v>28594.67409361158</v>
      </c>
      <c r="H16" s="110">
        <v>30225.847177376087</v>
      </c>
      <c r="I16" s="110">
        <v>21313.024174276587</v>
      </c>
      <c r="J16" s="110">
        <v>22039.595579547196</v>
      </c>
    </row>
    <row r="17" ht="19.5" customHeight="1">
      <c r="A17" s="91" t="s">
        <v>177</v>
      </c>
    </row>
  </sheetData>
  <sheetProtection/>
  <mergeCells count="3">
    <mergeCell ref="A5:A6"/>
    <mergeCell ref="B5:J5"/>
    <mergeCell ref="A3:J3"/>
  </mergeCells>
  <printOptions/>
  <pageMargins left="0.5208333333333334" right="0.7086614173228347" top="0.7480314960629921" bottom="0.7480314960629921" header="0.31496062992125984" footer="0.31496062992125984"/>
  <pageSetup fitToHeight="1" fitToWidth="1" horizontalDpi="600" verticalDpi="600" orientation="portrait" scale="52" r:id="rId3"/>
  <headerFooter>
    <oddHeader>&amp;C&amp;G</oddHeader>
  </headerFooter>
  <drawing r:id="rId1"/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view="pageLayout" workbookViewId="0" topLeftCell="D1">
      <selection activeCell="L32" sqref="L32"/>
    </sheetView>
  </sheetViews>
  <sheetFormatPr defaultColWidth="9.140625" defaultRowHeight="15"/>
  <cols>
    <col min="1" max="1" width="35.7109375" style="0" customWidth="1"/>
    <col min="2" max="15" width="13.421875" style="0" customWidth="1"/>
    <col min="16" max="18" width="9.140625" style="196" customWidth="1"/>
  </cols>
  <sheetData>
    <row r="1" spans="1:15" ht="15.75">
      <c r="A1" s="185" t="s">
        <v>220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1:15" ht="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ht="19.5" customHeight="1">
      <c r="A3" s="150" t="s">
        <v>2</v>
      </c>
      <c r="B3" s="153" t="s">
        <v>143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6" ht="19.5" customHeight="1">
      <c r="A4" s="189"/>
      <c r="B4" s="152" t="s">
        <v>71</v>
      </c>
      <c r="C4" s="153"/>
      <c r="D4" s="153"/>
      <c r="E4" s="153"/>
      <c r="F4" s="153"/>
      <c r="G4" s="153"/>
      <c r="H4" s="154"/>
      <c r="I4" s="152" t="s">
        <v>72</v>
      </c>
      <c r="J4" s="153"/>
      <c r="K4" s="153"/>
      <c r="L4" s="153"/>
      <c r="M4" s="153"/>
      <c r="N4" s="153"/>
      <c r="O4" s="153"/>
      <c r="P4" s="197"/>
    </row>
    <row r="5" spans="1:16" ht="19.5" customHeight="1">
      <c r="A5" s="190"/>
      <c r="B5" s="144" t="s">
        <v>144</v>
      </c>
      <c r="C5" s="145" t="s">
        <v>145</v>
      </c>
      <c r="D5" s="145" t="s">
        <v>146</v>
      </c>
      <c r="E5" s="145" t="s">
        <v>147</v>
      </c>
      <c r="F5" s="145" t="s">
        <v>141</v>
      </c>
      <c r="G5" s="145" t="s">
        <v>152</v>
      </c>
      <c r="H5" s="146" t="s">
        <v>180</v>
      </c>
      <c r="I5" s="145" t="s">
        <v>144</v>
      </c>
      <c r="J5" s="145" t="s">
        <v>145</v>
      </c>
      <c r="K5" s="145" t="s">
        <v>146</v>
      </c>
      <c r="L5" s="145" t="s">
        <v>148</v>
      </c>
      <c r="M5" s="145" t="s">
        <v>141</v>
      </c>
      <c r="N5" s="145" t="s">
        <v>152</v>
      </c>
      <c r="O5" s="145" t="s">
        <v>180</v>
      </c>
      <c r="P5" s="197"/>
    </row>
    <row r="6" spans="1:16" ht="19.5" customHeight="1">
      <c r="A6" s="3" t="s">
        <v>4</v>
      </c>
      <c r="B6" s="3">
        <v>44</v>
      </c>
      <c r="C6" s="3">
        <v>102</v>
      </c>
      <c r="D6" s="3">
        <v>68</v>
      </c>
      <c r="E6" s="3">
        <v>89.66666666666666</v>
      </c>
      <c r="F6" s="3">
        <v>87</v>
      </c>
      <c r="G6" s="3">
        <v>125</v>
      </c>
      <c r="H6" s="3">
        <v>119</v>
      </c>
      <c r="I6" s="3">
        <v>478</v>
      </c>
      <c r="J6" s="3">
        <v>702</v>
      </c>
      <c r="K6" s="3">
        <v>696</v>
      </c>
      <c r="L6" s="3">
        <v>739.3333333333331</v>
      </c>
      <c r="M6" s="3">
        <v>740</v>
      </c>
      <c r="N6" s="3">
        <v>737</v>
      </c>
      <c r="O6" s="3">
        <v>733</v>
      </c>
      <c r="P6" s="197"/>
    </row>
    <row r="7" spans="1:16" ht="19.5" customHeight="1">
      <c r="A7" s="6" t="s">
        <v>5</v>
      </c>
      <c r="B7" s="7">
        <v>461</v>
      </c>
      <c r="C7" s="7">
        <v>653</v>
      </c>
      <c r="D7" s="7">
        <v>720</v>
      </c>
      <c r="E7" s="7">
        <v>699.6666666666666</v>
      </c>
      <c r="F7" s="7">
        <v>822</v>
      </c>
      <c r="G7" s="23">
        <v>857</v>
      </c>
      <c r="H7" s="23">
        <v>853</v>
      </c>
      <c r="I7" s="23">
        <v>1070</v>
      </c>
      <c r="J7" s="23">
        <v>1154</v>
      </c>
      <c r="K7" s="6">
        <v>1279</v>
      </c>
      <c r="L7" s="7">
        <v>1371.3333333333333</v>
      </c>
      <c r="M7" s="7">
        <v>1378</v>
      </c>
      <c r="N7" s="7">
        <v>1268</v>
      </c>
      <c r="O7" s="7">
        <v>1327</v>
      </c>
      <c r="P7" s="197"/>
    </row>
    <row r="8" spans="1:16" ht="19.5" customHeight="1">
      <c r="A8" s="3" t="s">
        <v>6</v>
      </c>
      <c r="B8" s="3">
        <v>21</v>
      </c>
      <c r="C8" s="3">
        <v>41</v>
      </c>
      <c r="D8" s="3">
        <v>29</v>
      </c>
      <c r="E8" s="3">
        <v>35</v>
      </c>
      <c r="F8" s="3">
        <v>41</v>
      </c>
      <c r="G8" s="3">
        <v>44</v>
      </c>
      <c r="H8" s="3">
        <v>54</v>
      </c>
      <c r="I8" s="3">
        <v>285</v>
      </c>
      <c r="J8" s="3">
        <v>287</v>
      </c>
      <c r="K8" s="3">
        <v>255</v>
      </c>
      <c r="L8" s="3">
        <v>104.33333333333333</v>
      </c>
      <c r="M8" s="3">
        <v>315</v>
      </c>
      <c r="N8" s="3">
        <v>226</v>
      </c>
      <c r="O8" s="3">
        <v>224</v>
      </c>
      <c r="P8" s="197"/>
    </row>
    <row r="9" spans="1:16" ht="19.5" customHeight="1">
      <c r="A9" s="6" t="s">
        <v>7</v>
      </c>
      <c r="B9" s="7">
        <v>404</v>
      </c>
      <c r="C9" s="7">
        <v>572</v>
      </c>
      <c r="D9" s="7">
        <v>580</v>
      </c>
      <c r="E9" s="7">
        <v>666.5</v>
      </c>
      <c r="F9" s="7">
        <v>669</v>
      </c>
      <c r="G9" s="23">
        <v>817</v>
      </c>
      <c r="H9" s="23">
        <v>673</v>
      </c>
      <c r="I9" s="23">
        <v>371</v>
      </c>
      <c r="J9" s="23">
        <v>338</v>
      </c>
      <c r="K9" s="6">
        <v>568</v>
      </c>
      <c r="L9" s="7">
        <v>580.333333333333</v>
      </c>
      <c r="M9" s="7">
        <v>628</v>
      </c>
      <c r="N9" s="7">
        <v>515</v>
      </c>
      <c r="O9" s="7">
        <v>702</v>
      </c>
      <c r="P9" s="197"/>
    </row>
    <row r="10" spans="1:16" ht="19.5" customHeight="1">
      <c r="A10" s="3" t="s">
        <v>8</v>
      </c>
      <c r="B10" s="3">
        <v>57</v>
      </c>
      <c r="C10" s="3">
        <v>197</v>
      </c>
      <c r="D10" s="3">
        <v>252</v>
      </c>
      <c r="E10" s="3">
        <v>286</v>
      </c>
      <c r="F10" s="3">
        <v>316</v>
      </c>
      <c r="G10" s="3">
        <v>323</v>
      </c>
      <c r="H10" s="3">
        <v>367</v>
      </c>
      <c r="I10" s="3">
        <v>145</v>
      </c>
      <c r="J10" s="3">
        <v>176</v>
      </c>
      <c r="K10" s="3">
        <v>347</v>
      </c>
      <c r="L10" s="3">
        <v>304.66666666666646</v>
      </c>
      <c r="M10" s="3">
        <v>194</v>
      </c>
      <c r="N10" s="3">
        <v>278</v>
      </c>
      <c r="O10" s="3">
        <v>264</v>
      </c>
      <c r="P10" s="197"/>
    </row>
    <row r="11" spans="1:16" ht="19.5" customHeight="1">
      <c r="A11" s="6" t="s">
        <v>9</v>
      </c>
      <c r="B11" s="7">
        <v>15</v>
      </c>
      <c r="C11" s="7">
        <v>32</v>
      </c>
      <c r="D11" s="7">
        <v>22</v>
      </c>
      <c r="E11" s="7">
        <v>20</v>
      </c>
      <c r="F11" s="7">
        <v>25</v>
      </c>
      <c r="G11" s="23">
        <v>32</v>
      </c>
      <c r="H11" s="23">
        <v>31</v>
      </c>
      <c r="I11" s="23">
        <v>170</v>
      </c>
      <c r="J11" s="23">
        <v>179</v>
      </c>
      <c r="K11" s="6">
        <v>101</v>
      </c>
      <c r="L11" s="7">
        <v>116.83333333333333</v>
      </c>
      <c r="M11" s="7">
        <v>57</v>
      </c>
      <c r="N11" s="7">
        <v>85</v>
      </c>
      <c r="O11" s="7">
        <v>90</v>
      </c>
      <c r="P11" s="197"/>
    </row>
    <row r="12" spans="1:16" ht="19.5" customHeight="1">
      <c r="A12" s="3" t="s">
        <v>10</v>
      </c>
      <c r="B12" s="3">
        <v>857</v>
      </c>
      <c r="C12" s="3">
        <v>1425</v>
      </c>
      <c r="D12" s="3">
        <v>1545</v>
      </c>
      <c r="E12" s="3">
        <v>1677.9999999999998</v>
      </c>
      <c r="F12" s="3">
        <v>1834</v>
      </c>
      <c r="G12" s="3">
        <v>1856</v>
      </c>
      <c r="H12" s="3">
        <v>2060</v>
      </c>
      <c r="I12" s="3">
        <v>2376</v>
      </c>
      <c r="J12" s="3">
        <v>2637</v>
      </c>
      <c r="K12" s="3">
        <v>2834</v>
      </c>
      <c r="L12" s="3">
        <v>2798.166666666666</v>
      </c>
      <c r="M12" s="3">
        <v>3174</v>
      </c>
      <c r="N12" s="3">
        <v>3165</v>
      </c>
      <c r="O12" s="3">
        <v>3089</v>
      </c>
      <c r="P12" s="197"/>
    </row>
    <row r="13" spans="1:16" ht="19.5" customHeight="1">
      <c r="A13" s="6" t="s">
        <v>11</v>
      </c>
      <c r="B13" s="7">
        <v>19</v>
      </c>
      <c r="C13" s="7">
        <v>34</v>
      </c>
      <c r="D13" s="7">
        <v>48</v>
      </c>
      <c r="E13" s="7">
        <v>60.66666666666667</v>
      </c>
      <c r="F13" s="7">
        <v>74</v>
      </c>
      <c r="G13" s="23">
        <v>68</v>
      </c>
      <c r="H13" s="23">
        <v>84</v>
      </c>
      <c r="I13" s="23">
        <v>602</v>
      </c>
      <c r="J13" s="23">
        <v>519</v>
      </c>
      <c r="K13" s="6">
        <v>487</v>
      </c>
      <c r="L13" s="7">
        <v>664.0000000000003</v>
      </c>
      <c r="M13" s="7">
        <v>566</v>
      </c>
      <c r="N13" s="7">
        <v>526</v>
      </c>
      <c r="O13" s="7">
        <v>528</v>
      </c>
      <c r="P13" s="197"/>
    </row>
    <row r="14" spans="1:16" ht="19.5" customHeight="1">
      <c r="A14" s="3" t="s">
        <v>12</v>
      </c>
      <c r="B14" s="3">
        <v>9</v>
      </c>
      <c r="C14" s="3">
        <v>11</v>
      </c>
      <c r="D14" s="3">
        <v>9</v>
      </c>
      <c r="E14" s="3">
        <v>8</v>
      </c>
      <c r="F14" s="3">
        <v>10</v>
      </c>
      <c r="G14" s="3">
        <v>9</v>
      </c>
      <c r="H14" s="3">
        <v>11</v>
      </c>
      <c r="I14" s="3">
        <v>127</v>
      </c>
      <c r="J14" s="3">
        <v>118</v>
      </c>
      <c r="K14" s="3">
        <v>92</v>
      </c>
      <c r="L14" s="3">
        <v>167.83333333333337</v>
      </c>
      <c r="M14" s="3">
        <v>244</v>
      </c>
      <c r="N14" s="3">
        <v>184</v>
      </c>
      <c r="O14" s="3">
        <v>195</v>
      </c>
      <c r="P14" s="197"/>
    </row>
    <row r="15" spans="1:16" ht="19.5" customHeight="1">
      <c r="A15" s="136" t="s">
        <v>13</v>
      </c>
      <c r="B15" s="110">
        <f aca="true" t="shared" si="0" ref="B15:O15">SUM(B6:B14)</f>
        <v>1887</v>
      </c>
      <c r="C15" s="110">
        <f t="shared" si="0"/>
        <v>3067</v>
      </c>
      <c r="D15" s="110">
        <f t="shared" si="0"/>
        <v>3273</v>
      </c>
      <c r="E15" s="110">
        <f t="shared" si="0"/>
        <v>3543.4999999999995</v>
      </c>
      <c r="F15" s="110">
        <f t="shared" si="0"/>
        <v>3878</v>
      </c>
      <c r="G15" s="110">
        <f t="shared" si="0"/>
        <v>4131</v>
      </c>
      <c r="H15" s="110">
        <f t="shared" si="0"/>
        <v>4252</v>
      </c>
      <c r="I15" s="110">
        <f t="shared" si="0"/>
        <v>5624</v>
      </c>
      <c r="J15" s="110">
        <f t="shared" si="0"/>
        <v>6110</v>
      </c>
      <c r="K15" s="110">
        <f t="shared" si="0"/>
        <v>6659</v>
      </c>
      <c r="L15" s="110">
        <f t="shared" si="0"/>
        <v>6846.833333333332</v>
      </c>
      <c r="M15" s="110">
        <f t="shared" si="0"/>
        <v>7296</v>
      </c>
      <c r="N15" s="110">
        <f t="shared" si="0"/>
        <v>6984</v>
      </c>
      <c r="O15" s="110">
        <f t="shared" si="0"/>
        <v>7152</v>
      </c>
      <c r="P15" s="197"/>
    </row>
    <row r="16" spans="1:16" ht="19.5" customHeight="1">
      <c r="A16" s="91" t="s">
        <v>181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196"/>
      <c r="M16" s="196"/>
      <c r="N16" s="196"/>
      <c r="O16" s="196"/>
      <c r="P16" s="197"/>
    </row>
    <row r="17" spans="1:15" ht="15">
      <c r="A17" s="196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8"/>
      <c r="M17" s="196"/>
      <c r="N17" s="196"/>
      <c r="O17" s="198"/>
    </row>
    <row r="18" spans="1:15" ht="15">
      <c r="A18" s="196"/>
      <c r="B18" s="196"/>
      <c r="C18" s="196"/>
      <c r="D18" s="196"/>
      <c r="E18" s="196"/>
      <c r="F18" s="196"/>
      <c r="G18" s="196"/>
      <c r="H18" s="198"/>
      <c r="I18" s="196"/>
      <c r="J18" s="196"/>
      <c r="K18" s="198"/>
      <c r="L18" s="196"/>
      <c r="M18" s="196"/>
      <c r="N18" s="196"/>
      <c r="O18" s="196"/>
    </row>
    <row r="19" spans="1:15" ht="15">
      <c r="A19" s="196"/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</row>
    <row r="20" spans="1:15" ht="15">
      <c r="A20" s="196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</row>
    <row r="21" spans="1:15" ht="15">
      <c r="A21" s="196"/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</row>
    <row r="22" spans="1:15" ht="15">
      <c r="A22" s="196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</row>
    <row r="23" spans="1:15" ht="15">
      <c r="A23" s="196"/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</row>
    <row r="24" spans="1:15" ht="15">
      <c r="A24" s="196"/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</row>
    <row r="25" spans="1:15" ht="15">
      <c r="A25" s="196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</row>
    <row r="26" spans="1:15" ht="15">
      <c r="A26" s="196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</row>
    <row r="27" spans="1:15" ht="15">
      <c r="A27" s="196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</row>
    <row r="28" spans="1:15" ht="15">
      <c r="A28" s="196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</row>
    <row r="29" spans="1:15" ht="15">
      <c r="A29" s="196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</row>
    <row r="30" spans="1:15" ht="15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</row>
    <row r="31" spans="1:15" ht="15">
      <c r="A31" s="196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</row>
    <row r="32" spans="1:15" ht="15">
      <c r="A32" s="196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</row>
    <row r="33" spans="1:15" ht="15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</row>
    <row r="34" spans="1:15" ht="15">
      <c r="A34" s="196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</row>
    <row r="35" spans="1:15" ht="15">
      <c r="A35" s="196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</row>
    <row r="36" spans="1:15" ht="15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</row>
    <row r="37" spans="1:15" ht="15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</row>
    <row r="38" spans="1:15" ht="15">
      <c r="A38" s="196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</row>
    <row r="39" spans="1:15" ht="15">
      <c r="A39" s="196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</row>
    <row r="40" spans="1:15" ht="15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</row>
    <row r="41" spans="1:15" ht="15">
      <c r="A41" s="196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</row>
    <row r="42" spans="1:15" ht="15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</row>
    <row r="43" spans="1:15" ht="15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</row>
    <row r="44" spans="1:15" ht="15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</row>
    <row r="45" spans="1:15" ht="15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</row>
    <row r="46" spans="1:15" ht="15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</row>
    <row r="47" spans="1:15" ht="15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</row>
    <row r="48" spans="1:15" ht="15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</row>
    <row r="49" spans="1:15" ht="15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</row>
    <row r="50" spans="1:15" ht="15">
      <c r="A50" s="19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</row>
    <row r="51" spans="1:15" ht="15">
      <c r="A51" s="196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</row>
    <row r="52" spans="1:15" ht="15">
      <c r="A52" s="196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</row>
    <row r="53" spans="1:15" ht="15">
      <c r="A53" s="196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</row>
    <row r="54" spans="1:15" ht="15">
      <c r="A54" s="196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</row>
    <row r="55" spans="1:15" ht="15">
      <c r="A55" s="196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</row>
    <row r="56" spans="1:15" ht="15">
      <c r="A56" s="196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</row>
    <row r="57" spans="1:15" ht="15">
      <c r="A57" s="196"/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</row>
    <row r="58" spans="1:15" ht="15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</row>
    <row r="59" spans="1:15" ht="15">
      <c r="A59" s="196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</row>
    <row r="60" spans="1:15" ht="15">
      <c r="A60" s="196"/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</row>
    <row r="61" spans="1:15" ht="15">
      <c r="A61" s="196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</row>
    <row r="62" spans="1:15" ht="15">
      <c r="A62" s="196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</row>
    <row r="63" spans="1:15" ht="15">
      <c r="A63" s="196"/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</row>
    <row r="64" spans="1:15" ht="15">
      <c r="A64" s="196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</row>
    <row r="65" spans="1:15" ht="15">
      <c r="A65" s="196"/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</row>
    <row r="66" spans="1:15" ht="15">
      <c r="A66" s="196"/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</row>
    <row r="67" spans="1:15" ht="15">
      <c r="A67" s="196"/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</row>
    <row r="68" spans="1:15" ht="15">
      <c r="A68" s="196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</row>
    <row r="69" spans="1:15" ht="15">
      <c r="A69" s="196"/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</row>
    <row r="70" spans="1:15" ht="15">
      <c r="A70" s="196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</row>
    <row r="71" spans="1:15" ht="15">
      <c r="A71" s="196"/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</row>
    <row r="72" spans="1:15" ht="15">
      <c r="A72" s="196"/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</row>
    <row r="73" spans="1:15" ht="15">
      <c r="A73" s="196"/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</row>
    <row r="74" spans="1:15" ht="15">
      <c r="A74" s="196"/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</row>
    <row r="75" spans="1:15" ht="15">
      <c r="A75" s="196"/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</row>
    <row r="76" spans="1:15" ht="15">
      <c r="A76" s="196"/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</row>
    <row r="77" spans="1:15" ht="15">
      <c r="A77" s="196"/>
      <c r="B77" s="196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</row>
    <row r="78" spans="1:15" ht="15">
      <c r="A78" s="196"/>
      <c r="B78" s="196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</row>
    <row r="79" spans="1:15" ht="15">
      <c r="A79" s="196"/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</row>
    <row r="80" spans="1:15" ht="15">
      <c r="A80" s="196"/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</row>
    <row r="81" spans="1:15" ht="15">
      <c r="A81" s="196"/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</row>
    <row r="82" spans="1:15" ht="15">
      <c r="A82" s="196"/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</row>
    <row r="83" spans="1:15" ht="15">
      <c r="A83" s="196"/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</row>
    <row r="84" spans="1:15" ht="15">
      <c r="A84" s="196"/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</row>
    <row r="85" spans="1:15" ht="15">
      <c r="A85" s="196"/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</row>
    <row r="86" spans="1:15" ht="15">
      <c r="A86" s="196"/>
      <c r="B86" s="196"/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</row>
    <row r="87" spans="1:15" ht="15">
      <c r="A87" s="196"/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</row>
    <row r="88" spans="1:15" ht="15">
      <c r="A88" s="196"/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</row>
    <row r="89" spans="1:15" ht="15">
      <c r="A89" s="196"/>
      <c r="B89" s="196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</row>
    <row r="90" spans="1:15" ht="15">
      <c r="A90" s="196"/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</row>
    <row r="91" spans="1:15" ht="15">
      <c r="A91" s="196"/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</row>
    <row r="92" spans="1:15" ht="15">
      <c r="A92" s="196"/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</row>
    <row r="93" spans="1:15" ht="15">
      <c r="A93" s="196"/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</row>
    <row r="94" spans="1:15" ht="15">
      <c r="A94" s="196"/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</row>
    <row r="95" spans="1:15" ht="15">
      <c r="A95" s="196"/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</row>
    <row r="96" spans="1:15" ht="15">
      <c r="A96" s="196"/>
      <c r="B96" s="196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</row>
    <row r="97" spans="1:15" ht="15">
      <c r="A97" s="196"/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</row>
    <row r="98" spans="1:15" ht="15">
      <c r="A98" s="196"/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</row>
    <row r="99" spans="1:15" ht="15">
      <c r="A99" s="196"/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</row>
    <row r="100" spans="1:15" ht="15">
      <c r="A100" s="196"/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</row>
    <row r="101" spans="1:15" ht="15">
      <c r="A101" s="196"/>
      <c r="B101" s="196"/>
      <c r="C101" s="196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</row>
    <row r="102" spans="1:15" ht="15">
      <c r="A102" s="196"/>
      <c r="B102" s="196"/>
      <c r="C102" s="196"/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</row>
    <row r="103" spans="1:15" ht="15">
      <c r="A103" s="196"/>
      <c r="B103" s="196"/>
      <c r="C103" s="196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</row>
    <row r="104" spans="1:15" ht="15">
      <c r="A104" s="196"/>
      <c r="B104" s="196"/>
      <c r="C104" s="196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</row>
    <row r="105" spans="1:15" ht="15">
      <c r="A105" s="196"/>
      <c r="B105" s="196"/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</row>
    <row r="106" spans="1:15" ht="15">
      <c r="A106" s="196"/>
      <c r="B106" s="196"/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</row>
    <row r="107" spans="1:15" ht="15">
      <c r="A107" s="196"/>
      <c r="B107" s="196"/>
      <c r="C107" s="196"/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</row>
    <row r="108" spans="1:15" ht="15">
      <c r="A108" s="196"/>
      <c r="B108" s="196"/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</row>
    <row r="109" spans="1:15" ht="15">
      <c r="A109" s="196"/>
      <c r="B109" s="196"/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</row>
    <row r="110" spans="1:15" ht="15">
      <c r="A110" s="196"/>
      <c r="B110" s="196"/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</row>
    <row r="111" spans="1:15" ht="15">
      <c r="A111" s="196"/>
      <c r="B111" s="196"/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</row>
    <row r="112" spans="1:15" ht="15">
      <c r="A112" s="196"/>
      <c r="B112" s="196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</row>
    <row r="113" spans="1:15" ht="15">
      <c r="A113" s="196"/>
      <c r="B113" s="196"/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</row>
    <row r="114" spans="1:15" ht="15">
      <c r="A114" s="196"/>
      <c r="B114" s="196"/>
      <c r="C114" s="196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</row>
    <row r="115" spans="1:15" ht="15">
      <c r="A115" s="196"/>
      <c r="B115" s="196"/>
      <c r="C115" s="196"/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</row>
    <row r="116" spans="1:15" ht="15">
      <c r="A116" s="196"/>
      <c r="B116" s="196"/>
      <c r="C116" s="196"/>
      <c r="D116" s="196"/>
      <c r="E116" s="196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</row>
    <row r="117" spans="1:15" ht="15">
      <c r="A117" s="196"/>
      <c r="B117" s="196"/>
      <c r="C117" s="196"/>
      <c r="D117" s="196"/>
      <c r="E117" s="196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</row>
    <row r="118" spans="1:15" ht="15">
      <c r="A118" s="196"/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</row>
    <row r="119" spans="1:15" ht="15">
      <c r="A119" s="196"/>
      <c r="B119" s="196"/>
      <c r="C119" s="19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</row>
    <row r="120" spans="1:15" ht="15">
      <c r="A120" s="196"/>
      <c r="B120" s="196"/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</row>
    <row r="121" spans="1:15" ht="15">
      <c r="A121" s="196"/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</row>
  </sheetData>
  <sheetProtection/>
  <mergeCells count="5">
    <mergeCell ref="A1:O1"/>
    <mergeCell ref="A3:A5"/>
    <mergeCell ref="B3:O3"/>
    <mergeCell ref="B4:H4"/>
    <mergeCell ref="I4:O4"/>
  </mergeCells>
  <printOptions/>
  <pageMargins left="0.31987028301886794" right="0.7086614173228347" top="0.7480314960629921" bottom="0.7480314960629921" header="0.31496062992125984" footer="0.31496062992125984"/>
  <pageSetup fitToHeight="1" fitToWidth="1" horizontalDpi="600" verticalDpi="600" orientation="portrait" scale="37" r:id="rId3"/>
  <headerFooter>
    <oddHeader>&amp;C&amp;G</oddHeader>
  </headerFooter>
  <drawing r:id="rId1"/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16"/>
  <sheetViews>
    <sheetView view="pageLayout" zoomScaleSheetLayoutView="93" workbookViewId="0" topLeftCell="B1">
      <selection activeCell="L20" sqref="L20"/>
    </sheetView>
  </sheetViews>
  <sheetFormatPr defaultColWidth="9.140625" defaultRowHeight="15"/>
  <cols>
    <col min="1" max="1" width="41.8515625" style="0" customWidth="1"/>
    <col min="2" max="2" width="12.8515625" style="0" bestFit="1" customWidth="1"/>
    <col min="3" max="4" width="13.421875" style="0" bestFit="1" customWidth="1"/>
    <col min="5" max="6" width="10.140625" style="0" bestFit="1" customWidth="1"/>
    <col min="7" max="7" width="10.7109375" style="0" bestFit="1" customWidth="1"/>
    <col min="8" max="8" width="11.28125" style="0" bestFit="1" customWidth="1"/>
    <col min="9" max="9" width="12.8515625" style="0" bestFit="1" customWidth="1"/>
    <col min="10" max="11" width="13.421875" style="0" bestFit="1" customWidth="1"/>
    <col min="12" max="13" width="10.140625" style="0" bestFit="1" customWidth="1"/>
    <col min="14" max="15" width="10.7109375" style="0" bestFit="1" customWidth="1"/>
    <col min="16" max="18" width="9.140625" style="196" customWidth="1"/>
  </cols>
  <sheetData>
    <row r="1" spans="1:15" ht="15.75">
      <c r="A1" s="177" t="s">
        <v>207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="196" customFormat="1" ht="15"/>
    <row r="3" spans="1:15" ht="15.75">
      <c r="A3" s="150" t="s">
        <v>2</v>
      </c>
      <c r="B3" s="153" t="s">
        <v>16</v>
      </c>
      <c r="C3" s="153"/>
      <c r="D3" s="153"/>
      <c r="E3" s="153"/>
      <c r="F3" s="153"/>
      <c r="G3" s="153"/>
      <c r="H3" s="154"/>
      <c r="I3" s="152" t="s">
        <v>16</v>
      </c>
      <c r="J3" s="153"/>
      <c r="K3" s="153"/>
      <c r="L3" s="153"/>
      <c r="M3" s="153"/>
      <c r="N3" s="153"/>
      <c r="O3" s="153"/>
    </row>
    <row r="4" spans="1:15" ht="15.75">
      <c r="A4" s="189"/>
      <c r="B4" s="152" t="s">
        <v>71</v>
      </c>
      <c r="C4" s="153"/>
      <c r="D4" s="153"/>
      <c r="E4" s="153"/>
      <c r="F4" s="153"/>
      <c r="G4" s="153"/>
      <c r="H4" s="154"/>
      <c r="I4" s="152" t="s">
        <v>72</v>
      </c>
      <c r="J4" s="153"/>
      <c r="K4" s="153"/>
      <c r="L4" s="153"/>
      <c r="M4" s="153"/>
      <c r="N4" s="153"/>
      <c r="O4" s="153"/>
    </row>
    <row r="5" spans="1:15" ht="15.75">
      <c r="A5" s="190"/>
      <c r="B5" s="144" t="s">
        <v>144</v>
      </c>
      <c r="C5" s="145" t="s">
        <v>145</v>
      </c>
      <c r="D5" s="145" t="s">
        <v>146</v>
      </c>
      <c r="E5" s="145" t="s">
        <v>148</v>
      </c>
      <c r="F5" s="145" t="s">
        <v>149</v>
      </c>
      <c r="G5" s="145" t="s">
        <v>152</v>
      </c>
      <c r="H5" s="146" t="s">
        <v>192</v>
      </c>
      <c r="I5" s="145" t="s">
        <v>144</v>
      </c>
      <c r="J5" s="145" t="s">
        <v>145</v>
      </c>
      <c r="K5" s="145" t="s">
        <v>146</v>
      </c>
      <c r="L5" s="145" t="s">
        <v>148</v>
      </c>
      <c r="M5" s="145" t="s">
        <v>149</v>
      </c>
      <c r="N5" s="145" t="s">
        <v>152</v>
      </c>
      <c r="O5" s="145" t="s">
        <v>180</v>
      </c>
    </row>
    <row r="6" spans="1:15" ht="15.75">
      <c r="A6" s="3" t="s">
        <v>4</v>
      </c>
      <c r="B6" s="3">
        <v>367.66666666666674</v>
      </c>
      <c r="C6" s="3">
        <v>650.0000000000001</v>
      </c>
      <c r="D6" s="3">
        <v>952.0000000000002</v>
      </c>
      <c r="E6" s="3">
        <v>1067.3333333333333</v>
      </c>
      <c r="F6" s="3">
        <v>1108.0000000000002</v>
      </c>
      <c r="G6" s="3">
        <v>1170</v>
      </c>
      <c r="H6" s="3">
        <v>1135.0000000000002</v>
      </c>
      <c r="I6" s="3">
        <v>1010.4316939890729</v>
      </c>
      <c r="J6" s="3">
        <v>1183.0000000000002</v>
      </c>
      <c r="K6" s="3">
        <v>1922</v>
      </c>
      <c r="L6" s="3">
        <v>2009.25</v>
      </c>
      <c r="M6" s="3">
        <v>1768.000000000001</v>
      </c>
      <c r="N6" s="3">
        <v>1851</v>
      </c>
      <c r="O6" s="3">
        <v>2050.000000000001</v>
      </c>
    </row>
    <row r="7" spans="1:15" ht="15.75">
      <c r="A7" s="6" t="s">
        <v>5</v>
      </c>
      <c r="B7" s="7">
        <v>8724.999999999998</v>
      </c>
      <c r="C7" s="7">
        <v>10051</v>
      </c>
      <c r="D7" s="7">
        <v>11592.000000000027</v>
      </c>
      <c r="E7" s="7">
        <v>13881.666666666673</v>
      </c>
      <c r="F7" s="7">
        <v>14140.000000000015</v>
      </c>
      <c r="G7" s="23">
        <v>13478</v>
      </c>
      <c r="H7" s="23">
        <v>14362.000000000002</v>
      </c>
      <c r="I7" s="23">
        <v>2522.045454545451</v>
      </c>
      <c r="J7" s="23">
        <v>2198.0000000000014</v>
      </c>
      <c r="K7" s="6">
        <v>4484.999999999988</v>
      </c>
      <c r="L7" s="7">
        <v>3191.4761904761913</v>
      </c>
      <c r="M7" s="7">
        <v>3530.000000000001</v>
      </c>
      <c r="N7" s="7">
        <v>3868</v>
      </c>
      <c r="O7" s="7">
        <v>3470.000000000001</v>
      </c>
    </row>
    <row r="8" spans="1:15" ht="15.75">
      <c r="A8" s="3" t="s">
        <v>6</v>
      </c>
      <c r="B8" s="3">
        <v>179</v>
      </c>
      <c r="C8" s="3">
        <v>215.00000000000006</v>
      </c>
      <c r="D8" s="3">
        <v>209.00000000000006</v>
      </c>
      <c r="E8" s="3">
        <v>240.00000000000003</v>
      </c>
      <c r="F8" s="3">
        <v>322.00000000000006</v>
      </c>
      <c r="G8" s="3">
        <v>331</v>
      </c>
      <c r="H8" s="3">
        <v>354.00000000000006</v>
      </c>
      <c r="I8" s="3">
        <v>545.6311475409842</v>
      </c>
      <c r="J8" s="3">
        <v>497.00000000000017</v>
      </c>
      <c r="K8" s="3">
        <v>692.9999999999999</v>
      </c>
      <c r="L8" s="3">
        <v>309.6666666666667</v>
      </c>
      <c r="M8" s="3">
        <v>683.0000000000002</v>
      </c>
      <c r="N8" s="3">
        <v>491</v>
      </c>
      <c r="O8" s="3">
        <v>492.99999999999983</v>
      </c>
    </row>
    <row r="9" spans="1:15" ht="15.75">
      <c r="A9" s="6" t="s">
        <v>7</v>
      </c>
      <c r="B9" s="7">
        <v>5904.999999999997</v>
      </c>
      <c r="C9" s="7">
        <v>6785.000000000007</v>
      </c>
      <c r="D9" s="7">
        <v>11044.000000000007</v>
      </c>
      <c r="E9" s="7">
        <v>13061.000000000005</v>
      </c>
      <c r="F9" s="7">
        <v>11757.000000000015</v>
      </c>
      <c r="G9" s="23">
        <v>11933</v>
      </c>
      <c r="H9" s="23">
        <v>10864.000000000007</v>
      </c>
      <c r="I9" s="23">
        <v>1033.319444444446</v>
      </c>
      <c r="J9" s="23">
        <v>722.9999999999999</v>
      </c>
      <c r="K9" s="6">
        <v>2187.999999999999</v>
      </c>
      <c r="L9" s="7">
        <v>1533.999999999999</v>
      </c>
      <c r="M9" s="7">
        <v>2284</v>
      </c>
      <c r="N9" s="7">
        <v>2242</v>
      </c>
      <c r="O9" s="7">
        <v>3436</v>
      </c>
    </row>
    <row r="10" spans="1:15" ht="15.75">
      <c r="A10" s="3" t="s">
        <v>8</v>
      </c>
      <c r="B10" s="3">
        <v>872.2499999999999</v>
      </c>
      <c r="C10" s="3">
        <v>1648.0000000000018</v>
      </c>
      <c r="D10" s="3">
        <v>3940.0000000000005</v>
      </c>
      <c r="E10" s="3">
        <v>2401.0000000000014</v>
      </c>
      <c r="F10" s="3">
        <v>2441.9999999999964</v>
      </c>
      <c r="G10" s="3">
        <v>2336</v>
      </c>
      <c r="H10" s="3">
        <v>2306.9999999999995</v>
      </c>
      <c r="I10" s="3">
        <v>398.1120218579232</v>
      </c>
      <c r="J10" s="3">
        <v>317.0000000000001</v>
      </c>
      <c r="K10" s="3">
        <v>1290.999999999999</v>
      </c>
      <c r="L10" s="3">
        <v>767.6666666666663</v>
      </c>
      <c r="M10" s="3">
        <v>585.9999999999999</v>
      </c>
      <c r="N10" s="3">
        <v>819</v>
      </c>
      <c r="O10" s="3">
        <v>873.0000000000001</v>
      </c>
    </row>
    <row r="11" spans="1:15" ht="15.75">
      <c r="A11" s="6" t="s">
        <v>9</v>
      </c>
      <c r="B11" s="7">
        <v>103.33333333333333</v>
      </c>
      <c r="C11" s="7">
        <v>172.00000000000003</v>
      </c>
      <c r="D11" s="7">
        <v>150.00000000000003</v>
      </c>
      <c r="E11" s="7">
        <v>94</v>
      </c>
      <c r="F11" s="7">
        <v>112.00000000000001</v>
      </c>
      <c r="G11" s="23">
        <v>175</v>
      </c>
      <c r="H11" s="23">
        <v>201</v>
      </c>
      <c r="I11" s="23">
        <v>387.65664845172995</v>
      </c>
      <c r="J11" s="23">
        <v>285.9999999999999</v>
      </c>
      <c r="K11" s="6">
        <v>291.00000000000017</v>
      </c>
      <c r="L11" s="7">
        <v>144.5</v>
      </c>
      <c r="M11" s="7">
        <v>132</v>
      </c>
      <c r="N11" s="7">
        <v>149</v>
      </c>
      <c r="O11" s="7">
        <v>171</v>
      </c>
    </row>
    <row r="12" spans="1:15" ht="15.75">
      <c r="A12" s="3" t="s">
        <v>10</v>
      </c>
      <c r="B12" s="3">
        <v>16684.333333333343</v>
      </c>
      <c r="C12" s="3">
        <v>19637.999999999985</v>
      </c>
      <c r="D12" s="3">
        <v>20700.999999999978</v>
      </c>
      <c r="E12" s="3">
        <v>22628.333333333347</v>
      </c>
      <c r="F12" s="3">
        <v>22224</v>
      </c>
      <c r="G12" s="3">
        <v>22704</v>
      </c>
      <c r="H12" s="3">
        <v>22880.99999999998</v>
      </c>
      <c r="I12" s="3">
        <v>5955.764505852339</v>
      </c>
      <c r="J12" s="3">
        <v>5373.000000000002</v>
      </c>
      <c r="K12" s="3">
        <v>10220.999999999998</v>
      </c>
      <c r="L12" s="3">
        <v>7199.1666666666615</v>
      </c>
      <c r="M12" s="3">
        <v>8740.999999999995</v>
      </c>
      <c r="N12" s="3">
        <v>7880.045454545453</v>
      </c>
      <c r="O12" s="3">
        <v>8084.000000000003</v>
      </c>
    </row>
    <row r="13" spans="1:15" ht="15.75">
      <c r="A13" s="6" t="s">
        <v>11</v>
      </c>
      <c r="B13" s="7">
        <v>310.0000000000001</v>
      </c>
      <c r="C13" s="7">
        <v>419</v>
      </c>
      <c r="D13" s="7">
        <v>536</v>
      </c>
      <c r="E13" s="7">
        <v>540.6666666666669</v>
      </c>
      <c r="F13" s="7">
        <v>578</v>
      </c>
      <c r="G13" s="23">
        <v>576</v>
      </c>
      <c r="H13" s="23">
        <v>611.0000000000001</v>
      </c>
      <c r="I13" s="23">
        <v>1279.6083788706726</v>
      </c>
      <c r="J13" s="23">
        <v>992.0000000000013</v>
      </c>
      <c r="K13" s="6">
        <v>1343.000000000001</v>
      </c>
      <c r="L13" s="7">
        <v>1477.5000000000007</v>
      </c>
      <c r="M13" s="7">
        <v>978</v>
      </c>
      <c r="N13" s="7">
        <v>944</v>
      </c>
      <c r="O13" s="7">
        <v>1063.9999999999995</v>
      </c>
    </row>
    <row r="14" spans="1:15" ht="15.75">
      <c r="A14" s="3" t="s">
        <v>12</v>
      </c>
      <c r="B14" s="3">
        <v>46.66666666666666</v>
      </c>
      <c r="C14" s="3">
        <v>69</v>
      </c>
      <c r="D14" s="3">
        <v>87</v>
      </c>
      <c r="E14" s="3">
        <v>77</v>
      </c>
      <c r="F14" s="3">
        <v>95</v>
      </c>
      <c r="G14" s="3">
        <v>81</v>
      </c>
      <c r="H14" s="3">
        <v>88</v>
      </c>
      <c r="I14" s="3">
        <v>241.59016393442593</v>
      </c>
      <c r="J14" s="3">
        <v>195</v>
      </c>
      <c r="K14" s="3">
        <v>244.99999999999991</v>
      </c>
      <c r="L14" s="3">
        <v>239.83333333333337</v>
      </c>
      <c r="M14" s="3">
        <v>394</v>
      </c>
      <c r="N14" s="3">
        <v>343</v>
      </c>
      <c r="O14" s="3">
        <v>496.00000000000006</v>
      </c>
    </row>
    <row r="15" spans="1:15" ht="15.75">
      <c r="A15" s="136" t="s">
        <v>13</v>
      </c>
      <c r="B15" s="110">
        <v>33193.25</v>
      </c>
      <c r="C15" s="110">
        <v>39646.99999999998</v>
      </c>
      <c r="D15" s="110">
        <f>SUM(D6:D14)</f>
        <v>49211.000000000015</v>
      </c>
      <c r="E15" s="110">
        <v>53990.99999999987</v>
      </c>
      <c r="F15" s="110">
        <v>52777.999999999956</v>
      </c>
      <c r="G15" s="110">
        <v>52777.999999999956</v>
      </c>
      <c r="H15" s="110">
        <f aca="true" t="shared" si="0" ref="H15:O15">SUM(H6:H14)</f>
        <v>52802.999999999985</v>
      </c>
      <c r="I15" s="110">
        <f t="shared" si="0"/>
        <v>13374.159459487046</v>
      </c>
      <c r="J15" s="110">
        <f t="shared" si="0"/>
        <v>11764.000000000005</v>
      </c>
      <c r="K15" s="110">
        <f t="shared" si="0"/>
        <v>22678.999999999985</v>
      </c>
      <c r="L15" s="110">
        <f t="shared" si="0"/>
        <v>16873.059523809516</v>
      </c>
      <c r="M15" s="110">
        <f t="shared" si="0"/>
        <v>19095.999999999996</v>
      </c>
      <c r="N15" s="110">
        <f t="shared" si="0"/>
        <v>18587.045454545452</v>
      </c>
      <c r="O15" s="110">
        <f t="shared" si="0"/>
        <v>20137.000000000004</v>
      </c>
    </row>
    <row r="16" spans="1:14" s="196" customFormat="1" ht="15.75">
      <c r="A16" s="91" t="s">
        <v>181</v>
      </c>
      <c r="B16" s="100"/>
      <c r="C16" s="6"/>
      <c r="H16" s="6"/>
      <c r="I16" s="6"/>
      <c r="J16" s="6"/>
      <c r="K16" s="6"/>
      <c r="L16" s="6"/>
      <c r="M16" s="6"/>
      <c r="N16" s="6"/>
    </row>
    <row r="17" s="196" customFormat="1" ht="15"/>
    <row r="18" s="196" customFormat="1" ht="15"/>
    <row r="19" s="196" customFormat="1" ht="15"/>
    <row r="20" s="196" customFormat="1" ht="15"/>
    <row r="21" s="196" customFormat="1" ht="15"/>
    <row r="22" s="196" customFormat="1" ht="15"/>
    <row r="23" s="196" customFormat="1" ht="15"/>
    <row r="24" s="196" customFormat="1" ht="15"/>
    <row r="25" s="196" customFormat="1" ht="15"/>
    <row r="26" s="196" customFormat="1" ht="15"/>
    <row r="27" s="196" customFormat="1" ht="15"/>
    <row r="28" s="196" customFormat="1" ht="15"/>
    <row r="29" s="196" customFormat="1" ht="15"/>
    <row r="30" s="196" customFormat="1" ht="15"/>
    <row r="31" s="196" customFormat="1" ht="15"/>
    <row r="32" s="196" customFormat="1" ht="15"/>
    <row r="33" s="196" customFormat="1" ht="15"/>
    <row r="34" s="196" customFormat="1" ht="15"/>
    <row r="35" s="196" customFormat="1" ht="15"/>
    <row r="36" s="196" customFormat="1" ht="15"/>
    <row r="37" s="196" customFormat="1" ht="15"/>
    <row r="38" s="196" customFormat="1" ht="15"/>
    <row r="39" s="196" customFormat="1" ht="15"/>
    <row r="40" s="196" customFormat="1" ht="15"/>
    <row r="41" s="196" customFormat="1" ht="15"/>
    <row r="42" s="196" customFormat="1" ht="15"/>
    <row r="43" s="196" customFormat="1" ht="15"/>
    <row r="44" s="196" customFormat="1" ht="15"/>
    <row r="45" s="196" customFormat="1" ht="15"/>
    <row r="46" s="196" customFormat="1" ht="15"/>
    <row r="47" s="196" customFormat="1" ht="15"/>
    <row r="48" s="196" customFormat="1" ht="15"/>
    <row r="49" s="196" customFormat="1" ht="15"/>
    <row r="50" s="196" customFormat="1" ht="15"/>
    <row r="51" s="196" customFormat="1" ht="15"/>
    <row r="52" s="196" customFormat="1" ht="15"/>
    <row r="53" s="196" customFormat="1" ht="15"/>
    <row r="54" s="196" customFormat="1" ht="15"/>
    <row r="55" s="196" customFormat="1" ht="15"/>
    <row r="56" s="196" customFormat="1" ht="15"/>
    <row r="57" s="196" customFormat="1" ht="15"/>
    <row r="58" s="196" customFormat="1" ht="15"/>
    <row r="59" s="196" customFormat="1" ht="15"/>
    <row r="60" s="196" customFormat="1" ht="15"/>
    <row r="61" s="196" customFormat="1" ht="15"/>
    <row r="62" s="196" customFormat="1" ht="15"/>
    <row r="63" s="196" customFormat="1" ht="15"/>
    <row r="64" s="196" customFormat="1" ht="15"/>
    <row r="65" s="196" customFormat="1" ht="15"/>
    <row r="66" s="196" customFormat="1" ht="15"/>
    <row r="67" s="196" customFormat="1" ht="15"/>
    <row r="68" s="196" customFormat="1" ht="15"/>
    <row r="69" s="196" customFormat="1" ht="15"/>
    <row r="70" s="196" customFormat="1" ht="15"/>
    <row r="71" s="196" customFormat="1" ht="15"/>
    <row r="72" s="196" customFormat="1" ht="15"/>
    <row r="73" s="196" customFormat="1" ht="15"/>
    <row r="74" s="196" customFormat="1" ht="15"/>
    <row r="75" s="196" customFormat="1" ht="15"/>
    <row r="76" s="196" customFormat="1" ht="15"/>
    <row r="77" s="196" customFormat="1" ht="15"/>
    <row r="78" s="196" customFormat="1" ht="15"/>
    <row r="79" s="196" customFormat="1" ht="15"/>
    <row r="80" s="196" customFormat="1" ht="15"/>
    <row r="81" s="196" customFormat="1" ht="15"/>
    <row r="82" s="196" customFormat="1" ht="15"/>
    <row r="83" s="196" customFormat="1" ht="15"/>
    <row r="84" s="196" customFormat="1" ht="15"/>
    <row r="85" s="196" customFormat="1" ht="15"/>
    <row r="86" s="196" customFormat="1" ht="15"/>
    <row r="87" s="196" customFormat="1" ht="15"/>
    <row r="88" s="196" customFormat="1" ht="15"/>
    <row r="89" s="196" customFormat="1" ht="15"/>
    <row r="90" s="196" customFormat="1" ht="15"/>
    <row r="91" s="196" customFormat="1" ht="15"/>
    <row r="92" s="196" customFormat="1" ht="15"/>
    <row r="93" s="196" customFormat="1" ht="15"/>
    <row r="94" s="196" customFormat="1" ht="15"/>
    <row r="95" s="196" customFormat="1" ht="15"/>
    <row r="96" s="196" customFormat="1" ht="15"/>
    <row r="97" s="196" customFormat="1" ht="15"/>
    <row r="98" s="196" customFormat="1" ht="15"/>
    <row r="99" s="196" customFormat="1" ht="15"/>
    <row r="100" s="196" customFormat="1" ht="15"/>
    <row r="101" s="196" customFormat="1" ht="15"/>
    <row r="102" s="196" customFormat="1" ht="15"/>
    <row r="103" s="196" customFormat="1" ht="15"/>
    <row r="104" s="196" customFormat="1" ht="15"/>
    <row r="105" s="196" customFormat="1" ht="15"/>
    <row r="106" s="196" customFormat="1" ht="15"/>
    <row r="107" s="196" customFormat="1" ht="15"/>
    <row r="108" s="196" customFormat="1" ht="15"/>
    <row r="109" s="196" customFormat="1" ht="15"/>
  </sheetData>
  <sheetProtection/>
  <mergeCells count="6">
    <mergeCell ref="A1:O1"/>
    <mergeCell ref="A3:A5"/>
    <mergeCell ref="B3:H3"/>
    <mergeCell ref="I3:O3"/>
    <mergeCell ref="B4:H4"/>
    <mergeCell ref="I4:O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38" r:id="rId3"/>
  <headerFooter>
    <oddHeader>&amp;C&amp;G</oddHeader>
  </headerFooter>
  <drawing r:id="rId1"/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9"/>
  <sheetViews>
    <sheetView showGridLines="0" view="pageLayout" workbookViewId="0" topLeftCell="A1">
      <selection activeCell="G16" sqref="G16"/>
    </sheetView>
  </sheetViews>
  <sheetFormatPr defaultColWidth="9.140625" defaultRowHeight="15"/>
  <cols>
    <col min="1" max="1" width="35.7109375" style="0" customWidth="1"/>
    <col min="2" max="8" width="14.7109375" style="0" customWidth="1"/>
    <col min="9" max="9" width="0.5625" style="0" hidden="1" customWidth="1"/>
    <col min="10" max="16" width="14.7109375" style="0" customWidth="1"/>
  </cols>
  <sheetData>
    <row r="2" spans="1:16" ht="15.75">
      <c r="A2" s="177" t="s">
        <v>208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4" spans="1:16" ht="19.5" customHeight="1">
      <c r="A4" s="150" t="s">
        <v>2</v>
      </c>
      <c r="B4" s="152" t="s">
        <v>150</v>
      </c>
      <c r="C4" s="153"/>
      <c r="D4" s="153"/>
      <c r="E4" s="153"/>
      <c r="F4" s="153"/>
      <c r="G4" s="153"/>
      <c r="H4" s="153"/>
      <c r="I4" s="147"/>
      <c r="J4" s="152" t="s">
        <v>150</v>
      </c>
      <c r="K4" s="153"/>
      <c r="L4" s="153"/>
      <c r="M4" s="153"/>
      <c r="N4" s="153"/>
      <c r="O4" s="153"/>
      <c r="P4" s="153"/>
    </row>
    <row r="5" spans="1:16" ht="19.5" customHeight="1">
      <c r="A5" s="189"/>
      <c r="B5" s="152" t="s">
        <v>71</v>
      </c>
      <c r="C5" s="153"/>
      <c r="D5" s="153"/>
      <c r="E5" s="153"/>
      <c r="F5" s="153"/>
      <c r="G5" s="153"/>
      <c r="H5" s="153"/>
      <c r="I5" s="147"/>
      <c r="J5" s="152" t="s">
        <v>72</v>
      </c>
      <c r="K5" s="153"/>
      <c r="L5" s="153"/>
      <c r="M5" s="153"/>
      <c r="N5" s="153"/>
      <c r="O5" s="153"/>
      <c r="P5" s="153"/>
    </row>
    <row r="6" spans="1:16" ht="19.5" customHeight="1">
      <c r="A6" s="191"/>
      <c r="B6" s="144" t="s">
        <v>144</v>
      </c>
      <c r="C6" s="145" t="s">
        <v>151</v>
      </c>
      <c r="D6" s="145" t="s">
        <v>146</v>
      </c>
      <c r="E6" s="145" t="s">
        <v>148</v>
      </c>
      <c r="F6" s="145" t="s">
        <v>149</v>
      </c>
      <c r="G6" s="145" t="s">
        <v>152</v>
      </c>
      <c r="H6" s="146" t="s">
        <v>192</v>
      </c>
      <c r="I6" s="145"/>
      <c r="J6" s="145" t="s">
        <v>144</v>
      </c>
      <c r="K6" s="145" t="s">
        <v>151</v>
      </c>
      <c r="L6" s="145" t="s">
        <v>146</v>
      </c>
      <c r="M6" s="145" t="s">
        <v>148</v>
      </c>
      <c r="N6" s="145" t="s">
        <v>149</v>
      </c>
      <c r="O6" s="145" t="s">
        <v>152</v>
      </c>
      <c r="P6" s="145" t="s">
        <v>192</v>
      </c>
    </row>
    <row r="7" spans="1:16" ht="19.5" customHeight="1">
      <c r="A7" s="3" t="s">
        <v>4</v>
      </c>
      <c r="B7" s="3">
        <v>778077.8407099999</v>
      </c>
      <c r="C7" s="3">
        <v>2644729.0429999996</v>
      </c>
      <c r="D7" s="3">
        <v>3518120.897</v>
      </c>
      <c r="E7" s="3">
        <v>3782904.197666667</v>
      </c>
      <c r="F7" s="3">
        <v>3493057.272</v>
      </c>
      <c r="G7" s="3">
        <v>3761769.039</v>
      </c>
      <c r="H7" s="3">
        <v>4050056.3959999965</v>
      </c>
      <c r="I7" s="3"/>
      <c r="J7" s="3">
        <v>588837.7617859761</v>
      </c>
      <c r="K7" s="3">
        <v>727917.6489999995</v>
      </c>
      <c r="L7" s="3">
        <v>1032012.6269999992</v>
      </c>
      <c r="M7" s="3">
        <v>1020749.1356666666</v>
      </c>
      <c r="N7" s="3">
        <v>3806761.3320000004</v>
      </c>
      <c r="O7" s="3">
        <v>742203.933</v>
      </c>
      <c r="P7" s="3">
        <v>1266252.4254999992</v>
      </c>
    </row>
    <row r="8" spans="1:16" ht="19.5" customHeight="1">
      <c r="A8" s="64" t="s">
        <v>5</v>
      </c>
      <c r="B8" s="7">
        <v>46695694.92545099</v>
      </c>
      <c r="C8" s="7">
        <v>70650597.45558994</v>
      </c>
      <c r="D8" s="7">
        <v>73805268.15099996</v>
      </c>
      <c r="E8" s="7">
        <v>85840588.60387003</v>
      </c>
      <c r="F8" s="7">
        <v>95067070.72900008</v>
      </c>
      <c r="G8" s="7">
        <v>66663513.98403576</v>
      </c>
      <c r="H8" s="7">
        <v>80073619.34899993</v>
      </c>
      <c r="I8" s="7"/>
      <c r="J8" s="7">
        <v>1548960.0185454555</v>
      </c>
      <c r="K8" s="7">
        <v>1494879.6279999998</v>
      </c>
      <c r="L8" s="7">
        <v>2294585.5600000033</v>
      </c>
      <c r="M8" s="7">
        <v>2545576.088238096</v>
      </c>
      <c r="N8" s="7">
        <v>6969708.958000001</v>
      </c>
      <c r="O8" s="7">
        <v>1386733.172</v>
      </c>
      <c r="P8" s="7">
        <v>1730822.9421999988</v>
      </c>
    </row>
    <row r="9" spans="1:16" ht="19.5" customHeight="1">
      <c r="A9" s="3" t="s">
        <v>6</v>
      </c>
      <c r="B9" s="3">
        <v>572291.30266</v>
      </c>
      <c r="C9" s="3">
        <v>615403.0590899999</v>
      </c>
      <c r="D9" s="3">
        <v>567625.7400000001</v>
      </c>
      <c r="E9" s="3">
        <v>911126.16698</v>
      </c>
      <c r="F9" s="3">
        <v>804728.2730000002</v>
      </c>
      <c r="G9" s="3">
        <v>1039590.332</v>
      </c>
      <c r="H9" s="3">
        <v>1208443.592</v>
      </c>
      <c r="I9" s="3"/>
      <c r="J9" s="3">
        <v>423940.2383898002</v>
      </c>
      <c r="K9" s="3">
        <v>567642.501</v>
      </c>
      <c r="L9" s="3">
        <v>471783.2890000001</v>
      </c>
      <c r="M9" s="3">
        <v>185645.31566666672</v>
      </c>
      <c r="N9" s="3">
        <v>636194.5429999998</v>
      </c>
      <c r="O9" s="3">
        <v>171699.659</v>
      </c>
      <c r="P9" s="3">
        <v>353038.94900000014</v>
      </c>
    </row>
    <row r="10" spans="1:16" ht="19.5" customHeight="1">
      <c r="A10" s="64" t="s">
        <v>7</v>
      </c>
      <c r="B10" s="7">
        <v>25827634.35585001</v>
      </c>
      <c r="C10" s="7">
        <v>38142504.43660002</v>
      </c>
      <c r="D10" s="7">
        <v>58764098.689939946</v>
      </c>
      <c r="E10" s="7">
        <v>60595202.14649997</v>
      </c>
      <c r="F10" s="7">
        <v>56464838.75700007</v>
      </c>
      <c r="G10" s="7">
        <v>30563290.429</v>
      </c>
      <c r="H10" s="7">
        <v>21514845.32800001</v>
      </c>
      <c r="I10" s="7"/>
      <c r="J10" s="7">
        <v>1042488.8907916677</v>
      </c>
      <c r="K10" s="7">
        <v>767167.8379999995</v>
      </c>
      <c r="L10" s="7">
        <v>1733834.661999999</v>
      </c>
      <c r="M10" s="7">
        <v>2004991.7946666654</v>
      </c>
      <c r="N10" s="7">
        <v>5438907.005999996</v>
      </c>
      <c r="O10" s="7">
        <v>1542958.773</v>
      </c>
      <c r="P10" s="7">
        <v>1670002.345999998</v>
      </c>
    </row>
    <row r="11" spans="1:16" ht="19.5" customHeight="1">
      <c r="A11" s="3" t="s">
        <v>8</v>
      </c>
      <c r="B11" s="3">
        <v>2797130.1168000004</v>
      </c>
      <c r="C11" s="3">
        <v>7316457.914000001</v>
      </c>
      <c r="D11" s="3">
        <v>7917188.664133999</v>
      </c>
      <c r="E11" s="3">
        <v>9034236.853999998</v>
      </c>
      <c r="F11" s="3">
        <v>9578992.629</v>
      </c>
      <c r="G11" s="3">
        <v>4813448.834</v>
      </c>
      <c r="H11" s="3">
        <v>4351985.579000001</v>
      </c>
      <c r="I11" s="3"/>
      <c r="J11" s="3">
        <v>573692.1984462653</v>
      </c>
      <c r="K11" s="3">
        <v>371106.95999999996</v>
      </c>
      <c r="L11" s="3">
        <v>1045544.6760000001</v>
      </c>
      <c r="M11" s="3">
        <v>895980.6143333326</v>
      </c>
      <c r="N11" s="3">
        <v>630724.8310000001</v>
      </c>
      <c r="O11" s="3">
        <v>362330.738</v>
      </c>
      <c r="P11" s="3">
        <v>426935.87600000005</v>
      </c>
    </row>
    <row r="12" spans="1:16" ht="19.5" customHeight="1">
      <c r="A12" s="64" t="s">
        <v>9</v>
      </c>
      <c r="B12" s="7">
        <v>182245.66553666667</v>
      </c>
      <c r="C12" s="7">
        <v>387083.8290000001</v>
      </c>
      <c r="D12" s="7">
        <v>351554.1890000001</v>
      </c>
      <c r="E12" s="7">
        <v>215683.08099999995</v>
      </c>
      <c r="F12" s="7">
        <v>284664.03899999993</v>
      </c>
      <c r="G12" s="7">
        <v>281397.673</v>
      </c>
      <c r="H12" s="7">
        <v>204687.61200000002</v>
      </c>
      <c r="I12" s="7"/>
      <c r="J12" s="7">
        <v>353481.91958469927</v>
      </c>
      <c r="K12" s="7">
        <v>301321.275</v>
      </c>
      <c r="L12" s="7">
        <v>118754.34199999995</v>
      </c>
      <c r="M12" s="7">
        <v>86499.78016666666</v>
      </c>
      <c r="N12" s="7">
        <v>79924.349</v>
      </c>
      <c r="O12" s="7">
        <v>43377.603</v>
      </c>
      <c r="P12" s="7">
        <v>95122.896</v>
      </c>
    </row>
    <row r="13" spans="1:16" ht="19.5" customHeight="1">
      <c r="A13" s="3" t="s">
        <v>10</v>
      </c>
      <c r="B13" s="3">
        <v>103276287.77750666</v>
      </c>
      <c r="C13" s="3">
        <v>119675181.83106005</v>
      </c>
      <c r="D13" s="3">
        <v>116570905.28036006</v>
      </c>
      <c r="E13" s="3">
        <v>118204653.3748999</v>
      </c>
      <c r="F13" s="3">
        <v>121756922.70599975</v>
      </c>
      <c r="G13" s="3">
        <v>119502341.063</v>
      </c>
      <c r="H13" s="3">
        <v>124748117.04499997</v>
      </c>
      <c r="I13" s="3"/>
      <c r="J13" s="3">
        <v>4889920.700295797</v>
      </c>
      <c r="K13" s="3">
        <v>4755338.965000002</v>
      </c>
      <c r="L13" s="3">
        <v>5390649.567999998</v>
      </c>
      <c r="M13" s="3">
        <v>8361023.339999994</v>
      </c>
      <c r="N13" s="3">
        <v>29088789.985000014</v>
      </c>
      <c r="O13" s="3">
        <v>2898166.33</v>
      </c>
      <c r="P13" s="3">
        <v>5285697.128455832</v>
      </c>
    </row>
    <row r="14" spans="1:16" ht="19.5" customHeight="1">
      <c r="A14" s="64" t="s">
        <v>11</v>
      </c>
      <c r="B14" s="7">
        <v>739293.2519000001</v>
      </c>
      <c r="C14" s="7">
        <v>1265636.3155000003</v>
      </c>
      <c r="D14" s="7">
        <v>1526077.4409999999</v>
      </c>
      <c r="E14" s="7">
        <v>1543962.8820000004</v>
      </c>
      <c r="F14" s="7">
        <v>1995538.0940000003</v>
      </c>
      <c r="G14" s="7">
        <v>1891507.5060000003</v>
      </c>
      <c r="H14" s="7">
        <v>2870075.9070000006</v>
      </c>
      <c r="I14" s="7"/>
      <c r="J14" s="7">
        <v>715633.9694116571</v>
      </c>
      <c r="K14" s="7">
        <v>813268.818</v>
      </c>
      <c r="L14" s="7">
        <v>775546.566000001</v>
      </c>
      <c r="M14" s="7">
        <v>1488734.9766666668</v>
      </c>
      <c r="N14" s="7">
        <v>834227.898</v>
      </c>
      <c r="O14" s="7">
        <v>696073.959</v>
      </c>
      <c r="P14" s="7">
        <v>888661.7659999997</v>
      </c>
    </row>
    <row r="15" spans="1:16" ht="19.5" customHeight="1">
      <c r="A15" s="3" t="s">
        <v>12</v>
      </c>
      <c r="B15" s="3">
        <v>172669.7063333333</v>
      </c>
      <c r="C15" s="3">
        <v>224920.557</v>
      </c>
      <c r="D15" s="3">
        <v>289693.149</v>
      </c>
      <c r="E15" s="3">
        <v>189947.705</v>
      </c>
      <c r="F15" s="3">
        <v>428459.521</v>
      </c>
      <c r="G15" s="3">
        <v>481228.466</v>
      </c>
      <c r="H15" s="3">
        <v>473190.53199999995</v>
      </c>
      <c r="I15" s="3"/>
      <c r="J15" s="3">
        <v>106572.55663934415</v>
      </c>
      <c r="K15" s="3">
        <v>100648.88499999998</v>
      </c>
      <c r="L15" s="3">
        <v>81150.09500000002</v>
      </c>
      <c r="M15" s="3">
        <v>200689.33333333337</v>
      </c>
      <c r="N15" s="3">
        <v>384105.43799999997</v>
      </c>
      <c r="O15" s="3">
        <v>52632.2</v>
      </c>
      <c r="P15" s="3">
        <v>127992.32000000004</v>
      </c>
    </row>
    <row r="16" spans="1:16" ht="19.5" customHeight="1">
      <c r="A16" s="136" t="s">
        <v>13</v>
      </c>
      <c r="B16" s="110">
        <f aca="true" t="shared" si="0" ref="B16:H16">SUM(B7:B15)</f>
        <v>181041324.94274765</v>
      </c>
      <c r="C16" s="110">
        <f t="shared" si="0"/>
        <v>240922514.44084</v>
      </c>
      <c r="D16" s="110">
        <f t="shared" si="0"/>
        <v>263310532.201434</v>
      </c>
      <c r="E16" s="110">
        <f t="shared" si="0"/>
        <v>280318305.0119166</v>
      </c>
      <c r="F16" s="110">
        <f t="shared" si="0"/>
        <v>289874272.0199999</v>
      </c>
      <c r="G16" s="110">
        <f t="shared" si="0"/>
        <v>228998087.32603577</v>
      </c>
      <c r="H16" s="110">
        <f t="shared" si="0"/>
        <v>239495021.3399999</v>
      </c>
      <c r="I16" s="110"/>
      <c r="J16" s="110">
        <f aca="true" t="shared" si="1" ref="J16:P16">SUM(J7:J15)</f>
        <v>10243528.25389066</v>
      </c>
      <c r="K16" s="110">
        <f t="shared" si="1"/>
        <v>9899292.519</v>
      </c>
      <c r="L16" s="110">
        <f t="shared" si="1"/>
        <v>12943861.385000002</v>
      </c>
      <c r="M16" s="110">
        <f t="shared" si="1"/>
        <v>16789890.378738087</v>
      </c>
      <c r="N16" s="110">
        <f t="shared" si="1"/>
        <v>47869344.34000001</v>
      </c>
      <c r="O16" s="110">
        <f t="shared" si="1"/>
        <v>7896176.367000001</v>
      </c>
      <c r="P16" s="110">
        <f t="shared" si="1"/>
        <v>11844526.649155825</v>
      </c>
    </row>
    <row r="17" spans="1:15" ht="19.5" customHeight="1">
      <c r="A17" s="91" t="s">
        <v>181</v>
      </c>
      <c r="B17" s="69"/>
      <c r="C17" s="20"/>
      <c r="D17" s="20"/>
      <c r="E17" s="20"/>
      <c r="F17" s="20"/>
      <c r="G17" s="20"/>
      <c r="H17" s="20"/>
      <c r="I17" s="20"/>
      <c r="J17" s="2"/>
      <c r="K17" s="2"/>
      <c r="L17" s="2"/>
      <c r="M17" s="2"/>
      <c r="N17" s="2"/>
      <c r="O17" s="2"/>
    </row>
    <row r="18" ht="15">
      <c r="P18" s="21"/>
    </row>
    <row r="19" spans="10:16" ht="15">
      <c r="J19" s="21"/>
      <c r="M19" s="21"/>
      <c r="P19" s="21"/>
    </row>
  </sheetData>
  <sheetProtection/>
  <mergeCells count="6">
    <mergeCell ref="A4:A6"/>
    <mergeCell ref="B4:H4"/>
    <mergeCell ref="B5:H5"/>
    <mergeCell ref="A2:P2"/>
    <mergeCell ref="J4:P4"/>
    <mergeCell ref="J5:P5"/>
  </mergeCells>
  <printOptions/>
  <pageMargins left="0.3265625" right="0.7086614173228347" top="0.7480314960629921" bottom="0.7480314960629921" header="0.31496062992125984" footer="0.31496062992125984"/>
  <pageSetup fitToHeight="1" fitToWidth="1" horizontalDpi="600" verticalDpi="600" orientation="portrait" scale="35" r:id="rId3"/>
  <headerFooter>
    <oddHeader>&amp;C&amp;G</oddHeader>
  </headerFooter>
  <drawing r:id="rId1"/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"/>
  <sheetViews>
    <sheetView showGridLines="0" view="pageLayout"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6" width="14.421875" style="0" customWidth="1"/>
  </cols>
  <sheetData>
    <row r="2" spans="1:6" ht="15">
      <c r="A2" s="157" t="s">
        <v>209</v>
      </c>
      <c r="B2" s="157"/>
      <c r="C2" s="157"/>
      <c r="D2" s="157"/>
      <c r="E2" s="157"/>
      <c r="F2" s="157"/>
    </row>
    <row r="3" spans="1:6" ht="15">
      <c r="A3" s="18"/>
      <c r="B3" s="18"/>
      <c r="C3" s="18"/>
      <c r="D3" s="18"/>
      <c r="E3" s="18"/>
      <c r="F3" s="18"/>
    </row>
    <row r="4" spans="1:6" ht="24" customHeight="1">
      <c r="A4" s="138" t="s">
        <v>2</v>
      </c>
      <c r="B4" s="112" t="s">
        <v>158</v>
      </c>
      <c r="C4" s="113" t="s">
        <v>159</v>
      </c>
      <c r="D4" s="113" t="s">
        <v>160</v>
      </c>
      <c r="E4" s="113" t="s">
        <v>161</v>
      </c>
      <c r="F4" s="116" t="s">
        <v>162</v>
      </c>
    </row>
    <row r="5" spans="1:6" ht="19.5" customHeight="1">
      <c r="A5" s="3" t="s">
        <v>4</v>
      </c>
      <c r="B5" s="4">
        <v>1570.0000000000002</v>
      </c>
      <c r="C5" s="4">
        <v>29</v>
      </c>
      <c r="D5" s="4">
        <v>875.9999999999998</v>
      </c>
      <c r="E5" s="4">
        <v>725.9999999999998</v>
      </c>
      <c r="F5" s="4">
        <v>45</v>
      </c>
    </row>
    <row r="6" spans="1:6" ht="19.5" customHeight="1">
      <c r="A6" s="6" t="s">
        <v>5</v>
      </c>
      <c r="B6" s="7">
        <v>7226.000000000001</v>
      </c>
      <c r="C6" s="7">
        <v>475.99999999999994</v>
      </c>
      <c r="D6" s="7">
        <v>5361.000000000003</v>
      </c>
      <c r="E6" s="7">
        <v>4489</v>
      </c>
      <c r="F6" s="7">
        <v>1154.9999999999998</v>
      </c>
    </row>
    <row r="7" spans="1:6" ht="19.5" customHeight="1">
      <c r="A7" s="3" t="s">
        <v>6</v>
      </c>
      <c r="B7" s="4">
        <v>535.9999999999999</v>
      </c>
      <c r="C7" s="4">
        <v>16.000000000000004</v>
      </c>
      <c r="D7" s="4">
        <v>275</v>
      </c>
      <c r="E7" s="4">
        <v>190.99999999999991</v>
      </c>
      <c r="F7" s="4">
        <v>31.000000000000007</v>
      </c>
    </row>
    <row r="8" spans="1:6" ht="19.5" customHeight="1">
      <c r="A8" s="6" t="s">
        <v>7</v>
      </c>
      <c r="B8" s="7">
        <v>4983.999999999997</v>
      </c>
      <c r="C8" s="7">
        <v>259</v>
      </c>
      <c r="D8" s="7">
        <v>3981</v>
      </c>
      <c r="E8" s="7">
        <v>3780.0000000000005</v>
      </c>
      <c r="F8" s="7">
        <v>1759.9999999999998</v>
      </c>
    </row>
    <row r="9" spans="1:6" ht="19.5" customHeight="1">
      <c r="A9" s="3" t="s">
        <v>28</v>
      </c>
      <c r="B9" s="4">
        <v>1267.9999999999986</v>
      </c>
      <c r="C9" s="4">
        <v>107.00000000000003</v>
      </c>
      <c r="D9" s="4">
        <v>919.9999999999997</v>
      </c>
      <c r="E9" s="4">
        <v>635.0000000000006</v>
      </c>
      <c r="F9" s="4">
        <v>58.000000000000036</v>
      </c>
    </row>
    <row r="10" spans="1:6" ht="19.5" customHeight="1">
      <c r="A10" s="6" t="s">
        <v>9</v>
      </c>
      <c r="B10" s="7">
        <v>183</v>
      </c>
      <c r="C10" s="7">
        <v>10</v>
      </c>
      <c r="D10" s="7">
        <v>125.00000000000001</v>
      </c>
      <c r="E10" s="7">
        <v>95</v>
      </c>
      <c r="F10" s="7">
        <v>89</v>
      </c>
    </row>
    <row r="11" spans="1:6" ht="19.5" customHeight="1">
      <c r="A11" s="3" t="s">
        <v>10</v>
      </c>
      <c r="B11" s="4">
        <v>19550.999999999964</v>
      </c>
      <c r="C11" s="4">
        <v>409.9999999999999</v>
      </c>
      <c r="D11" s="4">
        <v>12862.000000000018</v>
      </c>
      <c r="E11" s="4">
        <v>11330.999999999993</v>
      </c>
      <c r="F11" s="4">
        <v>4308.999999999997</v>
      </c>
    </row>
    <row r="12" spans="1:6" ht="19.5" customHeight="1">
      <c r="A12" s="6" t="s">
        <v>11</v>
      </c>
      <c r="B12" s="7">
        <v>903.9999999999999</v>
      </c>
      <c r="C12" s="7">
        <v>2</v>
      </c>
      <c r="D12" s="7">
        <v>443.00000000000006</v>
      </c>
      <c r="E12" s="7">
        <v>198</v>
      </c>
      <c r="F12" s="7">
        <v>45.00000000000001</v>
      </c>
    </row>
    <row r="13" spans="1:6" ht="19.5" customHeight="1">
      <c r="A13" s="3" t="s">
        <v>12</v>
      </c>
      <c r="B13" s="4">
        <v>227.00000000000003</v>
      </c>
      <c r="C13" s="4">
        <v>0</v>
      </c>
      <c r="D13" s="4">
        <v>32</v>
      </c>
      <c r="E13" s="4">
        <v>7</v>
      </c>
      <c r="F13" s="4">
        <v>0</v>
      </c>
    </row>
    <row r="14" spans="1:6" ht="19.5" customHeight="1">
      <c r="A14" s="109" t="s">
        <v>13</v>
      </c>
      <c r="B14" s="110">
        <f>SUM(B5:B13)</f>
        <v>36448.99999999996</v>
      </c>
      <c r="C14" s="110">
        <f>SUM(C5:C13)</f>
        <v>1309</v>
      </c>
      <c r="D14" s="110">
        <f>SUM(D5:D13)</f>
        <v>24875.000000000022</v>
      </c>
      <c r="E14" s="110">
        <f>SUM(E5:E13)</f>
        <v>21451.999999999993</v>
      </c>
      <c r="F14" s="110">
        <f>SUM(F5:F13)</f>
        <v>7491.999999999996</v>
      </c>
    </row>
    <row r="15" ht="19.5" customHeight="1">
      <c r="A15" s="92" t="s">
        <v>168</v>
      </c>
    </row>
    <row r="16" spans="2:5" ht="15">
      <c r="B16" s="73"/>
      <c r="C16" s="73"/>
      <c r="D16" s="73"/>
      <c r="E16" s="73"/>
    </row>
  </sheetData>
  <sheetProtection/>
  <mergeCells count="1">
    <mergeCell ref="A2:F2"/>
  </mergeCells>
  <conditionalFormatting sqref="A14">
    <cfRule type="duplicateValues" priority="1" dxfId="30" stopIfTrue="1">
      <formula>AND(COUNTIF($A$14:$A$14,A14)&gt;1,NOT(ISBLANK(A14)))</formula>
    </cfRule>
  </conditionalFormatting>
  <printOptions/>
  <pageMargins left="0.7086614173228347" right="0.7086614173228347" top="1.08625" bottom="0.7480314960629921" header="0.31496062992125984" footer="0.31496062992125984"/>
  <pageSetup fitToHeight="1" fitToWidth="1" horizontalDpi="600" verticalDpi="600" orientation="portrait" scale="66" r:id="rId3"/>
  <headerFooter>
    <oddHeader>&amp;C&amp;G</oddHeader>
  </headerFooter>
  <drawing r:id="rId1"/>
  <legacyDrawingHF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"/>
  <sheetViews>
    <sheetView showGridLines="0" view="pageLayout" workbookViewId="0" topLeftCell="A1">
      <selection activeCell="H13" sqref="H13"/>
    </sheetView>
  </sheetViews>
  <sheetFormatPr defaultColWidth="9.140625" defaultRowHeight="15"/>
  <cols>
    <col min="1" max="1" width="42.28125" style="0" customWidth="1"/>
    <col min="2" max="5" width="21.7109375" style="0" customWidth="1"/>
    <col min="6" max="6" width="12.7109375" style="0" customWidth="1"/>
  </cols>
  <sheetData>
    <row r="2" spans="1:6" ht="15">
      <c r="A2" s="157" t="s">
        <v>210</v>
      </c>
      <c r="B2" s="157"/>
      <c r="C2" s="157"/>
      <c r="D2" s="157"/>
      <c r="E2" s="157"/>
      <c r="F2" s="157"/>
    </row>
    <row r="3" spans="1:6" ht="15">
      <c r="A3" s="18"/>
      <c r="B3" s="18"/>
      <c r="C3" s="18"/>
      <c r="D3" s="18"/>
      <c r="E3" s="18"/>
      <c r="F3" s="18"/>
    </row>
    <row r="4" spans="1:6" ht="24" customHeight="1">
      <c r="A4" s="130"/>
      <c r="B4" s="152" t="s">
        <v>174</v>
      </c>
      <c r="C4" s="153"/>
      <c r="D4" s="153"/>
      <c r="E4" s="154"/>
      <c r="F4" s="163" t="s">
        <v>27</v>
      </c>
    </row>
    <row r="5" spans="1:6" ht="24" customHeight="1">
      <c r="A5" s="131" t="s">
        <v>70</v>
      </c>
      <c r="B5" s="117" t="s">
        <v>169</v>
      </c>
      <c r="C5" s="117" t="s">
        <v>170</v>
      </c>
      <c r="D5" s="117" t="s">
        <v>171</v>
      </c>
      <c r="E5" s="118" t="s">
        <v>182</v>
      </c>
      <c r="F5" s="164"/>
    </row>
    <row r="6" spans="1:6" ht="19.5" customHeight="1">
      <c r="A6" s="25" t="s">
        <v>71</v>
      </c>
      <c r="B6" s="3">
        <v>2215</v>
      </c>
      <c r="C6" s="3">
        <v>487</v>
      </c>
      <c r="D6" s="3">
        <v>1281</v>
      </c>
      <c r="E6" s="3">
        <v>280</v>
      </c>
      <c r="F6" s="19">
        <f>SUM(B6:E6)</f>
        <v>4263</v>
      </c>
    </row>
    <row r="7" spans="1:6" ht="19.5" customHeight="1">
      <c r="A7" s="94" t="s">
        <v>72</v>
      </c>
      <c r="B7" s="7">
        <v>6183</v>
      </c>
      <c r="C7" s="7">
        <v>780</v>
      </c>
      <c r="D7" s="7">
        <v>178</v>
      </c>
      <c r="E7" s="7">
        <v>0</v>
      </c>
      <c r="F7" s="20">
        <f>SUM(B7:E7)</f>
        <v>7141</v>
      </c>
    </row>
    <row r="8" spans="1:6" ht="19.5" customHeight="1">
      <c r="A8" s="109" t="s">
        <v>13</v>
      </c>
      <c r="B8" s="110">
        <f>SUM(B6:B7)</f>
        <v>8398</v>
      </c>
      <c r="C8" s="110">
        <f>SUM(C6:C7)</f>
        <v>1267</v>
      </c>
      <c r="D8" s="110">
        <f>SUM(D6:D7)</f>
        <v>1459</v>
      </c>
      <c r="E8" s="110">
        <f>SUM(E6:E7)</f>
        <v>280</v>
      </c>
      <c r="F8" s="110">
        <f>SUM(F6:F7)</f>
        <v>11404</v>
      </c>
    </row>
    <row r="9" ht="19.5" customHeight="1">
      <c r="A9" s="91" t="s">
        <v>168</v>
      </c>
    </row>
    <row r="10" spans="2:5" ht="15">
      <c r="B10" s="73"/>
      <c r="C10" s="73"/>
      <c r="D10" s="73"/>
      <c r="E10" s="73"/>
    </row>
    <row r="11" spans="4:5" ht="15">
      <c r="D11" s="21"/>
      <c r="E11" s="21"/>
    </row>
    <row r="12" ht="15">
      <c r="D12" s="21"/>
    </row>
  </sheetData>
  <sheetProtection/>
  <mergeCells count="3">
    <mergeCell ref="B4:E4"/>
    <mergeCell ref="F4:F5"/>
    <mergeCell ref="A2:F2"/>
  </mergeCells>
  <conditionalFormatting sqref="A6:A8">
    <cfRule type="duplicateValues" priority="1" dxfId="30" stopIfTrue="1">
      <formula>AND(COUNTIF($A$6:$A$8,A6)&gt;1,NOT(ISBLANK(A6)))</formula>
    </cfRule>
  </conditionalFormatting>
  <printOptions/>
  <pageMargins left="0.7086614173228347" right="0.7086614173228347" top="0.9551041666666666" bottom="0.7480314960629921" header="0.31496062992125984" footer="0.31496062992125984"/>
  <pageSetup fitToHeight="1" fitToWidth="1" horizontalDpi="600" verticalDpi="600" orientation="portrait" scale="53" r:id="rId3"/>
  <headerFooter>
    <oddHeader>&amp;C&amp;G</oddHeader>
  </headerFooter>
  <drawing r:id="rId1"/>
  <legacyDrawingHF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"/>
  <sheetViews>
    <sheetView showGridLines="0" view="pageLayout" workbookViewId="0" topLeftCell="A1">
      <selection activeCell="G11" sqref="G11"/>
    </sheetView>
  </sheetViews>
  <sheetFormatPr defaultColWidth="9.140625" defaultRowHeight="15"/>
  <cols>
    <col min="1" max="1" width="42.28125" style="0" customWidth="1"/>
    <col min="2" max="6" width="21.7109375" style="0" customWidth="1"/>
  </cols>
  <sheetData>
    <row r="2" spans="1:6" ht="15">
      <c r="A2" s="157" t="s">
        <v>211</v>
      </c>
      <c r="B2" s="157"/>
      <c r="C2" s="157"/>
      <c r="D2" s="157"/>
      <c r="E2" s="157"/>
      <c r="F2" s="157"/>
    </row>
    <row r="3" spans="1:6" ht="15">
      <c r="A3" s="18"/>
      <c r="B3" s="18"/>
      <c r="C3" s="18"/>
      <c r="D3" s="18"/>
      <c r="E3" s="18"/>
      <c r="F3" s="18"/>
    </row>
    <row r="4" spans="1:6" ht="24" customHeight="1">
      <c r="A4" s="130"/>
      <c r="B4" s="152" t="s">
        <v>174</v>
      </c>
      <c r="C4" s="153"/>
      <c r="D4" s="153"/>
      <c r="E4" s="154"/>
      <c r="F4" s="163" t="s">
        <v>27</v>
      </c>
    </row>
    <row r="5" spans="1:6" ht="24" customHeight="1">
      <c r="A5" s="131" t="s">
        <v>70</v>
      </c>
      <c r="B5" s="117" t="s">
        <v>169</v>
      </c>
      <c r="C5" s="117" t="s">
        <v>170</v>
      </c>
      <c r="D5" s="117" t="s">
        <v>171</v>
      </c>
      <c r="E5" s="118" t="s">
        <v>182</v>
      </c>
      <c r="F5" s="164"/>
    </row>
    <row r="6" spans="1:6" ht="19.5" customHeight="1">
      <c r="A6" s="25" t="s">
        <v>71</v>
      </c>
      <c r="B6" s="3">
        <v>4351.000000000001</v>
      </c>
      <c r="C6" s="3">
        <v>2769.000000000001</v>
      </c>
      <c r="D6" s="3">
        <v>13796</v>
      </c>
      <c r="E6" s="3">
        <v>32511</v>
      </c>
      <c r="F6" s="19">
        <f>SUM(B6:E6)</f>
        <v>53427</v>
      </c>
    </row>
    <row r="7" spans="1:6" ht="19.5" customHeight="1">
      <c r="A7" s="94" t="s">
        <v>72</v>
      </c>
      <c r="B7" s="7">
        <v>13024.000000000025</v>
      </c>
      <c r="C7" s="7">
        <v>4567.999999999998</v>
      </c>
      <c r="D7" s="7">
        <v>1921.0000000000002</v>
      </c>
      <c r="E7" s="7">
        <v>0</v>
      </c>
      <c r="F7" s="20">
        <f>SUM(B7:E7)</f>
        <v>19513.000000000022</v>
      </c>
    </row>
    <row r="8" spans="1:6" ht="19.5" customHeight="1">
      <c r="A8" s="109" t="s">
        <v>13</v>
      </c>
      <c r="B8" s="110">
        <f>SUM(B6:B7)</f>
        <v>17375.000000000025</v>
      </c>
      <c r="C8" s="110">
        <f>SUM(C6:C7)</f>
        <v>7336.999999999999</v>
      </c>
      <c r="D8" s="110">
        <f>SUM(D6:D7)</f>
        <v>15717</v>
      </c>
      <c r="E8" s="110">
        <f>SUM(E6:E7)</f>
        <v>32511</v>
      </c>
      <c r="F8" s="110">
        <f>SUM(F6:F7)</f>
        <v>72940.00000000003</v>
      </c>
    </row>
    <row r="9" ht="19.5" customHeight="1">
      <c r="A9" s="91" t="s">
        <v>168</v>
      </c>
    </row>
    <row r="10" spans="2:5" ht="15">
      <c r="B10" s="73"/>
      <c r="C10" s="73"/>
      <c r="D10" s="73"/>
      <c r="E10" s="73"/>
    </row>
    <row r="12" ht="15">
      <c r="E12" s="21"/>
    </row>
    <row r="13" spans="4:5" ht="15">
      <c r="D13" s="21"/>
      <c r="E13" s="21"/>
    </row>
  </sheetData>
  <sheetProtection/>
  <mergeCells count="3">
    <mergeCell ref="B4:E4"/>
    <mergeCell ref="F4:F5"/>
    <mergeCell ref="A2:F2"/>
  </mergeCells>
  <conditionalFormatting sqref="A6:A8">
    <cfRule type="duplicateValues" priority="1" dxfId="30" stopIfTrue="1">
      <formula>AND(COUNTIF($A$6:$A$8,A6)&gt;1,NOT(ISBLANK(A6)))</formula>
    </cfRule>
  </conditionalFormatting>
  <printOptions/>
  <pageMargins left="0.6354166666666666" right="0.7086614173228347" top="0.8333333333333334" bottom="0.7480314960629921" header="0.31496062992125984" footer="0.31496062992125984"/>
  <pageSetup fitToHeight="1" fitToWidth="1" horizontalDpi="600" verticalDpi="600" orientation="portrait" scale="51" r:id="rId3"/>
  <headerFooter>
    <oddHeader>&amp;C&amp;G</oddHeader>
  </headerFooter>
  <drawing r:id="rId1"/>
  <legacyDrawingHF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view="pageLayout" workbookViewId="0" topLeftCell="A1">
      <selection activeCell="B11" sqref="B11"/>
    </sheetView>
  </sheetViews>
  <sheetFormatPr defaultColWidth="9.140625" defaultRowHeight="15"/>
  <cols>
    <col min="1" max="1" width="42.28125" style="0" customWidth="1"/>
    <col min="2" max="6" width="21.7109375" style="0" customWidth="1"/>
  </cols>
  <sheetData>
    <row r="2" spans="1:6" ht="15">
      <c r="A2" s="157" t="s">
        <v>212</v>
      </c>
      <c r="B2" s="157"/>
      <c r="C2" s="157"/>
      <c r="D2" s="157"/>
      <c r="E2" s="157"/>
      <c r="F2" s="157"/>
    </row>
    <row r="3" spans="1:6" ht="15">
      <c r="A3" s="18"/>
      <c r="B3" s="18"/>
      <c r="C3" s="18"/>
      <c r="D3" s="18"/>
      <c r="E3" s="18"/>
      <c r="F3" s="18"/>
    </row>
    <row r="4" spans="1:6" ht="24" customHeight="1">
      <c r="A4" s="130"/>
      <c r="B4" s="152" t="s">
        <v>174</v>
      </c>
      <c r="C4" s="153"/>
      <c r="D4" s="153"/>
      <c r="E4" s="154"/>
      <c r="F4" s="163" t="s">
        <v>27</v>
      </c>
    </row>
    <row r="5" spans="1:6" ht="24" customHeight="1">
      <c r="A5" s="131" t="s">
        <v>70</v>
      </c>
      <c r="B5" s="117" t="s">
        <v>169</v>
      </c>
      <c r="C5" s="117" t="s">
        <v>170</v>
      </c>
      <c r="D5" s="117" t="s">
        <v>171</v>
      </c>
      <c r="E5" s="118" t="s">
        <v>182</v>
      </c>
      <c r="F5" s="164"/>
    </row>
    <row r="6" spans="1:6" ht="19.5" customHeight="1">
      <c r="A6" s="25" t="s">
        <v>71</v>
      </c>
      <c r="B6" s="3">
        <v>1539329.061999997</v>
      </c>
      <c r="C6" s="3">
        <v>2331883.962</v>
      </c>
      <c r="D6" s="3">
        <v>44169422.065</v>
      </c>
      <c r="E6" s="3">
        <v>191494635.79900008</v>
      </c>
      <c r="F6" s="19">
        <f>SUM(B6:E6)</f>
        <v>239535270.88800007</v>
      </c>
    </row>
    <row r="7" spans="1:6" ht="19.5" customHeight="1">
      <c r="A7" s="94" t="s">
        <v>72</v>
      </c>
      <c r="B7" s="7">
        <v>7398817.873220009</v>
      </c>
      <c r="C7" s="7">
        <v>2868463.807935834</v>
      </c>
      <c r="D7" s="7">
        <v>1556995.4199999992</v>
      </c>
      <c r="E7" s="7">
        <v>0</v>
      </c>
      <c r="F7" s="20">
        <f>SUM(B7:E7)</f>
        <v>11824277.101155842</v>
      </c>
    </row>
    <row r="8" spans="1:6" ht="19.5" customHeight="1">
      <c r="A8" s="109" t="s">
        <v>13</v>
      </c>
      <c r="B8" s="110">
        <f>SUM(B6:B7)</f>
        <v>8938146.935220005</v>
      </c>
      <c r="C8" s="110">
        <f>SUM(C6:C7)</f>
        <v>5200347.769935833</v>
      </c>
      <c r="D8" s="110">
        <f>SUM(D6:D7)</f>
        <v>45726417.485</v>
      </c>
      <c r="E8" s="110">
        <f>SUM(E6:E7)</f>
        <v>191494635.79900008</v>
      </c>
      <c r="F8" s="110">
        <f>SUM(F6:F7)</f>
        <v>251359547.98915592</v>
      </c>
    </row>
    <row r="9" ht="19.5" customHeight="1">
      <c r="A9" s="91" t="s">
        <v>168</v>
      </c>
    </row>
    <row r="10" spans="2:5" ht="15">
      <c r="B10" s="73"/>
      <c r="C10" s="73"/>
      <c r="D10" s="73"/>
      <c r="E10" s="73"/>
    </row>
    <row r="11" ht="15">
      <c r="E11" s="21"/>
    </row>
  </sheetData>
  <sheetProtection/>
  <mergeCells count="3">
    <mergeCell ref="B4:E4"/>
    <mergeCell ref="F4:F5"/>
    <mergeCell ref="A2:F2"/>
  </mergeCells>
  <conditionalFormatting sqref="A6:A8">
    <cfRule type="duplicateValues" priority="1" dxfId="30" stopIfTrue="1">
      <formula>AND(COUNTIF($A$6:$A$8,A6)&gt;1,NOT(ISBLANK(A6)))</formula>
    </cfRule>
  </conditionalFormatting>
  <printOptions/>
  <pageMargins left="0.7086614173228347" right="0.7086614173228347" top="0.8177083333333334" bottom="0.7480314960629921" header="0.31496062992125984" footer="0.31496062992125984"/>
  <pageSetup fitToHeight="1" fitToWidth="1" horizontalDpi="600" verticalDpi="600" orientation="portrait" scale="50" r:id="rId3"/>
  <headerFooter>
    <oddHeader>&amp;C&amp;G</oddHeader>
  </headerFooter>
  <drawing r:id="rId1"/>
  <legacyDrawingHF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B7:F12"/>
  <sheetViews>
    <sheetView showGridLines="0" zoomScalePageLayoutView="0" workbookViewId="0" topLeftCell="A1">
      <selection activeCell="B7" sqref="B7:F7"/>
    </sheetView>
  </sheetViews>
  <sheetFormatPr defaultColWidth="9.140625" defaultRowHeight="15"/>
  <sheetData>
    <row r="7" spans="2:6" ht="26.25">
      <c r="B7" s="192" t="s">
        <v>234</v>
      </c>
      <c r="C7" s="192"/>
      <c r="D7" s="192"/>
      <c r="E7" s="192"/>
      <c r="F7" s="192"/>
    </row>
    <row r="9" ht="18">
      <c r="C9" s="55" t="s">
        <v>133</v>
      </c>
    </row>
    <row r="12" spans="3:5" ht="26.25">
      <c r="C12" s="193" t="s">
        <v>180</v>
      </c>
      <c r="D12" s="193"/>
      <c r="E12" s="193"/>
    </row>
  </sheetData>
  <sheetProtection/>
  <mergeCells count="2">
    <mergeCell ref="B7:F7"/>
    <mergeCell ref="C12:E12"/>
  </mergeCells>
  <hyperlinks>
    <hyperlink ref="B7" location="Indice!A1" display="Retroceder ao ìndic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6"/>
  <sheetViews>
    <sheetView showGridLines="0" view="pageLayout" workbookViewId="0" topLeftCell="A1">
      <selection activeCell="O12" sqref="O12"/>
    </sheetView>
  </sheetViews>
  <sheetFormatPr defaultColWidth="9.140625" defaultRowHeight="15"/>
  <cols>
    <col min="1" max="1" width="35.7109375" style="0" customWidth="1"/>
    <col min="2" max="13" width="15.28125" style="0" customWidth="1"/>
  </cols>
  <sheetData>
    <row r="2" spans="1:13" ht="15">
      <c r="A2" s="159" t="s">
        <v>17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4" spans="1:13" ht="24" customHeight="1">
      <c r="A4" s="150" t="s">
        <v>2</v>
      </c>
      <c r="B4" s="152" t="s">
        <v>16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5" t="s">
        <v>166</v>
      </c>
    </row>
    <row r="5" spans="1:13" ht="24" customHeight="1">
      <c r="A5" s="151"/>
      <c r="B5" s="114">
        <v>2011</v>
      </c>
      <c r="C5" s="115">
        <v>2012</v>
      </c>
      <c r="D5" s="115">
        <v>2013</v>
      </c>
      <c r="E5" s="115">
        <v>2014</v>
      </c>
      <c r="F5" s="115">
        <v>2015</v>
      </c>
      <c r="G5" s="115">
        <v>2016</v>
      </c>
      <c r="H5" s="115">
        <v>2017</v>
      </c>
      <c r="I5" s="115">
        <v>2018</v>
      </c>
      <c r="J5" s="115">
        <v>2019</v>
      </c>
      <c r="K5" s="115">
        <v>2020</v>
      </c>
      <c r="L5" s="115">
        <v>2021</v>
      </c>
      <c r="M5" s="158"/>
    </row>
    <row r="6" spans="1:13" ht="19.5" customHeight="1">
      <c r="A6" s="3" t="s">
        <v>4</v>
      </c>
      <c r="B6" s="4">
        <v>1748.976309921962</v>
      </c>
      <c r="C6" s="4">
        <v>1833.0000000000036</v>
      </c>
      <c r="D6" s="4">
        <v>1763.2380952380975</v>
      </c>
      <c r="E6" s="4">
        <v>1740.5183518568706</v>
      </c>
      <c r="F6" s="4">
        <v>1740.4341991341994</v>
      </c>
      <c r="G6" s="4">
        <v>1962</v>
      </c>
      <c r="H6" s="4">
        <v>2874</v>
      </c>
      <c r="I6" s="4">
        <v>3076.583333333334</v>
      </c>
      <c r="J6" s="4">
        <v>2875.9999999999995</v>
      </c>
      <c r="K6" s="4">
        <v>3021</v>
      </c>
      <c r="L6" s="4">
        <v>3185</v>
      </c>
      <c r="M6" s="95">
        <f aca="true" t="shared" si="0" ref="M6:M12">+(L6/K6-1)*100</f>
        <v>5.4286660046342305</v>
      </c>
    </row>
    <row r="7" spans="1:13" ht="19.5" customHeight="1">
      <c r="A7" s="6" t="s">
        <v>5</v>
      </c>
      <c r="B7" s="7">
        <v>12334.476511365057</v>
      </c>
      <c r="C7" s="7">
        <v>12248.999999999987</v>
      </c>
      <c r="D7" s="7">
        <v>12218.06060606058</v>
      </c>
      <c r="E7" s="7">
        <v>12082.669166927606</v>
      </c>
      <c r="F7" s="7">
        <v>12038.68621908952</v>
      </c>
      <c r="G7" s="7">
        <v>12180</v>
      </c>
      <c r="H7" s="7">
        <v>16077.000000000011</v>
      </c>
      <c r="I7" s="7">
        <v>17073.14285714284</v>
      </c>
      <c r="J7" s="7">
        <v>17670.00000000002</v>
      </c>
      <c r="K7" s="7">
        <v>17344</v>
      </c>
      <c r="L7" s="7">
        <v>17832.000000000007</v>
      </c>
      <c r="M7" s="16">
        <f t="shared" si="0"/>
        <v>2.8136531365314132</v>
      </c>
    </row>
    <row r="8" spans="1:13" ht="19.5" customHeight="1">
      <c r="A8" s="3" t="s">
        <v>6</v>
      </c>
      <c r="B8" s="4">
        <v>923.5513784461156</v>
      </c>
      <c r="C8" s="4">
        <v>712.0000000000008</v>
      </c>
      <c r="D8" s="4">
        <v>705.8388888888883</v>
      </c>
      <c r="E8" s="4">
        <v>678.6453781512606</v>
      </c>
      <c r="F8" s="4">
        <v>729.7159743502439</v>
      </c>
      <c r="G8" s="4">
        <v>767.2397435897437</v>
      </c>
      <c r="H8" s="4">
        <v>902</v>
      </c>
      <c r="I8" s="4">
        <v>549.6666666666666</v>
      </c>
      <c r="J8" s="4">
        <v>1004.9999999999998</v>
      </c>
      <c r="K8" s="4">
        <v>822</v>
      </c>
      <c r="L8" s="4">
        <v>846.9999999999997</v>
      </c>
      <c r="M8" s="5">
        <f t="shared" si="0"/>
        <v>3.0413625304135827</v>
      </c>
    </row>
    <row r="9" spans="1:13" ht="19.5" customHeight="1">
      <c r="A9" s="6" t="s">
        <v>7</v>
      </c>
      <c r="B9" s="7">
        <v>8100.172400932379</v>
      </c>
      <c r="C9" s="7">
        <v>7508.000000000024</v>
      </c>
      <c r="D9" s="7">
        <v>8436.41013071896</v>
      </c>
      <c r="E9" s="7">
        <v>9515.664393939403</v>
      </c>
      <c r="F9" s="7">
        <v>9292.47551282051</v>
      </c>
      <c r="G9" s="7">
        <v>11607</v>
      </c>
      <c r="H9" s="7">
        <v>13231.999999999993</v>
      </c>
      <c r="I9" s="7">
        <v>14595</v>
      </c>
      <c r="J9" s="7">
        <v>14040.999999999975</v>
      </c>
      <c r="K9" s="7">
        <v>14174.060119047619</v>
      </c>
      <c r="L9" s="7">
        <v>14299.999999999996</v>
      </c>
      <c r="M9" s="16">
        <f t="shared" si="0"/>
        <v>0.8885236826612131</v>
      </c>
    </row>
    <row r="10" spans="1:13" ht="19.5" customHeight="1">
      <c r="A10" s="3" t="s">
        <v>8</v>
      </c>
      <c r="B10" s="4">
        <v>2375.625438596492</v>
      </c>
      <c r="C10" s="4">
        <v>1965</v>
      </c>
      <c r="D10" s="4">
        <v>2118.755128205129</v>
      </c>
      <c r="E10" s="4">
        <v>2798.2852941176457</v>
      </c>
      <c r="F10" s="4">
        <v>3293.603932584267</v>
      </c>
      <c r="G10" s="4">
        <v>3329</v>
      </c>
      <c r="H10" s="4">
        <v>5230.999999999998</v>
      </c>
      <c r="I10" s="4">
        <v>3168.666666666669</v>
      </c>
      <c r="J10" s="4">
        <v>3027.999999999998</v>
      </c>
      <c r="K10" s="4">
        <v>3156</v>
      </c>
      <c r="L10" s="4">
        <v>3179.9999999999973</v>
      </c>
      <c r="M10" s="5">
        <f t="shared" si="0"/>
        <v>0.7604562737641762</v>
      </c>
    </row>
    <row r="11" spans="1:13" ht="19.5" customHeight="1">
      <c r="A11" s="6" t="s">
        <v>9</v>
      </c>
      <c r="B11" s="7">
        <v>627.2747493734339</v>
      </c>
      <c r="C11" s="7">
        <v>458.0000000000004</v>
      </c>
      <c r="D11" s="7">
        <v>360.8371794871794</v>
      </c>
      <c r="E11" s="7">
        <v>336.2264705882354</v>
      </c>
      <c r="F11" s="7">
        <v>404.5634774713425</v>
      </c>
      <c r="G11" s="7">
        <v>420</v>
      </c>
      <c r="H11" s="7">
        <v>441</v>
      </c>
      <c r="I11" s="7">
        <v>238.5</v>
      </c>
      <c r="J11" s="7">
        <v>244.00000000000003</v>
      </c>
      <c r="K11" s="7">
        <v>325</v>
      </c>
      <c r="L11" s="7">
        <v>372.00000000000006</v>
      </c>
      <c r="M11" s="16">
        <f t="shared" si="0"/>
        <v>14.461538461538481</v>
      </c>
    </row>
    <row r="12" spans="1:13" ht="19.5" customHeight="1">
      <c r="A12" s="3" t="s">
        <v>10</v>
      </c>
      <c r="B12" s="4">
        <v>25474.284358389017</v>
      </c>
      <c r="C12" s="4">
        <v>25011</v>
      </c>
      <c r="D12" s="4">
        <v>23779.220991123555</v>
      </c>
      <c r="E12" s="4">
        <v>23863.36117729532</v>
      </c>
      <c r="F12" s="4">
        <v>23724.12085602832</v>
      </c>
      <c r="G12" s="4">
        <v>24120</v>
      </c>
      <c r="H12" s="4">
        <v>30921.999999999978</v>
      </c>
      <c r="I12" s="4">
        <v>29827.500000000084</v>
      </c>
      <c r="J12" s="4">
        <v>30965.000000000087</v>
      </c>
      <c r="K12" s="4">
        <v>30583</v>
      </c>
      <c r="L12" s="4">
        <v>30964.99999999997</v>
      </c>
      <c r="M12" s="5">
        <f t="shared" si="0"/>
        <v>1.2490599352580567</v>
      </c>
    </row>
    <row r="13" spans="1:13" ht="19.5" customHeight="1">
      <c r="A13" s="6" t="s">
        <v>11</v>
      </c>
      <c r="B13" s="7">
        <v>1517.8569548872176</v>
      </c>
      <c r="C13" s="7">
        <v>1411.0000000000002</v>
      </c>
      <c r="D13" s="7">
        <v>1363.9423076923094</v>
      </c>
      <c r="E13" s="7">
        <v>1284.238235294117</v>
      </c>
      <c r="F13" s="7">
        <v>1312.4138576779023</v>
      </c>
      <c r="G13" s="7">
        <v>1253</v>
      </c>
      <c r="H13" s="7">
        <v>1879</v>
      </c>
      <c r="I13" s="7">
        <v>2018.1666666666667</v>
      </c>
      <c r="J13" s="7">
        <v>1556</v>
      </c>
      <c r="K13" s="7">
        <v>1521</v>
      </c>
      <c r="L13" s="7">
        <v>1675.0000000000011</v>
      </c>
      <c r="M13" s="16">
        <f>+(L13/K13-1)*100</f>
        <v>10.124917817225576</v>
      </c>
    </row>
    <row r="14" spans="1:13" ht="19.5" customHeight="1">
      <c r="A14" s="93" t="s">
        <v>12</v>
      </c>
      <c r="B14" s="4">
        <v>292.0456140350878</v>
      </c>
      <c r="C14" s="4">
        <v>264.0000000000001</v>
      </c>
      <c r="D14" s="4">
        <v>228.8653846153845</v>
      </c>
      <c r="E14" s="4">
        <v>224.14453781512606</v>
      </c>
      <c r="F14" s="4">
        <v>247.16055498808313</v>
      </c>
      <c r="G14" s="4">
        <v>254</v>
      </c>
      <c r="H14" s="4">
        <v>332</v>
      </c>
      <c r="I14" s="4">
        <v>316.8333333333333</v>
      </c>
      <c r="J14" s="4">
        <v>489.00000000000006</v>
      </c>
      <c r="K14" s="4">
        <v>425.0499999999999</v>
      </c>
      <c r="L14" s="4">
        <v>584</v>
      </c>
      <c r="M14" s="5">
        <f>+(L14/K14-1)*100</f>
        <v>37.39560051758619</v>
      </c>
    </row>
    <row r="15" spans="1:13" ht="19.5" customHeight="1">
      <c r="A15" s="109" t="s">
        <v>13</v>
      </c>
      <c r="B15" s="110">
        <v>53394.2637159466</v>
      </c>
      <c r="C15" s="110">
        <v>51411.000000000015</v>
      </c>
      <c r="D15" s="110">
        <v>50975.1687120308</v>
      </c>
      <c r="E15" s="110">
        <v>52523.75300598579</v>
      </c>
      <c r="F15" s="110">
        <v>52783.17458414439</v>
      </c>
      <c r="G15" s="110">
        <v>55892.239743589744</v>
      </c>
      <c r="H15" s="110">
        <v>71889.99999999997</v>
      </c>
      <c r="I15" s="110">
        <v>70864.0595238096</v>
      </c>
      <c r="J15" s="110">
        <v>71874.00000000009</v>
      </c>
      <c r="K15" s="110">
        <v>71371.11011904762</v>
      </c>
      <c r="L15" s="110">
        <v>72939.99999999997</v>
      </c>
      <c r="M15" s="111">
        <f>+(L15/K15-1)*100</f>
        <v>2.1982142050690046</v>
      </c>
    </row>
    <row r="16" spans="1:13" ht="19.5" customHeight="1">
      <c r="A16" s="91" t="s">
        <v>167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</sheetData>
  <sheetProtection/>
  <mergeCells count="4">
    <mergeCell ref="A4:A5"/>
    <mergeCell ref="M4:M5"/>
    <mergeCell ref="A2:M2"/>
    <mergeCell ref="B4:L4"/>
  </mergeCells>
  <conditionalFormatting sqref="A15">
    <cfRule type="duplicateValues" priority="1" dxfId="30" stopIfTrue="1">
      <formula>AND(COUNTIF($A$15:$A$15,A15)&gt;1,NOT(ISBLANK(A15)))</formula>
    </cfRule>
  </conditionalFormatting>
  <printOptions/>
  <pageMargins left="0.33" right="0.7086614173228347" top="0.7480314960629921" bottom="0.7480314960629921" header="0.31496062992125984" footer="0.31496062992125984"/>
  <pageSetup fitToHeight="1" fitToWidth="1" horizontalDpi="600" verticalDpi="600" orientation="portrait" scale="38" r:id="rId3"/>
  <headerFooter>
    <oddHeader>&amp;C&amp;G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9"/>
  <sheetViews>
    <sheetView showGridLines="0" view="pageLayout" workbookViewId="0" topLeftCell="A1">
      <selection activeCell="L22" sqref="L22"/>
    </sheetView>
  </sheetViews>
  <sheetFormatPr defaultColWidth="9.140625" defaultRowHeight="15"/>
  <cols>
    <col min="1" max="1" width="35.7109375" style="0" customWidth="1"/>
    <col min="2" max="13" width="15.28125" style="0" customWidth="1"/>
    <col min="14" max="14" width="14.00390625" style="0" customWidth="1"/>
    <col min="15" max="15" width="12.00390625" style="0" bestFit="1" customWidth="1"/>
    <col min="17" max="17" width="13.140625" style="0" bestFit="1" customWidth="1"/>
  </cols>
  <sheetData>
    <row r="2" spans="1:13" ht="15">
      <c r="A2" s="159" t="s">
        <v>19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4" spans="1:13" ht="24" customHeight="1">
      <c r="A4" s="150" t="s">
        <v>2</v>
      </c>
      <c r="B4" s="152" t="s">
        <v>135</v>
      </c>
      <c r="C4" s="153"/>
      <c r="D4" s="153"/>
      <c r="E4" s="153"/>
      <c r="F4" s="153"/>
      <c r="G4" s="153"/>
      <c r="H4" s="153"/>
      <c r="I4" s="153"/>
      <c r="J4" s="153"/>
      <c r="K4" s="153"/>
      <c r="L4" s="154"/>
      <c r="M4" s="155" t="s">
        <v>166</v>
      </c>
    </row>
    <row r="5" spans="1:13" ht="24" customHeight="1">
      <c r="A5" s="151"/>
      <c r="B5" s="112">
        <v>2011</v>
      </c>
      <c r="C5" s="113">
        <v>2012</v>
      </c>
      <c r="D5" s="113">
        <v>2013</v>
      </c>
      <c r="E5" s="113">
        <v>2014</v>
      </c>
      <c r="F5" s="113">
        <v>2015</v>
      </c>
      <c r="G5" s="113">
        <v>2016</v>
      </c>
      <c r="H5" s="113">
        <v>2017</v>
      </c>
      <c r="I5" s="113">
        <v>2018</v>
      </c>
      <c r="J5" s="113">
        <v>2019</v>
      </c>
      <c r="K5" s="113">
        <v>2020</v>
      </c>
      <c r="L5" s="113">
        <v>2021</v>
      </c>
      <c r="M5" s="156"/>
    </row>
    <row r="6" spans="1:14" ht="19.5" customHeight="1">
      <c r="A6" s="3" t="s">
        <v>4</v>
      </c>
      <c r="B6" s="4">
        <v>3554730.766070223</v>
      </c>
      <c r="C6" s="4">
        <v>3372646.692000001</v>
      </c>
      <c r="D6" s="4">
        <v>3287725.096587304</v>
      </c>
      <c r="E6" s="4">
        <v>3540996.2889178265</v>
      </c>
      <c r="F6" s="4">
        <v>3643138.814057363</v>
      </c>
      <c r="G6" s="4">
        <v>4116163</v>
      </c>
      <c r="H6" s="4">
        <v>4550133.523999996</v>
      </c>
      <c r="I6" s="4">
        <v>4803653.333333335</v>
      </c>
      <c r="J6" s="4">
        <v>7299818.604000003</v>
      </c>
      <c r="K6" s="4">
        <v>4503972.973</v>
      </c>
      <c r="L6" s="4">
        <v>5316308.821499999</v>
      </c>
      <c r="M6" s="5">
        <f aca="true" t="shared" si="0" ref="M6:M14">+(L6/K6-1)*100</f>
        <v>18.03598408271352</v>
      </c>
      <c r="N6" s="79"/>
    </row>
    <row r="7" spans="1:14" ht="19.5" customHeight="1">
      <c r="A7" s="6" t="s">
        <v>5</v>
      </c>
      <c r="B7" s="7">
        <v>72299088.24088283</v>
      </c>
      <c r="C7" s="7">
        <v>72145477.08358984</v>
      </c>
      <c r="D7" s="7">
        <v>68699797.59007141</v>
      </c>
      <c r="E7" s="7">
        <v>70480519.44981933</v>
      </c>
      <c r="F7" s="7">
        <v>69095777.34441271</v>
      </c>
      <c r="G7" s="7">
        <v>66101520</v>
      </c>
      <c r="H7" s="17">
        <v>76099853.71100001</v>
      </c>
      <c r="I7" s="64">
        <v>88386164.692108</v>
      </c>
      <c r="J7" s="64">
        <v>102036779.68700022</v>
      </c>
      <c r="K7" s="64">
        <v>68050247.156</v>
      </c>
      <c r="L7" s="64">
        <v>81804442.29120012</v>
      </c>
      <c r="M7" s="97">
        <f t="shared" si="0"/>
        <v>20.211822454765915</v>
      </c>
      <c r="N7" s="79"/>
    </row>
    <row r="8" spans="1:14" ht="19.5" customHeight="1">
      <c r="A8" s="3" t="s">
        <v>6</v>
      </c>
      <c r="B8" s="4">
        <v>1254638.2683211782</v>
      </c>
      <c r="C8" s="4">
        <v>1183045.5600900012</v>
      </c>
      <c r="D8" s="4">
        <v>1079815.7295186326</v>
      </c>
      <c r="E8" s="4">
        <v>1011572.6328196076</v>
      </c>
      <c r="F8" s="4">
        <v>865462.114927817</v>
      </c>
      <c r="G8" s="4">
        <v>889911</v>
      </c>
      <c r="H8" s="4">
        <v>1039409.0289999994</v>
      </c>
      <c r="I8" s="4">
        <v>1096771.4826466665</v>
      </c>
      <c r="J8" s="4">
        <v>1440922.8160000003</v>
      </c>
      <c r="K8" s="4">
        <v>1211289.992</v>
      </c>
      <c r="L8" s="4">
        <v>1561482.5410000002</v>
      </c>
      <c r="M8" s="5">
        <f t="shared" si="0"/>
        <v>28.910711003381273</v>
      </c>
      <c r="N8" s="79"/>
    </row>
    <row r="9" spans="1:14" ht="19.5" customHeight="1">
      <c r="A9" s="6" t="s">
        <v>7</v>
      </c>
      <c r="B9" s="7">
        <v>36055676.81673208</v>
      </c>
      <c r="C9" s="7">
        <v>38909672.27459988</v>
      </c>
      <c r="D9" s="7">
        <v>48408389.633898325</v>
      </c>
      <c r="E9" s="7">
        <v>41262650.22692996</v>
      </c>
      <c r="F9" s="7">
        <v>51049863.40303799</v>
      </c>
      <c r="G9" s="7">
        <v>64765128</v>
      </c>
      <c r="H9" s="17">
        <v>60497933.35194006</v>
      </c>
      <c r="I9" s="17">
        <v>62600193.94116682</v>
      </c>
      <c r="J9" s="17">
        <v>61903745.76300003</v>
      </c>
      <c r="K9" s="17">
        <v>32106249.203084283</v>
      </c>
      <c r="L9" s="17">
        <v>23184847.67400003</v>
      </c>
      <c r="M9" s="97">
        <f t="shared" si="0"/>
        <v>-27.78711855331647</v>
      </c>
      <c r="N9" s="79"/>
    </row>
    <row r="10" spans="1:14" ht="19.5" customHeight="1">
      <c r="A10" s="3" t="s">
        <v>8</v>
      </c>
      <c r="B10" s="4">
        <v>6849094.688068863</v>
      </c>
      <c r="C10" s="4">
        <v>7687564.8740000045</v>
      </c>
      <c r="D10" s="4">
        <v>6507396.013051284</v>
      </c>
      <c r="E10" s="4">
        <v>6874814.94647058</v>
      </c>
      <c r="F10" s="4">
        <v>6948880.7492983695</v>
      </c>
      <c r="G10" s="4">
        <v>6569450</v>
      </c>
      <c r="H10" s="4">
        <v>8962733.340134004</v>
      </c>
      <c r="I10" s="4">
        <v>9930217.468333341</v>
      </c>
      <c r="J10" s="4">
        <v>10209717.45999999</v>
      </c>
      <c r="K10" s="4">
        <v>5175779.572</v>
      </c>
      <c r="L10" s="4">
        <v>4778921.455000002</v>
      </c>
      <c r="M10" s="5">
        <f t="shared" si="0"/>
        <v>-7.6676008218535046</v>
      </c>
      <c r="N10" s="79"/>
    </row>
    <row r="11" spans="1:14" ht="19.5" customHeight="1">
      <c r="A11" s="6" t="s">
        <v>9</v>
      </c>
      <c r="B11" s="7">
        <v>946026.5304982775</v>
      </c>
      <c r="C11" s="7">
        <v>688405.1039999998</v>
      </c>
      <c r="D11" s="7">
        <v>546410.9940683757</v>
      </c>
      <c r="E11" s="7">
        <v>377991.4507450981</v>
      </c>
      <c r="F11" s="7">
        <v>398172.13774520473</v>
      </c>
      <c r="G11" s="7">
        <v>514548</v>
      </c>
      <c r="H11" s="17">
        <v>470308.531</v>
      </c>
      <c r="I11" s="64">
        <v>302182.8611666667</v>
      </c>
      <c r="J11" s="64">
        <v>364588.38800000004</v>
      </c>
      <c r="K11" s="64">
        <v>324775.277</v>
      </c>
      <c r="L11" s="64">
        <v>299810.5079999999</v>
      </c>
      <c r="M11" s="97">
        <f t="shared" si="0"/>
        <v>-7.686782451732032</v>
      </c>
      <c r="N11" s="79"/>
    </row>
    <row r="12" spans="1:14" ht="19.5" customHeight="1">
      <c r="A12" s="3" t="s">
        <v>10</v>
      </c>
      <c r="B12" s="4">
        <v>135017860.43537205</v>
      </c>
      <c r="C12" s="4">
        <v>124430520.79606053</v>
      </c>
      <c r="D12" s="4">
        <v>121753459.95708945</v>
      </c>
      <c r="E12" s="4">
        <v>120897365.28270446</v>
      </c>
      <c r="F12" s="4">
        <v>117139032.83395523</v>
      </c>
      <c r="G12" s="4">
        <v>116910503</v>
      </c>
      <c r="H12" s="4">
        <v>121961554.84835991</v>
      </c>
      <c r="I12" s="4">
        <v>126565676.71490015</v>
      </c>
      <c r="J12" s="4">
        <v>150845712.69100016</v>
      </c>
      <c r="K12" s="4">
        <v>122400507.393</v>
      </c>
      <c r="L12" s="4">
        <v>130033814.17345606</v>
      </c>
      <c r="M12" s="5">
        <f t="shared" si="0"/>
        <v>6.236335896833545</v>
      </c>
      <c r="N12" s="79"/>
    </row>
    <row r="13" spans="1:14" ht="19.5" customHeight="1">
      <c r="A13" s="6" t="s">
        <v>11</v>
      </c>
      <c r="B13" s="7">
        <v>2111430.838083085</v>
      </c>
      <c r="C13" s="7">
        <v>2078905.133500002</v>
      </c>
      <c r="D13" s="7">
        <v>1992484.0795042743</v>
      </c>
      <c r="E13" s="7">
        <v>1981337.4014140062</v>
      </c>
      <c r="F13" s="7">
        <v>1889237.977208829</v>
      </c>
      <c r="G13" s="7">
        <v>1910060</v>
      </c>
      <c r="H13" s="17">
        <v>2301624.007000002</v>
      </c>
      <c r="I13" s="64">
        <v>3032697.8586666663</v>
      </c>
      <c r="J13" s="64">
        <v>2829765.9920000006</v>
      </c>
      <c r="K13" s="64">
        <v>2587581.465</v>
      </c>
      <c r="L13" s="64">
        <v>3758737.672999998</v>
      </c>
      <c r="M13" s="97">
        <f t="shared" si="0"/>
        <v>45.260650682547634</v>
      </c>
      <c r="N13" s="79"/>
    </row>
    <row r="14" spans="1:14" ht="19.5" customHeight="1">
      <c r="A14" s="3" t="s">
        <v>12</v>
      </c>
      <c r="B14" s="4">
        <v>351993.0851566419</v>
      </c>
      <c r="C14" s="4">
        <v>325569.4420000001</v>
      </c>
      <c r="D14" s="4">
        <v>323688.1062478631</v>
      </c>
      <c r="E14" s="4">
        <v>326061.94015966373</v>
      </c>
      <c r="F14" s="4">
        <v>532208.9654177733</v>
      </c>
      <c r="G14" s="4">
        <v>459068</v>
      </c>
      <c r="H14" s="4">
        <v>370843.2440000001</v>
      </c>
      <c r="I14" s="4">
        <v>390637.03833333333</v>
      </c>
      <c r="J14" s="4">
        <v>812564.959</v>
      </c>
      <c r="K14" s="4">
        <v>533860.666</v>
      </c>
      <c r="L14" s="4">
        <v>601182.8520000001</v>
      </c>
      <c r="M14" s="5">
        <f t="shared" si="0"/>
        <v>12.61044131691098</v>
      </c>
      <c r="N14" s="79"/>
    </row>
    <row r="15" spans="1:14" ht="19.5" customHeight="1">
      <c r="A15" s="109" t="s">
        <v>13</v>
      </c>
      <c r="B15" s="110">
        <v>258440539.66918376</v>
      </c>
      <c r="C15" s="110">
        <v>250821806.95984027</v>
      </c>
      <c r="D15" s="110">
        <v>252599167.200043</v>
      </c>
      <c r="E15" s="110">
        <v>246753309.619981</v>
      </c>
      <c r="F15" s="110">
        <v>251561774.34006128</v>
      </c>
      <c r="G15" s="110">
        <v>262236350</v>
      </c>
      <c r="H15" s="110">
        <v>276254393.586434</v>
      </c>
      <c r="I15" s="110">
        <v>297108195.390655</v>
      </c>
      <c r="J15" s="110">
        <v>337743616.3600004</v>
      </c>
      <c r="K15" s="110">
        <v>236894263.69708428</v>
      </c>
      <c r="L15" s="110">
        <v>251339547.98915622</v>
      </c>
      <c r="M15" s="111">
        <f>+(L15/K15-1)*100</f>
        <v>6.097777154512718</v>
      </c>
      <c r="N15" s="79"/>
    </row>
    <row r="16" spans="1:15" ht="19.5" customHeight="1">
      <c r="A16" s="91" t="s">
        <v>167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O16" s="80"/>
    </row>
    <row r="17" ht="15">
      <c r="K17" s="86"/>
    </row>
    <row r="19" ht="15">
      <c r="L19" s="79"/>
    </row>
  </sheetData>
  <sheetProtection/>
  <mergeCells count="4">
    <mergeCell ref="A4:A5"/>
    <mergeCell ref="M4:M5"/>
    <mergeCell ref="A2:M2"/>
    <mergeCell ref="B4:L4"/>
  </mergeCells>
  <conditionalFormatting sqref="A15">
    <cfRule type="duplicateValues" priority="2" dxfId="30" stopIfTrue="1">
      <formula>AND(COUNTIF($A$15:$A$15,A15)&gt;1,NOT(ISBLANK(A15)))</formula>
    </cfRule>
  </conditionalFormatting>
  <printOptions/>
  <pageMargins left="0.2989583333333333" right="0.7086614173228347" top="0.7480314960629921" bottom="0.7480314960629921" header="0.31496062992125984" footer="0.31496062992125984"/>
  <pageSetup fitToHeight="1" fitToWidth="1" horizontalDpi="600" verticalDpi="600" orientation="portrait" paperSize="9" scale="37" r:id="rId3"/>
  <headerFooter>
    <oddHeader>&amp;C&amp;G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3:D18"/>
  <sheetViews>
    <sheetView showGridLines="0" view="pageLayout" workbookViewId="0" topLeftCell="A1">
      <selection activeCell="C8" sqref="C8"/>
    </sheetView>
  </sheetViews>
  <sheetFormatPr defaultColWidth="9.140625" defaultRowHeight="15"/>
  <cols>
    <col min="1" max="1" width="35.7109375" style="0" customWidth="1"/>
    <col min="2" max="4" width="15.28125" style="0" customWidth="1"/>
  </cols>
  <sheetData>
    <row r="3" spans="1:4" ht="15">
      <c r="A3" s="157" t="s">
        <v>23</v>
      </c>
      <c r="B3" s="157"/>
      <c r="C3" s="157"/>
      <c r="D3" s="157"/>
    </row>
    <row r="4" spans="1:4" ht="15">
      <c r="A4" s="18"/>
      <c r="B4" s="18"/>
      <c r="C4" s="18"/>
      <c r="D4" s="18"/>
    </row>
    <row r="5" spans="1:4" ht="24" customHeight="1">
      <c r="A5" s="160" t="s">
        <v>2</v>
      </c>
      <c r="B5" s="161" t="s">
        <v>24</v>
      </c>
      <c r="C5" s="162"/>
      <c r="D5" s="163" t="s">
        <v>27</v>
      </c>
    </row>
    <row r="6" spans="1:4" ht="24" customHeight="1">
      <c r="A6" s="151"/>
      <c r="B6" s="112" t="s">
        <v>25</v>
      </c>
      <c r="C6" s="116" t="s">
        <v>26</v>
      </c>
      <c r="D6" s="164"/>
    </row>
    <row r="7" spans="1:4" ht="19.5" customHeight="1">
      <c r="A7" s="3" t="s">
        <v>4</v>
      </c>
      <c r="B7" s="4">
        <v>2041.000000000001</v>
      </c>
      <c r="C7" s="4">
        <v>1143.9999999999998</v>
      </c>
      <c r="D7" s="4">
        <f aca="true" t="shared" si="0" ref="D7:D15">+B7+C7</f>
        <v>3185.000000000001</v>
      </c>
    </row>
    <row r="8" spans="1:4" ht="19.5" customHeight="1">
      <c r="A8" s="6" t="s">
        <v>5</v>
      </c>
      <c r="B8" s="7">
        <v>10663</v>
      </c>
      <c r="C8" s="7">
        <v>7169.000000000003</v>
      </c>
      <c r="D8" s="7">
        <f t="shared" si="0"/>
        <v>17832.000000000004</v>
      </c>
    </row>
    <row r="9" spans="1:4" ht="19.5" customHeight="1">
      <c r="A9" s="3" t="s">
        <v>6</v>
      </c>
      <c r="B9" s="4">
        <v>438.00000000000006</v>
      </c>
      <c r="C9" s="4">
        <v>409</v>
      </c>
      <c r="D9" s="4">
        <f t="shared" si="0"/>
        <v>847</v>
      </c>
    </row>
    <row r="10" spans="1:4" ht="19.5" customHeight="1">
      <c r="A10" s="6" t="s">
        <v>7</v>
      </c>
      <c r="B10" s="7">
        <v>7583</v>
      </c>
      <c r="C10" s="7">
        <v>6716.999999999996</v>
      </c>
      <c r="D10" s="7">
        <f t="shared" si="0"/>
        <v>14299.999999999996</v>
      </c>
    </row>
    <row r="11" spans="1:4" ht="19.5" customHeight="1">
      <c r="A11" s="3" t="s">
        <v>28</v>
      </c>
      <c r="B11" s="4">
        <v>1792</v>
      </c>
      <c r="C11" s="4">
        <v>1387.9999999999993</v>
      </c>
      <c r="D11" s="4">
        <f t="shared" si="0"/>
        <v>3179.999999999999</v>
      </c>
    </row>
    <row r="12" spans="1:4" ht="19.5" customHeight="1">
      <c r="A12" s="6" t="s">
        <v>9</v>
      </c>
      <c r="B12" s="7">
        <v>230</v>
      </c>
      <c r="C12" s="7">
        <v>142</v>
      </c>
      <c r="D12" s="7">
        <f t="shared" si="0"/>
        <v>372</v>
      </c>
    </row>
    <row r="13" spans="1:4" ht="19.5" customHeight="1">
      <c r="A13" s="3" t="s">
        <v>10</v>
      </c>
      <c r="B13" s="4">
        <v>18767.99999999997</v>
      </c>
      <c r="C13" s="4">
        <v>12197.00000000001</v>
      </c>
      <c r="D13" s="4">
        <f t="shared" si="0"/>
        <v>30964.999999999978</v>
      </c>
    </row>
    <row r="14" spans="1:4" ht="19.5" customHeight="1">
      <c r="A14" s="6" t="s">
        <v>11</v>
      </c>
      <c r="B14" s="7">
        <v>1043.9999999999998</v>
      </c>
      <c r="C14" s="7">
        <v>630.9999999999999</v>
      </c>
      <c r="D14" s="7">
        <f t="shared" si="0"/>
        <v>1674.9999999999995</v>
      </c>
    </row>
    <row r="15" spans="1:4" ht="19.5" customHeight="1">
      <c r="A15" s="3" t="s">
        <v>12</v>
      </c>
      <c r="B15" s="4">
        <v>112</v>
      </c>
      <c r="C15" s="4">
        <v>472.00000000000006</v>
      </c>
      <c r="D15" s="4">
        <f t="shared" si="0"/>
        <v>584</v>
      </c>
    </row>
    <row r="16" spans="1:4" ht="19.5" customHeight="1">
      <c r="A16" s="109" t="s">
        <v>27</v>
      </c>
      <c r="B16" s="110">
        <f>SUM(B7:B15)</f>
        <v>42670.99999999997</v>
      </c>
      <c r="C16" s="110">
        <f>SUM(C7:C15)</f>
        <v>30269.000000000007</v>
      </c>
      <c r="D16" s="110">
        <f>SUM(D7:D15)</f>
        <v>72939.99999999997</v>
      </c>
    </row>
    <row r="17" spans="1:4" ht="19.5" customHeight="1">
      <c r="A17" s="91" t="s">
        <v>168</v>
      </c>
      <c r="D17" t="s">
        <v>29</v>
      </c>
    </row>
    <row r="18" ht="15">
      <c r="B18" s="73"/>
    </row>
  </sheetData>
  <sheetProtection/>
  <mergeCells count="4">
    <mergeCell ref="A5:A6"/>
    <mergeCell ref="B5:C5"/>
    <mergeCell ref="D5:D6"/>
    <mergeCell ref="A3:D3"/>
  </mergeCells>
  <conditionalFormatting sqref="A16">
    <cfRule type="duplicateValues" priority="1" dxfId="30" stopIfTrue="1">
      <formula>AND(COUNTIF($A$16:$A$16,A16)&gt;1,NOT(ISBLANK(A16)))</formula>
    </cfRule>
  </conditionalFormatting>
  <printOptions/>
  <pageMargins left="0.7086614173228347" right="0.7086614173228347" top="0.97375" bottom="0.7480314960629921" header="0.31496062992125984" footer="0.31496062992125984"/>
  <pageSetup fitToHeight="1" fitToWidth="1" horizontalDpi="600" verticalDpi="600" orientation="portrait" scale="82" r:id="rId3"/>
  <headerFooter>
    <oddHeader>&amp;C&amp;G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9"/>
  <sheetViews>
    <sheetView showGridLines="0" view="pageLayout" workbookViewId="0" topLeftCell="A1">
      <selection activeCell="D20" sqref="D20"/>
    </sheetView>
  </sheetViews>
  <sheetFormatPr defaultColWidth="9.140625" defaultRowHeight="15"/>
  <cols>
    <col min="1" max="1" width="35.7109375" style="0" customWidth="1"/>
    <col min="2" max="6" width="20.7109375" style="0" customWidth="1"/>
  </cols>
  <sheetData>
    <row r="2" spans="1:6" ht="15">
      <c r="A2" s="165" t="s">
        <v>39</v>
      </c>
      <c r="B2" s="165"/>
      <c r="C2" s="165"/>
      <c r="D2" s="165"/>
      <c r="E2" s="165"/>
      <c r="F2" s="165"/>
    </row>
    <row r="4" spans="1:6" ht="24" customHeight="1">
      <c r="A4" s="150" t="s">
        <v>2</v>
      </c>
      <c r="B4" s="152" t="s">
        <v>174</v>
      </c>
      <c r="C4" s="153"/>
      <c r="D4" s="153"/>
      <c r="E4" s="154"/>
      <c r="F4" s="163" t="s">
        <v>27</v>
      </c>
    </row>
    <row r="5" spans="1:6" ht="24" customHeight="1">
      <c r="A5" s="151"/>
      <c r="B5" s="117" t="s">
        <v>169</v>
      </c>
      <c r="C5" s="117" t="s">
        <v>170</v>
      </c>
      <c r="D5" s="117" t="s">
        <v>171</v>
      </c>
      <c r="E5" s="118" t="s">
        <v>172</v>
      </c>
      <c r="F5" s="164"/>
    </row>
    <row r="6" spans="1:7" ht="19.5" customHeight="1">
      <c r="A6" s="3" t="s">
        <v>4</v>
      </c>
      <c r="B6" s="3">
        <v>707</v>
      </c>
      <c r="C6" s="3">
        <v>68</v>
      </c>
      <c r="D6" s="3">
        <v>72</v>
      </c>
      <c r="E6" s="3">
        <v>5</v>
      </c>
      <c r="F6" s="19">
        <f>+B6+C6+D6+E6</f>
        <v>852</v>
      </c>
      <c r="G6" s="57"/>
    </row>
    <row r="7" spans="1:7" ht="19.5" customHeight="1">
      <c r="A7" s="6" t="s">
        <v>5</v>
      </c>
      <c r="B7" s="7">
        <v>1608</v>
      </c>
      <c r="C7" s="7">
        <v>215</v>
      </c>
      <c r="D7" s="7">
        <v>292</v>
      </c>
      <c r="E7" s="7">
        <v>65</v>
      </c>
      <c r="F7" s="20">
        <f aca="true" t="shared" si="0" ref="F7:F14">+B7+C7+D7+E7</f>
        <v>2180</v>
      </c>
      <c r="G7" s="57"/>
    </row>
    <row r="8" spans="1:7" ht="19.5" customHeight="1">
      <c r="A8" s="3" t="s">
        <v>6</v>
      </c>
      <c r="B8" s="3">
        <v>230</v>
      </c>
      <c r="C8" s="3">
        <v>21</v>
      </c>
      <c r="D8" s="3">
        <v>26</v>
      </c>
      <c r="E8" s="3">
        <v>1</v>
      </c>
      <c r="F8" s="19">
        <f t="shared" si="0"/>
        <v>278</v>
      </c>
      <c r="G8" s="57"/>
    </row>
    <row r="9" spans="1:7" ht="19.5" customHeight="1">
      <c r="A9" s="6" t="s">
        <v>7</v>
      </c>
      <c r="B9" s="7">
        <v>895</v>
      </c>
      <c r="C9" s="7">
        <v>196</v>
      </c>
      <c r="D9" s="7">
        <v>237</v>
      </c>
      <c r="E9" s="7">
        <v>47</v>
      </c>
      <c r="F9" s="20">
        <f t="shared" si="0"/>
        <v>1375</v>
      </c>
      <c r="G9" s="57"/>
    </row>
    <row r="10" spans="1:7" ht="19.5" customHeight="1">
      <c r="A10" s="3" t="s">
        <v>8</v>
      </c>
      <c r="B10" s="3">
        <v>480</v>
      </c>
      <c r="C10" s="3">
        <v>70</v>
      </c>
      <c r="D10" s="3">
        <v>72</v>
      </c>
      <c r="E10" s="3">
        <v>9</v>
      </c>
      <c r="F10" s="19">
        <f t="shared" si="0"/>
        <v>631</v>
      </c>
      <c r="G10" s="57"/>
    </row>
    <row r="11" spans="1:7" ht="19.5" customHeight="1">
      <c r="A11" s="6" t="s">
        <v>9</v>
      </c>
      <c r="B11" s="7">
        <v>100</v>
      </c>
      <c r="C11" s="7">
        <v>9</v>
      </c>
      <c r="D11" s="7">
        <v>12</v>
      </c>
      <c r="E11" s="7">
        <v>0</v>
      </c>
      <c r="F11" s="20">
        <f t="shared" si="0"/>
        <v>121</v>
      </c>
      <c r="G11" s="57"/>
    </row>
    <row r="12" spans="1:7" ht="19.5" customHeight="1">
      <c r="A12" s="3" t="s">
        <v>10</v>
      </c>
      <c r="B12" s="3">
        <v>3672</v>
      </c>
      <c r="C12" s="3">
        <v>621</v>
      </c>
      <c r="D12" s="3">
        <v>708</v>
      </c>
      <c r="E12" s="3">
        <v>148</v>
      </c>
      <c r="F12" s="19">
        <f t="shared" si="0"/>
        <v>5149</v>
      </c>
      <c r="G12" s="57"/>
    </row>
    <row r="13" spans="1:7" ht="19.5" customHeight="1">
      <c r="A13" s="6" t="s">
        <v>11</v>
      </c>
      <c r="B13" s="7">
        <v>510</v>
      </c>
      <c r="C13" s="7">
        <v>66</v>
      </c>
      <c r="D13" s="7">
        <v>32</v>
      </c>
      <c r="E13" s="7">
        <v>4</v>
      </c>
      <c r="F13" s="20">
        <f t="shared" si="0"/>
        <v>612</v>
      </c>
      <c r="G13" s="57"/>
    </row>
    <row r="14" spans="1:7" ht="19.5" customHeight="1">
      <c r="A14" s="3" t="s">
        <v>12</v>
      </c>
      <c r="B14" s="3">
        <v>196</v>
      </c>
      <c r="C14" s="3">
        <v>1</v>
      </c>
      <c r="D14" s="3">
        <v>8</v>
      </c>
      <c r="E14" s="3">
        <v>1</v>
      </c>
      <c r="F14" s="19">
        <f t="shared" si="0"/>
        <v>206</v>
      </c>
      <c r="G14" s="57"/>
    </row>
    <row r="15" spans="1:6" ht="19.5" customHeight="1">
      <c r="A15" s="109" t="s">
        <v>13</v>
      </c>
      <c r="B15" s="110">
        <f>SUM(B6:B14)</f>
        <v>8398</v>
      </c>
      <c r="C15" s="110">
        <f>SUM(C6:C14)</f>
        <v>1267</v>
      </c>
      <c r="D15" s="110">
        <f>SUM(D6:D14)</f>
        <v>1459</v>
      </c>
      <c r="E15" s="110">
        <f>SUM(E6:E14)</f>
        <v>280</v>
      </c>
      <c r="F15" s="110">
        <f>SUM(F6:F14)</f>
        <v>11404</v>
      </c>
    </row>
    <row r="16" ht="19.5" customHeight="1">
      <c r="A16" s="91" t="s">
        <v>173</v>
      </c>
    </row>
    <row r="17" spans="3:5" ht="15">
      <c r="C17" s="74"/>
      <c r="E17" s="57"/>
    </row>
    <row r="19" ht="15">
      <c r="C19" s="74"/>
    </row>
  </sheetData>
  <sheetProtection/>
  <mergeCells count="4">
    <mergeCell ref="A4:A5"/>
    <mergeCell ref="B4:E4"/>
    <mergeCell ref="F4:F5"/>
    <mergeCell ref="A2:F2"/>
  </mergeCells>
  <conditionalFormatting sqref="A15">
    <cfRule type="duplicateValues" priority="1" dxfId="30" stopIfTrue="1">
      <formula>AND(COUNTIF($A$15:$A$15,A15)&gt;1,NOT(ISBLANK(A15)))</formula>
    </cfRule>
  </conditionalFormatting>
  <printOptions/>
  <pageMargins left="0.7086614173228347" right="0.7086614173228347" top="0.905625" bottom="0.7480314960629921" header="0.31496062992125984" footer="0.31496062992125984"/>
  <pageSetup fitToHeight="1" fitToWidth="1" horizontalDpi="600" verticalDpi="600" orientation="portrait" scale="54" r:id="rId3"/>
  <headerFooter>
    <oddHeader>&amp;C&amp;G</oddHead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9"/>
  <sheetViews>
    <sheetView showGridLines="0" view="pageLayout" workbookViewId="0" topLeftCell="A1">
      <selection activeCell="C9" sqref="C9"/>
    </sheetView>
  </sheetViews>
  <sheetFormatPr defaultColWidth="9.140625" defaultRowHeight="15"/>
  <cols>
    <col min="1" max="1" width="35.7109375" style="0" customWidth="1"/>
    <col min="2" max="4" width="15.28125" style="0" customWidth="1"/>
  </cols>
  <sheetData>
    <row r="1" s="98" customFormat="1" ht="15"/>
    <row r="2" spans="1:4" s="98" customFormat="1" ht="30.75" customHeight="1">
      <c r="A2" s="167" t="s">
        <v>193</v>
      </c>
      <c r="B2" s="167"/>
      <c r="C2" s="167"/>
      <c r="D2" s="167"/>
    </row>
    <row r="3" s="98" customFormat="1" ht="15"/>
    <row r="4" spans="1:4" s="98" customFormat="1" ht="24" customHeight="1">
      <c r="A4" s="150" t="s">
        <v>2</v>
      </c>
      <c r="B4" s="161" t="s">
        <v>24</v>
      </c>
      <c r="C4" s="166"/>
      <c r="D4" s="163" t="s">
        <v>27</v>
      </c>
    </row>
    <row r="5" spans="1:4" s="98" customFormat="1" ht="24" customHeight="1">
      <c r="A5" s="151"/>
      <c r="B5" s="123" t="s">
        <v>25</v>
      </c>
      <c r="C5" s="123" t="s">
        <v>26</v>
      </c>
      <c r="D5" s="164"/>
    </row>
    <row r="6" spans="1:4" s="98" customFormat="1" ht="19.5" customHeight="1">
      <c r="A6" s="93" t="s">
        <v>4</v>
      </c>
      <c r="B6" s="4">
        <v>666</v>
      </c>
      <c r="C6" s="4">
        <v>186</v>
      </c>
      <c r="D6" s="82">
        <f>+B6+C6</f>
        <v>852</v>
      </c>
    </row>
    <row r="7" spans="1:4" s="98" customFormat="1" ht="19.5" customHeight="1">
      <c r="A7" s="64" t="s">
        <v>5</v>
      </c>
      <c r="B7" s="7">
        <v>1339</v>
      </c>
      <c r="C7" s="7">
        <v>841</v>
      </c>
      <c r="D7" s="20">
        <f aca="true" t="shared" si="0" ref="D7:D15">+B7+C7</f>
        <v>2180</v>
      </c>
    </row>
    <row r="8" spans="1:4" s="98" customFormat="1" ht="19.5" customHeight="1">
      <c r="A8" s="93" t="s">
        <v>6</v>
      </c>
      <c r="B8" s="4">
        <v>187</v>
      </c>
      <c r="C8" s="4">
        <v>91</v>
      </c>
      <c r="D8" s="82">
        <f t="shared" si="0"/>
        <v>278</v>
      </c>
    </row>
    <row r="9" spans="1:4" s="98" customFormat="1" ht="19.5" customHeight="1">
      <c r="A9" s="64" t="s">
        <v>7</v>
      </c>
      <c r="B9" s="7">
        <v>917</v>
      </c>
      <c r="C9" s="7">
        <v>458</v>
      </c>
      <c r="D9" s="20">
        <f t="shared" si="0"/>
        <v>1375</v>
      </c>
    </row>
    <row r="10" spans="1:4" s="98" customFormat="1" ht="19.5" customHeight="1">
      <c r="A10" s="93" t="s">
        <v>28</v>
      </c>
      <c r="B10" s="4">
        <v>481</v>
      </c>
      <c r="C10" s="4">
        <v>150</v>
      </c>
      <c r="D10" s="82">
        <f t="shared" si="0"/>
        <v>631</v>
      </c>
    </row>
    <row r="11" spans="1:4" s="98" customFormat="1" ht="19.5" customHeight="1">
      <c r="A11" s="64" t="s">
        <v>9</v>
      </c>
      <c r="B11" s="7">
        <v>96</v>
      </c>
      <c r="C11" s="7">
        <v>25</v>
      </c>
      <c r="D11" s="20">
        <f t="shared" si="0"/>
        <v>121</v>
      </c>
    </row>
    <row r="12" spans="1:4" s="98" customFormat="1" ht="19.5" customHeight="1">
      <c r="A12" s="93" t="s">
        <v>10</v>
      </c>
      <c r="B12" s="4">
        <v>3209</v>
      </c>
      <c r="C12" s="4">
        <v>1940</v>
      </c>
      <c r="D12" s="82">
        <f t="shared" si="0"/>
        <v>5149</v>
      </c>
    </row>
    <row r="13" spans="1:4" s="98" customFormat="1" ht="19.5" customHeight="1">
      <c r="A13" s="64" t="s">
        <v>11</v>
      </c>
      <c r="B13" s="7">
        <v>391</v>
      </c>
      <c r="C13" s="7">
        <v>221</v>
      </c>
      <c r="D13" s="20">
        <f t="shared" si="0"/>
        <v>612</v>
      </c>
    </row>
    <row r="14" spans="1:4" s="98" customFormat="1" ht="19.5" customHeight="1">
      <c r="A14" s="93" t="s">
        <v>12</v>
      </c>
      <c r="B14" s="4">
        <v>66</v>
      </c>
      <c r="C14" s="4">
        <v>140</v>
      </c>
      <c r="D14" s="82">
        <f t="shared" si="0"/>
        <v>206</v>
      </c>
    </row>
    <row r="15" spans="1:4" s="98" customFormat="1" ht="19.5" customHeight="1">
      <c r="A15" s="109" t="s">
        <v>27</v>
      </c>
      <c r="B15" s="110">
        <f>SUM(B6:B14)</f>
        <v>7352</v>
      </c>
      <c r="C15" s="110">
        <f>SUM(C6:C14)</f>
        <v>4052</v>
      </c>
      <c r="D15" s="110">
        <f t="shared" si="0"/>
        <v>11404</v>
      </c>
    </row>
    <row r="16" spans="1:3" s="98" customFormat="1" ht="19.5" customHeight="1">
      <c r="A16" s="91" t="s">
        <v>173</v>
      </c>
      <c r="C16" s="99"/>
    </row>
    <row r="17" s="98" customFormat="1" ht="15"/>
    <row r="18" ht="15">
      <c r="C18" s="105"/>
    </row>
    <row r="19" ht="15">
      <c r="C19" s="105"/>
    </row>
  </sheetData>
  <sheetProtection/>
  <mergeCells count="4">
    <mergeCell ref="A4:A5"/>
    <mergeCell ref="B4:C4"/>
    <mergeCell ref="D4:D5"/>
    <mergeCell ref="A2:D2"/>
  </mergeCells>
  <conditionalFormatting sqref="A15">
    <cfRule type="duplicateValues" priority="1" dxfId="30" stopIfTrue="1">
      <formula>AND(COUNTIF($A$15:$A$15,A15)&gt;1,NOT(ISBLANK(A15)))</formula>
    </cfRule>
  </conditionalFormatting>
  <printOptions/>
  <pageMargins left="0.7086614173228347" right="0.7086614173228347" top="1.1189583333333333" bottom="0.7480314960629921" header="0.31496062992125984" footer="0.31496062992125984"/>
  <pageSetup fitToHeight="1" fitToWidth="1" horizontalDpi="600" verticalDpi="600" orientation="portrait" scale="82" r:id="rId3"/>
  <headerFooter>
    <oddHeader>&amp;C&amp;G</oddHead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8"/>
  <sheetViews>
    <sheetView showGridLines="0" view="pageLayout" workbookViewId="0" topLeftCell="A1">
      <selection activeCell="G12" sqref="G12"/>
    </sheetView>
  </sheetViews>
  <sheetFormatPr defaultColWidth="9.140625" defaultRowHeight="15"/>
  <cols>
    <col min="1" max="1" width="35.7109375" style="0" customWidth="1"/>
    <col min="2" max="4" width="15.28125" style="0" customWidth="1"/>
  </cols>
  <sheetData>
    <row r="2" spans="1:4" ht="30.75" customHeight="1">
      <c r="A2" s="171" t="s">
        <v>213</v>
      </c>
      <c r="B2" s="171"/>
      <c r="C2" s="171"/>
      <c r="D2" s="171"/>
    </row>
    <row r="4" spans="1:4" ht="24" customHeight="1">
      <c r="A4" s="150" t="s">
        <v>174</v>
      </c>
      <c r="B4" s="152" t="s">
        <v>37</v>
      </c>
      <c r="C4" s="154"/>
      <c r="D4" s="168" t="s">
        <v>166</v>
      </c>
    </row>
    <row r="5" spans="1:4" ht="24" customHeight="1">
      <c r="A5" s="170"/>
      <c r="B5" s="119">
        <v>2020</v>
      </c>
      <c r="C5" s="122">
        <v>2021</v>
      </c>
      <c r="D5" s="169"/>
    </row>
    <row r="6" spans="1:4" ht="19.5" customHeight="1">
      <c r="A6" s="3" t="s">
        <v>169</v>
      </c>
      <c r="B6" s="81">
        <v>8280</v>
      </c>
      <c r="C6" s="3">
        <v>8398</v>
      </c>
      <c r="D6" s="89">
        <f>+(C6/B6-1)*100</f>
        <v>1.425120772946853</v>
      </c>
    </row>
    <row r="7" spans="1:4" ht="19.5" customHeight="1">
      <c r="A7" s="22" t="s">
        <v>170</v>
      </c>
      <c r="B7" s="23">
        <v>1110</v>
      </c>
      <c r="C7" s="88">
        <v>1267</v>
      </c>
      <c r="D7" s="9">
        <f>+(C7/B7-1)*100</f>
        <v>14.144144144144155</v>
      </c>
    </row>
    <row r="8" spans="1:4" ht="19.5" customHeight="1">
      <c r="A8" s="3" t="s">
        <v>171</v>
      </c>
      <c r="B8" s="81">
        <v>1459</v>
      </c>
      <c r="C8" s="3">
        <v>1459</v>
      </c>
      <c r="D8" s="89">
        <f>+(C8/B8-1)*100</f>
        <v>0</v>
      </c>
    </row>
    <row r="9" spans="1:4" ht="19.5" customHeight="1">
      <c r="A9" s="22" t="s">
        <v>172</v>
      </c>
      <c r="B9" s="23">
        <v>266</v>
      </c>
      <c r="C9" s="88">
        <v>280</v>
      </c>
      <c r="D9" s="9">
        <f>+(C9/B9-1)*100</f>
        <v>5.263157894736836</v>
      </c>
    </row>
    <row r="10" spans="1:4" ht="19.5" customHeight="1">
      <c r="A10" s="109" t="s">
        <v>27</v>
      </c>
      <c r="B10" s="120">
        <v>11115</v>
      </c>
      <c r="C10" s="120">
        <v>11404</v>
      </c>
      <c r="D10" s="121">
        <f>+(C10/B10-1)*100</f>
        <v>2.6000899685110213</v>
      </c>
    </row>
    <row r="11" ht="19.5" customHeight="1">
      <c r="A11" s="91" t="s">
        <v>176</v>
      </c>
    </row>
    <row r="12" ht="15">
      <c r="B12" s="87"/>
    </row>
    <row r="13" spans="2:3" ht="15">
      <c r="B13" s="90"/>
      <c r="C13" s="90"/>
    </row>
    <row r="14" spans="2:3" ht="15">
      <c r="B14" s="90"/>
      <c r="C14" s="90"/>
    </row>
    <row r="15" spans="2:3" ht="15">
      <c r="B15" s="90"/>
      <c r="C15" s="90"/>
    </row>
    <row r="16" spans="2:3" ht="15">
      <c r="B16" s="90"/>
      <c r="C16" s="90"/>
    </row>
    <row r="17" ht="15">
      <c r="B17" s="90"/>
    </row>
    <row r="18" ht="15">
      <c r="B18" s="90"/>
    </row>
  </sheetData>
  <sheetProtection/>
  <mergeCells count="4">
    <mergeCell ref="D4:D5"/>
    <mergeCell ref="B4:C4"/>
    <mergeCell ref="A4:A5"/>
    <mergeCell ref="A2:D2"/>
  </mergeCells>
  <conditionalFormatting sqref="A10">
    <cfRule type="duplicateValues" priority="1" dxfId="30" stopIfTrue="1">
      <formula>AND(COUNTIF($A$10:$A$10,A10)&gt;1,NOT(ISBLANK(A10)))</formula>
    </cfRule>
  </conditionalFormatting>
  <printOptions/>
  <pageMargins left="0.7086614173228347" right="0.7086614173228347" top="1.0333333333333334" bottom="0.7480314960629921" header="0.31496062992125984" footer="0.31496062992125984"/>
  <pageSetup fitToHeight="1" fitToWidth="1" horizontalDpi="600" verticalDpi="600" orientation="portrait" paperSize="9" scale="80" r:id="rId3"/>
  <headerFooter>
    <oddHeader>&amp;C&amp;G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INECV - Fernando Rocha - Diretor DEEE</dc:creator>
  <cp:keywords/>
  <dc:description/>
  <cp:lastModifiedBy>INECV - Rosangela Gisele Garcia Silva</cp:lastModifiedBy>
  <dcterms:created xsi:type="dcterms:W3CDTF">2020-03-26T09:58:00Z</dcterms:created>
  <dcterms:modified xsi:type="dcterms:W3CDTF">2023-07-06T10:30:01Z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